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codeName="ThisWorkbook"/>
  <xr:revisionPtr revIDLastSave="0" documentId="13_ncr:1_{0E3297CE-8757-464E-81EC-81154BF14ACE}" xr6:coauthVersionLast="47" xr6:coauthVersionMax="47" xr10:uidLastSave="{00000000-0000-0000-0000-000000000000}"/>
  <bookViews>
    <workbookView xWindow="-120" yWindow="-120" windowWidth="29040" windowHeight="15720" tabRatio="901" xr2:uid="{00000000-000D-0000-FFFF-FFFF00000000}"/>
  </bookViews>
  <sheets>
    <sheet name="Index" sheetId="31" r:id="rId1"/>
    <sheet name="1" sheetId="348" r:id="rId2"/>
    <sheet name="2" sheetId="349" r:id="rId3"/>
    <sheet name="3" sheetId="350" r:id="rId4"/>
    <sheet name="4" sheetId="267" r:id="rId5"/>
    <sheet name="5" sheetId="327" r:id="rId6"/>
    <sheet name="6" sheetId="378" r:id="rId7"/>
    <sheet name="7" sheetId="379" r:id="rId8"/>
    <sheet name="8" sheetId="356" r:id="rId9"/>
    <sheet name="9" sheetId="311" r:id="rId10"/>
    <sheet name="10" sheetId="322" r:id="rId11"/>
    <sheet name="11" sheetId="268" r:id="rId12"/>
    <sheet name="12" sheetId="269" r:id="rId13"/>
    <sheet name="13" sheetId="338" r:id="rId14"/>
    <sheet name="14" sheetId="270" r:id="rId15"/>
    <sheet name="15" sheetId="271" r:id="rId16"/>
    <sheet name="16" sheetId="272" r:id="rId17"/>
    <sheet name="17" sheetId="273" r:id="rId18"/>
    <sheet name="18" sheetId="274" r:id="rId19"/>
    <sheet name="19" sheetId="28" r:id="rId20"/>
    <sheet name="20" sheetId="29" r:id="rId21"/>
    <sheet name="21" sheetId="276" r:id="rId22"/>
    <sheet name="22" sheetId="362" r:id="rId23"/>
    <sheet name="23" sheetId="363" r:id="rId24"/>
    <sheet name="24" sheetId="364" r:id="rId25"/>
    <sheet name="25" sheetId="365" r:id="rId26"/>
    <sheet name="26" sheetId="277" r:id="rId27"/>
    <sheet name="27" sheetId="278" r:id="rId28"/>
    <sheet name="28" sheetId="279" r:id="rId29"/>
    <sheet name="29" sheetId="280" r:id="rId30"/>
    <sheet name="30" sheetId="56" r:id="rId31"/>
    <sheet name="31" sheetId="281" r:id="rId32"/>
    <sheet name="32" sheetId="282" r:id="rId33"/>
    <sheet name="33" sheetId="283" r:id="rId34"/>
    <sheet name="34" sheetId="180" r:id="rId35"/>
    <sheet name="35" sheetId="284" r:id="rId36"/>
    <sheet name="36" sheetId="285" r:id="rId37"/>
    <sheet name="37" sheetId="63" r:id="rId38"/>
    <sheet name="38" sheetId="286" r:id="rId39"/>
    <sheet name="39" sheetId="287" r:id="rId40"/>
    <sheet name="40" sheetId="66" r:id="rId41"/>
    <sheet name="41" sheetId="366" r:id="rId42"/>
    <sheet name="42" sheetId="367" r:id="rId43"/>
    <sheet name="43" sheetId="368" r:id="rId44"/>
    <sheet name="44" sheetId="369" r:id="rId45"/>
    <sheet name="45" sheetId="370" r:id="rId46"/>
    <sheet name="46" sheetId="371" r:id="rId47"/>
    <sheet name="47" sheetId="251" r:id="rId48"/>
    <sheet name="48" sheetId="252" r:id="rId49"/>
    <sheet name="49" sheetId="339" r:id="rId50"/>
    <sheet name="50" sheetId="340" r:id="rId51"/>
    <sheet name="51" sheetId="341" r:id="rId52"/>
    <sheet name="52" sheetId="342" r:id="rId53"/>
    <sheet name="53" sheetId="343" r:id="rId54"/>
    <sheet name="54" sheetId="344" r:id="rId55"/>
    <sheet name="55" sheetId="345" r:id="rId56"/>
    <sheet name="56" sheetId="346" r:id="rId57"/>
    <sheet name="57" sheetId="357" r:id="rId58"/>
    <sheet name="58" sheetId="358" r:id="rId59"/>
    <sheet name="59" sheetId="359" r:id="rId60"/>
    <sheet name="60" sheetId="360" r:id="rId61"/>
    <sheet name="61" sheetId="361" r:id="rId62"/>
    <sheet name="62" sheetId="351" r:id="rId63"/>
    <sheet name="63" sheetId="372" r:id="rId64"/>
    <sheet name="64" sheetId="373" r:id="rId65"/>
    <sheet name="65" sheetId="374" r:id="rId66"/>
    <sheet name="66" sheetId="375" r:id="rId67"/>
    <sheet name="67" sheetId="376" r:id="rId68"/>
    <sheet name="68" sheetId="377" r:id="rId69"/>
    <sheet name="69" sheetId="380" r:id="rId70"/>
    <sheet name="70" sheetId="381" r:id="rId71"/>
    <sheet name="71" sheetId="382" r:id="rId72"/>
    <sheet name="72" sheetId="383" r:id="rId73"/>
    <sheet name="73" sheetId="384" r:id="rId74"/>
    <sheet name="74" sheetId="385" r:id="rId75"/>
    <sheet name="75" sheetId="386" r:id="rId76"/>
    <sheet name="76" sheetId="387" r:id="rId77"/>
    <sheet name="77" sheetId="390" r:id="rId78"/>
    <sheet name="78" sheetId="389" r:id="rId79"/>
    <sheet name="79" sheetId="333" r:id="rId80"/>
    <sheet name="80" sheetId="334" r:id="rId81"/>
    <sheet name="81" sheetId="335" r:id="rId82"/>
    <sheet name="82" sheetId="336" r:id="rId83"/>
    <sheet name="83" sheetId="337" r:id="rId84"/>
    <sheet name="84" sheetId="329" r:id="rId85"/>
    <sheet name="85" sheetId="353" r:id="rId86"/>
    <sheet name="86" sheetId="354" r:id="rId87"/>
    <sheet name="87" sheetId="288" r:id="rId88"/>
    <sheet name="88" sheetId="391" r:id="rId89"/>
    <sheet name="89" sheetId="347" r:id="rId90"/>
    <sheet name="90" sheetId="393" r:id="rId91"/>
    <sheet name="91" sheetId="394" r:id="rId92"/>
    <sheet name="92" sheetId="355" r:id="rId93"/>
  </sheets>
  <externalReferences>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s>
  <definedNames>
    <definedName name="_xlnm._FilterDatabase" localSheetId="80" hidden="1">'80'!$A$2:$F$43</definedName>
    <definedName name="_ftn1" localSheetId="49">'49'!#REF!</definedName>
    <definedName name="_ftnref1" localSheetId="49">'49'!#REF!</definedName>
    <definedName name="_ftnref1_50" localSheetId="1">'[1]Table 39_'!#REF!</definedName>
    <definedName name="_ftnref1_50" localSheetId="2">'[1]Table 39_'!#REF!</definedName>
    <definedName name="_ftnref1_50" localSheetId="3">'[1]Table 39_'!#REF!</definedName>
    <definedName name="_ftnref1_50" localSheetId="53">'[1]Table 39_'!#REF!</definedName>
    <definedName name="_ftnref1_50" localSheetId="55">'[1]Table 39_'!#REF!</definedName>
    <definedName name="_ftnref1_50" localSheetId="62">'[1]Table 39_'!#REF!</definedName>
    <definedName name="_ftnref1_50" localSheetId="81">'[1]Table 39_'!#REF!</definedName>
    <definedName name="_ftnref1_50" localSheetId="82">'[1]Table 39_'!#REF!</definedName>
    <definedName name="_ftnref1_50" localSheetId="83">'[1]Table 39_'!#REF!</definedName>
    <definedName name="_ftnref1_50" localSheetId="88">'[1]Table 39_'!#REF!</definedName>
    <definedName name="_ftnref1_50" localSheetId="90">'[1]Table 39_'!#REF!</definedName>
    <definedName name="_ftnref1_50" localSheetId="91">'[1]Table 39_'!#REF!</definedName>
    <definedName name="_ftnref1_50">'[1]Table 39_'!#REF!</definedName>
    <definedName name="_ftnref1_50_10" localSheetId="1">'[2]Table 39_'!#REF!</definedName>
    <definedName name="_ftnref1_50_10" localSheetId="10">'[2]Table 39_'!#REF!</definedName>
    <definedName name="_ftnref1_50_10" localSheetId="13">'[2]Table 39_'!#REF!</definedName>
    <definedName name="_ftnref1_50_10" localSheetId="2">'[2]Table 39_'!#REF!</definedName>
    <definedName name="_ftnref1_50_10" localSheetId="3">'[2]Table 39_'!#REF!</definedName>
    <definedName name="_ftnref1_50_10" localSheetId="53">'[2]Table 39_'!#REF!</definedName>
    <definedName name="_ftnref1_50_10" localSheetId="55">'[2]Table 39_'!#REF!</definedName>
    <definedName name="_ftnref1_50_10" localSheetId="62">'[2]Table 39_'!#REF!</definedName>
    <definedName name="_ftnref1_50_10" localSheetId="63">#REF!</definedName>
    <definedName name="_ftnref1_50_10" localSheetId="81">'[2]Table 39_'!#REF!</definedName>
    <definedName name="_ftnref1_50_10" localSheetId="82">'[2]Table 39_'!#REF!</definedName>
    <definedName name="_ftnref1_50_10" localSheetId="83">'[2]Table 39_'!#REF!</definedName>
    <definedName name="_ftnref1_50_10" localSheetId="88">#REF!</definedName>
    <definedName name="_ftnref1_50_10" localSheetId="89">'[2]Table 39_'!#REF!</definedName>
    <definedName name="_ftnref1_50_10" localSheetId="90">'[2]Table 39_'!#REF!</definedName>
    <definedName name="_ftnref1_50_10" localSheetId="91">'[2]Table 39_'!#REF!</definedName>
    <definedName name="_ftnref1_50_10">#REF!</definedName>
    <definedName name="_ftnref1_50_15" localSheetId="1">'[2]Table 39_'!#REF!</definedName>
    <definedName name="_ftnref1_50_15" localSheetId="10">'[2]Table 39_'!#REF!</definedName>
    <definedName name="_ftnref1_50_15" localSheetId="13">'[2]Table 39_'!#REF!</definedName>
    <definedName name="_ftnref1_50_15" localSheetId="2">'[2]Table 39_'!#REF!</definedName>
    <definedName name="_ftnref1_50_15" localSheetId="3">'[2]Table 39_'!#REF!</definedName>
    <definedName name="_ftnref1_50_15" localSheetId="53">'[2]Table 39_'!#REF!</definedName>
    <definedName name="_ftnref1_50_15" localSheetId="55">'[2]Table 39_'!#REF!</definedName>
    <definedName name="_ftnref1_50_15" localSheetId="62">'[2]Table 39_'!#REF!</definedName>
    <definedName name="_ftnref1_50_15" localSheetId="63">#REF!</definedName>
    <definedName name="_ftnref1_50_15" localSheetId="81">'[2]Table 39_'!#REF!</definedName>
    <definedName name="_ftnref1_50_15" localSheetId="83">'[2]Table 39_'!#REF!</definedName>
    <definedName name="_ftnref1_50_15" localSheetId="88">'[2]Table 39_'!#REF!</definedName>
    <definedName name="_ftnref1_50_15" localSheetId="89">'[2]Table 39_'!#REF!</definedName>
    <definedName name="_ftnref1_50_15" localSheetId="90">'[2]Table 39_'!#REF!</definedName>
    <definedName name="_ftnref1_50_15" localSheetId="91">'[2]Table 39_'!#REF!</definedName>
    <definedName name="_ftnref1_50_15">#REF!</definedName>
    <definedName name="_ftnref1_50_18" localSheetId="1">'[2]Table 39_'!#REF!</definedName>
    <definedName name="_ftnref1_50_18" localSheetId="10">'[2]Table 39_'!#REF!</definedName>
    <definedName name="_ftnref1_50_18" localSheetId="13">'[2]Table 39_'!#REF!</definedName>
    <definedName name="_ftnref1_50_18" localSheetId="2">'[2]Table 39_'!#REF!</definedName>
    <definedName name="_ftnref1_50_18" localSheetId="3">'[2]Table 39_'!#REF!</definedName>
    <definedName name="_ftnref1_50_18" localSheetId="62">'[2]Table 39_'!#REF!</definedName>
    <definedName name="_ftnref1_50_18" localSheetId="63">#REF!</definedName>
    <definedName name="_ftnref1_50_18" localSheetId="81">'[2]Table 39_'!#REF!</definedName>
    <definedName name="_ftnref1_50_18" localSheetId="83">'[2]Table 39_'!#REF!</definedName>
    <definedName name="_ftnref1_50_18" localSheetId="88">#REF!</definedName>
    <definedName name="_ftnref1_50_18" localSheetId="89">'[2]Table 39_'!#REF!</definedName>
    <definedName name="_ftnref1_50_18" localSheetId="90">'[2]Table 39_'!#REF!</definedName>
    <definedName name="_ftnref1_50_18" localSheetId="91">'[2]Table 39_'!#REF!</definedName>
    <definedName name="_ftnref1_50_18">#REF!</definedName>
    <definedName name="_ftnref1_50_19" localSheetId="1">'[2]Table 39_'!#REF!</definedName>
    <definedName name="_ftnref1_50_19" localSheetId="10">'[2]Table 39_'!#REF!</definedName>
    <definedName name="_ftnref1_50_19" localSheetId="13">'[2]Table 39_'!#REF!</definedName>
    <definedName name="_ftnref1_50_19" localSheetId="2">'[2]Table 39_'!#REF!</definedName>
    <definedName name="_ftnref1_50_19" localSheetId="3">'[2]Table 39_'!#REF!</definedName>
    <definedName name="_ftnref1_50_19" localSheetId="62">'[2]Table 39_'!#REF!</definedName>
    <definedName name="_ftnref1_50_19" localSheetId="63">#REF!</definedName>
    <definedName name="_ftnref1_50_19" localSheetId="81">'[2]Table 39_'!#REF!</definedName>
    <definedName name="_ftnref1_50_19" localSheetId="83">'[2]Table 39_'!#REF!</definedName>
    <definedName name="_ftnref1_50_19" localSheetId="88">#REF!</definedName>
    <definedName name="_ftnref1_50_19" localSheetId="89">'[2]Table 39_'!#REF!</definedName>
    <definedName name="_ftnref1_50_19" localSheetId="90">'[2]Table 39_'!#REF!</definedName>
    <definedName name="_ftnref1_50_19" localSheetId="91">'[2]Table 39_'!#REF!</definedName>
    <definedName name="_ftnref1_50_19">#REF!</definedName>
    <definedName name="_ftnref1_50_20" localSheetId="1">'[2]Table 39_'!#REF!</definedName>
    <definedName name="_ftnref1_50_20" localSheetId="10">'[2]Table 39_'!#REF!</definedName>
    <definedName name="_ftnref1_50_20" localSheetId="13">'[2]Table 39_'!#REF!</definedName>
    <definedName name="_ftnref1_50_20" localSheetId="2">'[2]Table 39_'!#REF!</definedName>
    <definedName name="_ftnref1_50_20" localSheetId="3">'[2]Table 39_'!#REF!</definedName>
    <definedName name="_ftnref1_50_20" localSheetId="62">'[2]Table 39_'!#REF!</definedName>
    <definedName name="_ftnref1_50_20" localSheetId="63">#REF!</definedName>
    <definedName name="_ftnref1_50_20" localSheetId="81">'[2]Table 39_'!#REF!</definedName>
    <definedName name="_ftnref1_50_20" localSheetId="83">'[2]Table 39_'!#REF!</definedName>
    <definedName name="_ftnref1_50_20" localSheetId="88">#REF!</definedName>
    <definedName name="_ftnref1_50_20" localSheetId="89">'[2]Table 39_'!#REF!</definedName>
    <definedName name="_ftnref1_50_20" localSheetId="90">'[2]Table 39_'!#REF!</definedName>
    <definedName name="_ftnref1_50_20" localSheetId="91">'[2]Table 39_'!#REF!</definedName>
    <definedName name="_ftnref1_50_20">#REF!</definedName>
    <definedName name="_ftnref1_50_21" localSheetId="1">'[2]Table 39_'!#REF!</definedName>
    <definedName name="_ftnref1_50_21" localSheetId="10">'[2]Table 39_'!#REF!</definedName>
    <definedName name="_ftnref1_50_21" localSheetId="13">'[2]Table 39_'!#REF!</definedName>
    <definedName name="_ftnref1_50_21" localSheetId="2">'[2]Table 39_'!#REF!</definedName>
    <definedName name="_ftnref1_50_21" localSheetId="3">'[2]Table 39_'!#REF!</definedName>
    <definedName name="_ftnref1_50_21" localSheetId="62">'[2]Table 39_'!#REF!</definedName>
    <definedName name="_ftnref1_50_21" localSheetId="63">#REF!</definedName>
    <definedName name="_ftnref1_50_21" localSheetId="81">'[2]Table 39_'!#REF!</definedName>
    <definedName name="_ftnref1_50_21" localSheetId="83">'[2]Table 39_'!#REF!</definedName>
    <definedName name="_ftnref1_50_21" localSheetId="88">#REF!</definedName>
    <definedName name="_ftnref1_50_21" localSheetId="89">'[2]Table 39_'!#REF!</definedName>
    <definedName name="_ftnref1_50_21" localSheetId="90">'[2]Table 39_'!#REF!</definedName>
    <definedName name="_ftnref1_50_21" localSheetId="91">'[2]Table 39_'!#REF!</definedName>
    <definedName name="_ftnref1_50_21">#REF!</definedName>
    <definedName name="_ftnref1_50_23" localSheetId="1">'[2]Table 39_'!#REF!</definedName>
    <definedName name="_ftnref1_50_23" localSheetId="10">'[2]Table 39_'!#REF!</definedName>
    <definedName name="_ftnref1_50_23" localSheetId="13">'[2]Table 39_'!#REF!</definedName>
    <definedName name="_ftnref1_50_23" localSheetId="2">'[2]Table 39_'!#REF!</definedName>
    <definedName name="_ftnref1_50_23" localSheetId="3">'[2]Table 39_'!#REF!</definedName>
    <definedName name="_ftnref1_50_23" localSheetId="62">'[2]Table 39_'!#REF!</definedName>
    <definedName name="_ftnref1_50_23" localSheetId="63">#REF!</definedName>
    <definedName name="_ftnref1_50_23" localSheetId="81">'[2]Table 39_'!#REF!</definedName>
    <definedName name="_ftnref1_50_23" localSheetId="83">'[2]Table 39_'!#REF!</definedName>
    <definedName name="_ftnref1_50_23" localSheetId="88">#REF!</definedName>
    <definedName name="_ftnref1_50_23" localSheetId="89">'[2]Table 39_'!#REF!</definedName>
    <definedName name="_ftnref1_50_23" localSheetId="90">'[2]Table 39_'!#REF!</definedName>
    <definedName name="_ftnref1_50_23" localSheetId="91">'[2]Table 39_'!#REF!</definedName>
    <definedName name="_ftnref1_50_23">#REF!</definedName>
    <definedName name="_ftnref1_50_24" localSheetId="1">'[2]Table 39_'!#REF!</definedName>
    <definedName name="_ftnref1_50_24" localSheetId="10">'[2]Table 39_'!#REF!</definedName>
    <definedName name="_ftnref1_50_24" localSheetId="13">'[2]Table 39_'!#REF!</definedName>
    <definedName name="_ftnref1_50_24" localSheetId="2">'[2]Table 39_'!#REF!</definedName>
    <definedName name="_ftnref1_50_24" localSheetId="3">'[2]Table 39_'!#REF!</definedName>
    <definedName name="_ftnref1_50_24" localSheetId="62">'[2]Table 39_'!#REF!</definedName>
    <definedName name="_ftnref1_50_24" localSheetId="63">#REF!</definedName>
    <definedName name="_ftnref1_50_24" localSheetId="81">'[2]Table 39_'!#REF!</definedName>
    <definedName name="_ftnref1_50_24" localSheetId="83">'[2]Table 39_'!#REF!</definedName>
    <definedName name="_ftnref1_50_24" localSheetId="88">#REF!</definedName>
    <definedName name="_ftnref1_50_24" localSheetId="89">'[2]Table 39_'!#REF!</definedName>
    <definedName name="_ftnref1_50_24" localSheetId="90">'[2]Table 39_'!#REF!</definedName>
    <definedName name="_ftnref1_50_24" localSheetId="91">'[2]Table 39_'!#REF!</definedName>
    <definedName name="_ftnref1_50_24">#REF!</definedName>
    <definedName name="_ftnref1_50_4" localSheetId="1">'[2]Table 39_'!#REF!</definedName>
    <definedName name="_ftnref1_50_4" localSheetId="10">'[2]Table 39_'!#REF!</definedName>
    <definedName name="_ftnref1_50_4" localSheetId="13">'[2]Table 39_'!#REF!</definedName>
    <definedName name="_ftnref1_50_4" localSheetId="2">'[2]Table 39_'!#REF!</definedName>
    <definedName name="_ftnref1_50_4" localSheetId="3">'[2]Table 39_'!#REF!</definedName>
    <definedName name="_ftnref1_50_4" localSheetId="62">'[2]Table 39_'!#REF!</definedName>
    <definedName name="_ftnref1_50_4" localSheetId="63">#REF!</definedName>
    <definedName name="_ftnref1_50_4" localSheetId="81">'[2]Table 39_'!#REF!</definedName>
    <definedName name="_ftnref1_50_4" localSheetId="83">'[2]Table 39_'!#REF!</definedName>
    <definedName name="_ftnref1_50_4" localSheetId="88">#REF!</definedName>
    <definedName name="_ftnref1_50_4" localSheetId="89">'[2]Table 39_'!#REF!</definedName>
    <definedName name="_ftnref1_50_4" localSheetId="90">'[2]Table 39_'!#REF!</definedName>
    <definedName name="_ftnref1_50_4" localSheetId="91">'[2]Table 39_'!#REF!</definedName>
    <definedName name="_ftnref1_50_4">#REF!</definedName>
    <definedName name="_ftnref1_50_5" localSheetId="1">'[2]Table 39_'!#REF!</definedName>
    <definedName name="_ftnref1_50_5" localSheetId="10">'[2]Table 39_'!#REF!</definedName>
    <definedName name="_ftnref1_50_5" localSheetId="13">'[2]Table 39_'!#REF!</definedName>
    <definedName name="_ftnref1_50_5" localSheetId="2">'[2]Table 39_'!#REF!</definedName>
    <definedName name="_ftnref1_50_5" localSheetId="3">'[2]Table 39_'!#REF!</definedName>
    <definedName name="_ftnref1_50_5" localSheetId="62">'[2]Table 39_'!#REF!</definedName>
    <definedName name="_ftnref1_50_5" localSheetId="63">#REF!</definedName>
    <definedName name="_ftnref1_50_5" localSheetId="81">'[2]Table 39_'!#REF!</definedName>
    <definedName name="_ftnref1_50_5" localSheetId="83">'[2]Table 39_'!#REF!</definedName>
    <definedName name="_ftnref1_50_5" localSheetId="88">#REF!</definedName>
    <definedName name="_ftnref1_50_5" localSheetId="89">'[2]Table 39_'!#REF!</definedName>
    <definedName name="_ftnref1_50_5" localSheetId="90">'[2]Table 39_'!#REF!</definedName>
    <definedName name="_ftnref1_50_5" localSheetId="91">'[2]Table 39_'!#REF!</definedName>
    <definedName name="_ftnref1_50_5">#REF!</definedName>
    <definedName name="_ftnref1_51" localSheetId="1">'[1]Table 39_'!#REF!</definedName>
    <definedName name="_ftnref1_51" localSheetId="10">'[1]Table 39_'!#REF!</definedName>
    <definedName name="_ftnref1_51" localSheetId="13">'[1]Table 39_'!#REF!</definedName>
    <definedName name="_ftnref1_51" localSheetId="2">'[1]Table 39_'!#REF!</definedName>
    <definedName name="_ftnref1_51" localSheetId="3">'[1]Table 39_'!#REF!</definedName>
    <definedName name="_ftnref1_51" localSheetId="62">'[1]Table 39_'!#REF!</definedName>
    <definedName name="_ftnref1_51" localSheetId="63">#REF!</definedName>
    <definedName name="_ftnref1_51" localSheetId="81">'[1]Table 39_'!#REF!</definedName>
    <definedName name="_ftnref1_51" localSheetId="83">'[1]Table 39_'!#REF!</definedName>
    <definedName name="_ftnref1_51" localSheetId="88">#REF!</definedName>
    <definedName name="_ftnref1_51" localSheetId="89">'[1]Table 39_'!#REF!</definedName>
    <definedName name="_ftnref1_51" localSheetId="90">'[1]Table 39_'!#REF!</definedName>
    <definedName name="_ftnref1_51" localSheetId="91">'[1]Table 39_'!#REF!</definedName>
    <definedName name="_ftnref1_51">#REF!</definedName>
    <definedName name="_ftnref1_51_10" localSheetId="1">'[2]Table 39_'!#REF!</definedName>
    <definedName name="_ftnref1_51_10" localSheetId="10">'[2]Table 39_'!#REF!</definedName>
    <definedName name="_ftnref1_51_10" localSheetId="13">'[2]Table 39_'!#REF!</definedName>
    <definedName name="_ftnref1_51_10" localSheetId="2">'[2]Table 39_'!#REF!</definedName>
    <definedName name="_ftnref1_51_10" localSheetId="3">'[2]Table 39_'!#REF!</definedName>
    <definedName name="_ftnref1_51_10" localSheetId="62">'[2]Table 39_'!#REF!</definedName>
    <definedName name="_ftnref1_51_10" localSheetId="63">#REF!</definedName>
    <definedName name="_ftnref1_51_10" localSheetId="81">'[2]Table 39_'!#REF!</definedName>
    <definedName name="_ftnref1_51_10" localSheetId="83">'[2]Table 39_'!#REF!</definedName>
    <definedName name="_ftnref1_51_10" localSheetId="88">#REF!</definedName>
    <definedName name="_ftnref1_51_10" localSheetId="89">'[2]Table 39_'!#REF!</definedName>
    <definedName name="_ftnref1_51_10" localSheetId="90">'[2]Table 39_'!#REF!</definedName>
    <definedName name="_ftnref1_51_10" localSheetId="91">'[2]Table 39_'!#REF!</definedName>
    <definedName name="_ftnref1_51_10">#REF!</definedName>
    <definedName name="_ftnref1_51_15" localSheetId="1">'[2]Table 39_'!#REF!</definedName>
    <definedName name="_ftnref1_51_15" localSheetId="10">'[2]Table 39_'!#REF!</definedName>
    <definedName name="_ftnref1_51_15" localSheetId="13">'[2]Table 39_'!#REF!</definedName>
    <definedName name="_ftnref1_51_15" localSheetId="2">'[2]Table 39_'!#REF!</definedName>
    <definedName name="_ftnref1_51_15" localSheetId="3">'[2]Table 39_'!#REF!</definedName>
    <definedName name="_ftnref1_51_15" localSheetId="62">'[2]Table 39_'!#REF!</definedName>
    <definedName name="_ftnref1_51_15" localSheetId="63">#REF!</definedName>
    <definedName name="_ftnref1_51_15" localSheetId="81">'[2]Table 39_'!#REF!</definedName>
    <definedName name="_ftnref1_51_15" localSheetId="83">'[2]Table 39_'!#REF!</definedName>
    <definedName name="_ftnref1_51_15" localSheetId="88">#REF!</definedName>
    <definedName name="_ftnref1_51_15" localSheetId="89">'[2]Table 39_'!#REF!</definedName>
    <definedName name="_ftnref1_51_15" localSheetId="90">'[2]Table 39_'!#REF!</definedName>
    <definedName name="_ftnref1_51_15" localSheetId="91">'[2]Table 39_'!#REF!</definedName>
    <definedName name="_ftnref1_51_15">#REF!</definedName>
    <definedName name="_ftnref1_51_18" localSheetId="1">'[2]Table 39_'!#REF!</definedName>
    <definedName name="_ftnref1_51_18" localSheetId="10">'[2]Table 39_'!#REF!</definedName>
    <definedName name="_ftnref1_51_18" localSheetId="13">'[2]Table 39_'!#REF!</definedName>
    <definedName name="_ftnref1_51_18" localSheetId="2">'[2]Table 39_'!#REF!</definedName>
    <definedName name="_ftnref1_51_18" localSheetId="3">'[2]Table 39_'!#REF!</definedName>
    <definedName name="_ftnref1_51_18" localSheetId="62">'[2]Table 39_'!#REF!</definedName>
    <definedName name="_ftnref1_51_18" localSheetId="63">#REF!</definedName>
    <definedName name="_ftnref1_51_18" localSheetId="81">'[2]Table 39_'!#REF!</definedName>
    <definedName name="_ftnref1_51_18" localSheetId="83">'[2]Table 39_'!#REF!</definedName>
    <definedName name="_ftnref1_51_18" localSheetId="88">#REF!</definedName>
    <definedName name="_ftnref1_51_18" localSheetId="89">'[2]Table 39_'!#REF!</definedName>
    <definedName name="_ftnref1_51_18" localSheetId="90">'[2]Table 39_'!#REF!</definedName>
    <definedName name="_ftnref1_51_18" localSheetId="91">'[2]Table 39_'!#REF!</definedName>
    <definedName name="_ftnref1_51_18">#REF!</definedName>
    <definedName name="_ftnref1_51_19" localSheetId="1">'[2]Table 39_'!#REF!</definedName>
    <definedName name="_ftnref1_51_19" localSheetId="10">'[2]Table 39_'!#REF!</definedName>
    <definedName name="_ftnref1_51_19" localSheetId="13">'[2]Table 39_'!#REF!</definedName>
    <definedName name="_ftnref1_51_19" localSheetId="2">'[2]Table 39_'!#REF!</definedName>
    <definedName name="_ftnref1_51_19" localSheetId="3">'[2]Table 39_'!#REF!</definedName>
    <definedName name="_ftnref1_51_19" localSheetId="62">'[2]Table 39_'!#REF!</definedName>
    <definedName name="_ftnref1_51_19" localSheetId="63">#REF!</definedName>
    <definedName name="_ftnref1_51_19" localSheetId="81">'[2]Table 39_'!#REF!</definedName>
    <definedName name="_ftnref1_51_19" localSheetId="83">'[2]Table 39_'!#REF!</definedName>
    <definedName name="_ftnref1_51_19" localSheetId="88">#REF!</definedName>
    <definedName name="_ftnref1_51_19" localSheetId="89">'[2]Table 39_'!#REF!</definedName>
    <definedName name="_ftnref1_51_19" localSheetId="90">'[2]Table 39_'!#REF!</definedName>
    <definedName name="_ftnref1_51_19" localSheetId="91">'[2]Table 39_'!#REF!</definedName>
    <definedName name="_ftnref1_51_19">#REF!</definedName>
    <definedName name="_ftnref1_51_20" localSheetId="1">'[2]Table 39_'!#REF!</definedName>
    <definedName name="_ftnref1_51_20" localSheetId="10">'[2]Table 39_'!#REF!</definedName>
    <definedName name="_ftnref1_51_20" localSheetId="13">'[2]Table 39_'!#REF!</definedName>
    <definedName name="_ftnref1_51_20" localSheetId="2">'[2]Table 39_'!#REF!</definedName>
    <definedName name="_ftnref1_51_20" localSheetId="3">'[2]Table 39_'!#REF!</definedName>
    <definedName name="_ftnref1_51_20" localSheetId="62">'[2]Table 39_'!#REF!</definedName>
    <definedName name="_ftnref1_51_20" localSheetId="63">#REF!</definedName>
    <definedName name="_ftnref1_51_20" localSheetId="81">'[2]Table 39_'!#REF!</definedName>
    <definedName name="_ftnref1_51_20" localSheetId="83">'[2]Table 39_'!#REF!</definedName>
    <definedName name="_ftnref1_51_20" localSheetId="88">#REF!</definedName>
    <definedName name="_ftnref1_51_20" localSheetId="89">'[2]Table 39_'!#REF!</definedName>
    <definedName name="_ftnref1_51_20" localSheetId="90">'[2]Table 39_'!#REF!</definedName>
    <definedName name="_ftnref1_51_20" localSheetId="91">'[2]Table 39_'!#REF!</definedName>
    <definedName name="_ftnref1_51_20">#REF!</definedName>
    <definedName name="_ftnref1_51_21" localSheetId="1">'[2]Table 39_'!#REF!</definedName>
    <definedName name="_ftnref1_51_21" localSheetId="10">'[2]Table 39_'!#REF!</definedName>
    <definedName name="_ftnref1_51_21" localSheetId="13">'[2]Table 39_'!#REF!</definedName>
    <definedName name="_ftnref1_51_21" localSheetId="2">'[2]Table 39_'!#REF!</definedName>
    <definedName name="_ftnref1_51_21" localSheetId="3">'[2]Table 39_'!#REF!</definedName>
    <definedName name="_ftnref1_51_21" localSheetId="62">'[2]Table 39_'!#REF!</definedName>
    <definedName name="_ftnref1_51_21" localSheetId="63">#REF!</definedName>
    <definedName name="_ftnref1_51_21" localSheetId="81">'[2]Table 39_'!#REF!</definedName>
    <definedName name="_ftnref1_51_21" localSheetId="83">'[2]Table 39_'!#REF!</definedName>
    <definedName name="_ftnref1_51_21" localSheetId="88">#REF!</definedName>
    <definedName name="_ftnref1_51_21" localSheetId="89">'[2]Table 39_'!#REF!</definedName>
    <definedName name="_ftnref1_51_21" localSheetId="90">'[2]Table 39_'!#REF!</definedName>
    <definedName name="_ftnref1_51_21" localSheetId="91">'[2]Table 39_'!#REF!</definedName>
    <definedName name="_ftnref1_51_21">#REF!</definedName>
    <definedName name="_ftnref1_51_23" localSheetId="1">'[2]Table 39_'!#REF!</definedName>
    <definedName name="_ftnref1_51_23" localSheetId="10">'[2]Table 39_'!#REF!</definedName>
    <definedName name="_ftnref1_51_23" localSheetId="13">'[2]Table 39_'!#REF!</definedName>
    <definedName name="_ftnref1_51_23" localSheetId="2">'[2]Table 39_'!#REF!</definedName>
    <definedName name="_ftnref1_51_23" localSheetId="3">'[2]Table 39_'!#REF!</definedName>
    <definedName name="_ftnref1_51_23" localSheetId="62">'[2]Table 39_'!#REF!</definedName>
    <definedName name="_ftnref1_51_23" localSheetId="63">#REF!</definedName>
    <definedName name="_ftnref1_51_23" localSheetId="81">'[2]Table 39_'!#REF!</definedName>
    <definedName name="_ftnref1_51_23" localSheetId="83">'[2]Table 39_'!#REF!</definedName>
    <definedName name="_ftnref1_51_23" localSheetId="88">#REF!</definedName>
    <definedName name="_ftnref1_51_23" localSheetId="89">'[2]Table 39_'!#REF!</definedName>
    <definedName name="_ftnref1_51_23" localSheetId="90">'[2]Table 39_'!#REF!</definedName>
    <definedName name="_ftnref1_51_23" localSheetId="91">'[2]Table 39_'!#REF!</definedName>
    <definedName name="_ftnref1_51_23">#REF!</definedName>
    <definedName name="_ftnref1_51_24" localSheetId="1">'[2]Table 39_'!#REF!</definedName>
    <definedName name="_ftnref1_51_24" localSheetId="10">'[2]Table 39_'!#REF!</definedName>
    <definedName name="_ftnref1_51_24" localSheetId="13">'[2]Table 39_'!#REF!</definedName>
    <definedName name="_ftnref1_51_24" localSheetId="2">'[2]Table 39_'!#REF!</definedName>
    <definedName name="_ftnref1_51_24" localSheetId="3">'[2]Table 39_'!#REF!</definedName>
    <definedName name="_ftnref1_51_24" localSheetId="62">'[2]Table 39_'!#REF!</definedName>
    <definedName name="_ftnref1_51_24" localSheetId="63">#REF!</definedName>
    <definedName name="_ftnref1_51_24" localSheetId="81">'[2]Table 39_'!#REF!</definedName>
    <definedName name="_ftnref1_51_24" localSheetId="83">'[2]Table 39_'!#REF!</definedName>
    <definedName name="_ftnref1_51_24" localSheetId="88">#REF!</definedName>
    <definedName name="_ftnref1_51_24" localSheetId="89">'[2]Table 39_'!#REF!</definedName>
    <definedName name="_ftnref1_51_24" localSheetId="90">'[2]Table 39_'!#REF!</definedName>
    <definedName name="_ftnref1_51_24" localSheetId="91">'[2]Table 39_'!#REF!</definedName>
    <definedName name="_ftnref1_51_24">#REF!</definedName>
    <definedName name="_ftnref1_51_4" localSheetId="1">'[2]Table 39_'!#REF!</definedName>
    <definedName name="_ftnref1_51_4" localSheetId="10">'[2]Table 39_'!#REF!</definedName>
    <definedName name="_ftnref1_51_4" localSheetId="13">'[2]Table 39_'!#REF!</definedName>
    <definedName name="_ftnref1_51_4" localSheetId="2">'[2]Table 39_'!#REF!</definedName>
    <definedName name="_ftnref1_51_4" localSheetId="3">'[2]Table 39_'!#REF!</definedName>
    <definedName name="_ftnref1_51_4" localSheetId="62">'[2]Table 39_'!#REF!</definedName>
    <definedName name="_ftnref1_51_4" localSheetId="63">#REF!</definedName>
    <definedName name="_ftnref1_51_4" localSheetId="81">'[2]Table 39_'!#REF!</definedName>
    <definedName name="_ftnref1_51_4" localSheetId="83">'[2]Table 39_'!#REF!</definedName>
    <definedName name="_ftnref1_51_4" localSheetId="88">#REF!</definedName>
    <definedName name="_ftnref1_51_4" localSheetId="89">'[2]Table 39_'!#REF!</definedName>
    <definedName name="_ftnref1_51_4" localSheetId="90">'[2]Table 39_'!#REF!</definedName>
    <definedName name="_ftnref1_51_4" localSheetId="91">'[2]Table 39_'!#REF!</definedName>
    <definedName name="_ftnref1_51_4">#REF!</definedName>
    <definedName name="_ftnref1_51_5" localSheetId="1">'[2]Table 39_'!#REF!</definedName>
    <definedName name="_ftnref1_51_5" localSheetId="10">'[2]Table 39_'!#REF!</definedName>
    <definedName name="_ftnref1_51_5" localSheetId="13">'[2]Table 39_'!#REF!</definedName>
    <definedName name="_ftnref1_51_5" localSheetId="2">'[2]Table 39_'!#REF!</definedName>
    <definedName name="_ftnref1_51_5" localSheetId="3">'[2]Table 39_'!#REF!</definedName>
    <definedName name="_ftnref1_51_5" localSheetId="62">'[2]Table 39_'!#REF!</definedName>
    <definedName name="_ftnref1_51_5" localSheetId="63">#REF!</definedName>
    <definedName name="_ftnref1_51_5" localSheetId="81">'[2]Table 39_'!#REF!</definedName>
    <definedName name="_ftnref1_51_5" localSheetId="83">'[2]Table 39_'!#REF!</definedName>
    <definedName name="_ftnref1_51_5" localSheetId="88">#REF!</definedName>
    <definedName name="_ftnref1_51_5" localSheetId="89">'[2]Table 39_'!#REF!</definedName>
    <definedName name="_ftnref1_51_5" localSheetId="90">'[2]Table 39_'!#REF!</definedName>
    <definedName name="_ftnref1_51_5" localSheetId="91">'[2]Table 39_'!#REF!</definedName>
    <definedName name="_ftnref1_51_5">#REF!</definedName>
    <definedName name="_h" localSheetId="1">'[2]Table 39_'!#REF!</definedName>
    <definedName name="_h" localSheetId="10">'[2]Table 39_'!#REF!</definedName>
    <definedName name="_h" localSheetId="13">'[2]Table 39_'!#REF!</definedName>
    <definedName name="_h" localSheetId="2">'[2]Table 39_'!#REF!</definedName>
    <definedName name="_h" localSheetId="3">'[2]Table 39_'!#REF!</definedName>
    <definedName name="_h" localSheetId="62">'[2]Table 39_'!#REF!</definedName>
    <definedName name="_h" localSheetId="63">#REF!</definedName>
    <definedName name="_h" localSheetId="81">'[2]Table 39_'!#REF!</definedName>
    <definedName name="_h" localSheetId="83">'[2]Table 39_'!#REF!</definedName>
    <definedName name="_h" localSheetId="88">#REF!</definedName>
    <definedName name="_h" localSheetId="89">'[2]Table 39_'!#REF!</definedName>
    <definedName name="_h" localSheetId="90">'[2]Table 39_'!#REF!</definedName>
    <definedName name="_h" localSheetId="91">'[2]Table 39_'!#REF!</definedName>
    <definedName name="_h">#REF!</definedName>
    <definedName name="_Toc483499698" localSheetId="8">'8'!$B$1</definedName>
    <definedName name="_Toc483499734" localSheetId="52">'52'!#REF!</definedName>
    <definedName name="_Toc483499735" localSheetId="53">'53'!#REF!</definedName>
    <definedName name="Accounting" localSheetId="1">[3]Parameters!$C$109:$C$112</definedName>
    <definedName name="Accounting" localSheetId="10">[3]Parameters!$C$109:$C$112</definedName>
    <definedName name="Accounting" localSheetId="13">[3]Parameters!$C$109:$C$112</definedName>
    <definedName name="Accounting" localSheetId="2">[3]Parameters!$C$109:$C$112</definedName>
    <definedName name="Accounting" localSheetId="3">[3]Parameters!$C$109:$C$112</definedName>
    <definedName name="Accounting" localSheetId="62">[3]Parameters!$C$109:$C$112</definedName>
    <definedName name="Accounting" localSheetId="63">#REF!</definedName>
    <definedName name="Accounting" localSheetId="88">#REF!</definedName>
    <definedName name="Accounting" localSheetId="89">[3]Parameters!$C$109:$C$112</definedName>
    <definedName name="Accounting" localSheetId="90">[3]Parameters!$C$109:$C$112</definedName>
    <definedName name="Accounting" localSheetId="91">[3]Parameters!$C$109:$C$112</definedName>
    <definedName name="Accounting">#REF!</definedName>
    <definedName name="AP" localSheetId="1">'[4]Lists-Aux'!$D:$D</definedName>
    <definedName name="AP" localSheetId="10">'[4]Lists-Aux'!$D:$D</definedName>
    <definedName name="AP" localSheetId="13">'[4]Lists-Aux'!$D:$D</definedName>
    <definedName name="AP" localSheetId="2">'[4]Lists-Aux'!$D:$D</definedName>
    <definedName name="AP" localSheetId="3">'[4]Lists-Aux'!$D:$D</definedName>
    <definedName name="AP" localSheetId="62">'[4]Lists-Aux'!$D:$D</definedName>
    <definedName name="AP" localSheetId="63">#REF!</definedName>
    <definedName name="AP" localSheetId="88">#REF!</definedName>
    <definedName name="AP" localSheetId="89">'[4]Lists-Aux'!$D:$D</definedName>
    <definedName name="AP" localSheetId="90">'[4]Lists-Aux'!$D:$D</definedName>
    <definedName name="AP" localSheetId="91">'[4]Lists-Aux'!$D:$D</definedName>
    <definedName name="AP">#REF!</definedName>
    <definedName name="App" localSheetId="1">[5]Lists!$A$27:$A$29</definedName>
    <definedName name="App" localSheetId="10">[5]Lists!$A$27:$A$29</definedName>
    <definedName name="App" localSheetId="13">[5]Lists!$A$27:$A$29</definedName>
    <definedName name="App" localSheetId="2">[5]Lists!$A$27:$A$29</definedName>
    <definedName name="App" localSheetId="3">[5]Lists!$A$27:$A$29</definedName>
    <definedName name="App" localSheetId="62">[5]Lists!$A$27:$A$29</definedName>
    <definedName name="App" localSheetId="63">#REF!</definedName>
    <definedName name="App" localSheetId="88">#REF!</definedName>
    <definedName name="App" localSheetId="89">[5]Lists!$A$27:$A$29</definedName>
    <definedName name="App" localSheetId="90">[5]Lists!$A$27:$A$29</definedName>
    <definedName name="App" localSheetId="91">[5]Lists!$A$27:$A$29</definedName>
    <definedName name="App">#REF!</definedName>
    <definedName name="_xlnm.Print_Area" localSheetId="15">'15'!$A$1:$F$11</definedName>
    <definedName name="_xlnm.Print_Area" localSheetId="18">'18'!$A$1:$L$17</definedName>
    <definedName name="_xlnm.Print_Area" localSheetId="20">'20'!$A$1:$F$14</definedName>
    <definedName name="_xlnm.Print_Area" localSheetId="26">'26'!$B$1:$M$24</definedName>
    <definedName name="_xlnm.Print_Area" localSheetId="27">'27'!$B$1:$T$24</definedName>
    <definedName name="_xlnm.Print_Area" localSheetId="28">'28'!$A$1:$S$3</definedName>
    <definedName name="_xlnm.Print_Area" localSheetId="29">'29'!$A$1:$I$21</definedName>
    <definedName name="_xlnm.Print_Area" localSheetId="30">'30'!$A$1:$H$24</definedName>
    <definedName name="_xlnm.Print_Area" localSheetId="31">'31'!$B$1:$U$22</definedName>
    <definedName name="_xlnm.Print_Area" localSheetId="32">'32'!$A$1:$H$16</definedName>
    <definedName name="_xlnm.Print_Area" localSheetId="33">'33'!$B$1:$J$47</definedName>
    <definedName name="_xlnm.Print_Area" localSheetId="34">'34'!$B$1:$I$30</definedName>
    <definedName name="_xlnm.Print_Area" localSheetId="40">'40'!$B$1:$F$18</definedName>
    <definedName name="_xlnm.Print_Area" localSheetId="54">'54'!$B$1:$D$21</definedName>
    <definedName name="_xlnm.Print_Area" localSheetId="55">'55'!$B$1:$E$69</definedName>
    <definedName name="_xlnm.Print_Area" localSheetId="56">'56'!$B$1:$D$18</definedName>
    <definedName name="_xlnm.Print_Area" localSheetId="57">'57'!$A$1:$M$3</definedName>
    <definedName name="_xlnm.Print_Area" localSheetId="79">'79'!$B$1:$I$22</definedName>
    <definedName name="_xlnm.Print_Area" localSheetId="8">'8'!$B$1:$I$5</definedName>
    <definedName name="_xlnm.Print_Area" localSheetId="80">'80'!$B$1:$F$42</definedName>
    <definedName name="_xlnm.Print_Area" localSheetId="81">'81'!$B$1:$F$35</definedName>
    <definedName name="_xlnm.Print_Area" localSheetId="82">'82'!$B$1:$F$14</definedName>
    <definedName name="_xlnm.Print_Area" localSheetId="83">'83'!$B$1:$I$13</definedName>
    <definedName name="_xlnm.Print_Area" localSheetId="0">Index!$B$11:$E$127</definedName>
    <definedName name="AT" localSheetId="1">'[6]Lists-Aux'!$B:$B</definedName>
    <definedName name="AT" localSheetId="10">'[6]Lists-Aux'!$B:$B</definedName>
    <definedName name="AT" localSheetId="13">'[6]Lists-Aux'!$B:$B</definedName>
    <definedName name="AT" localSheetId="2">'[6]Lists-Aux'!$B:$B</definedName>
    <definedName name="AT" localSheetId="3">'[6]Lists-Aux'!$B:$B</definedName>
    <definedName name="AT" localSheetId="62">'[6]Lists-Aux'!$B:$B</definedName>
    <definedName name="AT" localSheetId="63">#REF!</definedName>
    <definedName name="AT" localSheetId="88">#REF!</definedName>
    <definedName name="AT" localSheetId="89">'[6]Lists-Aux'!$B:$B</definedName>
    <definedName name="AT" localSheetId="90">'[6]Lists-Aux'!$B:$B</definedName>
    <definedName name="AT" localSheetId="91">'[6]Lists-Aux'!$B:$B</definedName>
    <definedName name="AT">#REF!</definedName>
    <definedName name="BankType" localSheetId="1">[3]Parameters!$C$113:$C$115</definedName>
    <definedName name="BankType" localSheetId="10">[3]Parameters!$C$113:$C$115</definedName>
    <definedName name="BankType" localSheetId="13">[3]Parameters!$C$113:$C$115</definedName>
    <definedName name="BankType" localSheetId="2">[3]Parameters!$C$113:$C$115</definedName>
    <definedName name="BankType" localSheetId="3">[3]Parameters!$C$113:$C$115</definedName>
    <definedName name="BankType" localSheetId="62">[3]Parameters!$C$113:$C$115</definedName>
    <definedName name="BankType" localSheetId="63">#REF!</definedName>
    <definedName name="BankType" localSheetId="88">#REF!</definedName>
    <definedName name="BankType" localSheetId="89">[3]Parameters!$C$113:$C$115</definedName>
    <definedName name="BankType" localSheetId="90">[3]Parameters!$C$113:$C$115</definedName>
    <definedName name="BankType" localSheetId="91">[3]Parameters!$C$113:$C$115</definedName>
    <definedName name="BankType">#REF!</definedName>
    <definedName name="BAS" localSheetId="1">'[4]Lists-Aux'!$A:$A</definedName>
    <definedName name="BAS" localSheetId="10">'[4]Lists-Aux'!$A:$A</definedName>
    <definedName name="BAS" localSheetId="13">'[4]Lists-Aux'!$A:$A</definedName>
    <definedName name="BAS" localSheetId="2">'[4]Lists-Aux'!$A:$A</definedName>
    <definedName name="BAS" localSheetId="3">'[4]Lists-Aux'!$A:$A</definedName>
    <definedName name="BAS" localSheetId="62">'[4]Lists-Aux'!$A:$A</definedName>
    <definedName name="BAS" localSheetId="63">#REF!</definedName>
    <definedName name="BAS" localSheetId="88">#REF!</definedName>
    <definedName name="BAS" localSheetId="89">'[4]Lists-Aux'!$A:$A</definedName>
    <definedName name="BAS" localSheetId="90">'[4]Lists-Aux'!$A:$A</definedName>
    <definedName name="BAS" localSheetId="91">'[4]Lists-Aux'!$A:$A</definedName>
    <definedName name="BAS">#REF!</definedName>
    <definedName name="Basel" localSheetId="1">[7]Parameters!$C$32:$C$33</definedName>
    <definedName name="Basel" localSheetId="10">[7]Parameters!$C$32:$C$33</definedName>
    <definedName name="Basel" localSheetId="13">[7]Parameters!$C$32:$C$33</definedName>
    <definedName name="Basel" localSheetId="2">[7]Parameters!$C$32:$C$33</definedName>
    <definedName name="Basel" localSheetId="3">[7]Parameters!$C$32:$C$33</definedName>
    <definedName name="Basel" localSheetId="62">[7]Parameters!$C$32:$C$33</definedName>
    <definedName name="Basel" localSheetId="63">#REF!</definedName>
    <definedName name="Basel" localSheetId="88">#REF!</definedName>
    <definedName name="Basel" localSheetId="89">[7]Parameters!$C$32:$C$33</definedName>
    <definedName name="Basel" localSheetId="90">[7]Parameters!$C$32:$C$33</definedName>
    <definedName name="Basel" localSheetId="91">[7]Parameters!$C$32:$C$33</definedName>
    <definedName name="Basel">#REF!</definedName>
    <definedName name="Basel12" localSheetId="1">#REF!</definedName>
    <definedName name="Basel12" localSheetId="10">#REF!</definedName>
    <definedName name="Basel12" localSheetId="13">#REF!</definedName>
    <definedName name="Basel12" localSheetId="2">#REF!</definedName>
    <definedName name="Basel12" localSheetId="3">#REF!</definedName>
    <definedName name="Basel12" localSheetId="53">#REF!</definedName>
    <definedName name="Basel12" localSheetId="55">#REF!</definedName>
    <definedName name="Basel12" localSheetId="62">#REF!</definedName>
    <definedName name="Basel12" localSheetId="63">#REF!</definedName>
    <definedName name="Basel12" localSheetId="8">#REF!</definedName>
    <definedName name="Basel12" localSheetId="89">#REF!</definedName>
    <definedName name="Basel12" localSheetId="9">#REF!</definedName>
    <definedName name="Basel12" localSheetId="90">#REF!</definedName>
    <definedName name="Basel12" localSheetId="91">#REF!</definedName>
    <definedName name="Basel12">#REF!</definedName>
    <definedName name="BT" localSheetId="1">'[4]Lists-Aux'!$E:$E</definedName>
    <definedName name="BT" localSheetId="10">'[4]Lists-Aux'!$E:$E</definedName>
    <definedName name="BT" localSheetId="13">'[4]Lists-Aux'!$E:$E</definedName>
    <definedName name="BT" localSheetId="2">'[4]Lists-Aux'!$E:$E</definedName>
    <definedName name="BT" localSheetId="3">'[4]Lists-Aux'!$E:$E</definedName>
    <definedName name="BT" localSheetId="62">'[4]Lists-Aux'!$E:$E</definedName>
    <definedName name="BT" localSheetId="63">#REF!</definedName>
    <definedName name="BT" localSheetId="88">#REF!</definedName>
    <definedName name="BT" localSheetId="89">'[4]Lists-Aux'!$E:$E</definedName>
    <definedName name="BT" localSheetId="90">'[4]Lists-Aux'!$E:$E</definedName>
    <definedName name="BT" localSheetId="91">'[4]Lists-Aux'!$E:$E</definedName>
    <definedName name="BT">#REF!</definedName>
    <definedName name="Carlos" localSheetId="1">#REF!</definedName>
    <definedName name="Carlos" localSheetId="10">#REF!</definedName>
    <definedName name="Carlos" localSheetId="13">#REF!</definedName>
    <definedName name="Carlos" localSheetId="2">#REF!</definedName>
    <definedName name="Carlos" localSheetId="3">#REF!</definedName>
    <definedName name="Carlos" localSheetId="53">#REF!</definedName>
    <definedName name="Carlos" localSheetId="55">#REF!</definedName>
    <definedName name="Carlos" localSheetId="62">#REF!</definedName>
    <definedName name="Carlos" localSheetId="63">#REF!</definedName>
    <definedName name="Carlos" localSheetId="8">#REF!</definedName>
    <definedName name="Carlos" localSheetId="81">#REF!</definedName>
    <definedName name="Carlos" localSheetId="82">#REF!</definedName>
    <definedName name="Carlos" localSheetId="83">#REF!</definedName>
    <definedName name="Carlos" localSheetId="89">#REF!</definedName>
    <definedName name="Carlos" localSheetId="9">#REF!</definedName>
    <definedName name="Carlos" localSheetId="90">#REF!</definedName>
    <definedName name="Carlos" localSheetId="91">#REF!</definedName>
    <definedName name="Carlos">#REF!</definedName>
    <definedName name="CCROTC" localSheetId="1">#REF!</definedName>
    <definedName name="CCROTC" localSheetId="10">#REF!</definedName>
    <definedName name="CCROTC" localSheetId="13">#REF!</definedName>
    <definedName name="CCROTC" localSheetId="2">#REF!</definedName>
    <definedName name="CCROTC" localSheetId="3">#REF!</definedName>
    <definedName name="CCROTC" localSheetId="53">#REF!</definedName>
    <definedName name="CCROTC" localSheetId="55">#REF!</definedName>
    <definedName name="CCROTC" localSheetId="62">#REF!</definedName>
    <definedName name="CCROTC" localSheetId="63">#REF!</definedName>
    <definedName name="CCROTC" localSheetId="8">#REF!</definedName>
    <definedName name="CCROTC" localSheetId="89">#REF!</definedName>
    <definedName name="CCROTC" localSheetId="9">#REF!</definedName>
    <definedName name="CCROTC" localSheetId="90">#REF!</definedName>
    <definedName name="CCROTC" localSheetId="91">#REF!</definedName>
    <definedName name="CCROTC">#REF!</definedName>
    <definedName name="CCRSFT" localSheetId="1">#REF!</definedName>
    <definedName name="CCRSFT" localSheetId="10">#REF!</definedName>
    <definedName name="CCRSFT" localSheetId="13">#REF!</definedName>
    <definedName name="CCRSFT" localSheetId="2">#REF!</definedName>
    <definedName name="CCRSFT" localSheetId="3">#REF!</definedName>
    <definedName name="CCRSFT" localSheetId="53">#REF!</definedName>
    <definedName name="CCRSFT" localSheetId="55">#REF!</definedName>
    <definedName name="CCRSFT" localSheetId="62">#REF!</definedName>
    <definedName name="CCRSFT" localSheetId="63">#REF!</definedName>
    <definedName name="CCRSFT" localSheetId="8">#REF!</definedName>
    <definedName name="CCRSFT" localSheetId="89">#REF!</definedName>
    <definedName name="CCRSFT" localSheetId="9">#REF!</definedName>
    <definedName name="CCRSFT" localSheetId="90">#REF!</definedName>
    <definedName name="CCRSFT" localSheetId="91">#REF!</definedName>
    <definedName name="CCRSFT">#REF!</definedName>
    <definedName name="COF" localSheetId="1">'[6]Lists-Aux'!$G:$G</definedName>
    <definedName name="COF" localSheetId="10">'[6]Lists-Aux'!$G:$G</definedName>
    <definedName name="COF" localSheetId="13">'[6]Lists-Aux'!$G:$G</definedName>
    <definedName name="COF" localSheetId="2">'[6]Lists-Aux'!$G:$G</definedName>
    <definedName name="COF" localSheetId="3">'[6]Lists-Aux'!$G:$G</definedName>
    <definedName name="COF" localSheetId="62">'[6]Lists-Aux'!$G:$G</definedName>
    <definedName name="COF" localSheetId="63">#REF!</definedName>
    <definedName name="COF" localSheetId="88">#REF!</definedName>
    <definedName name="COF" localSheetId="89">'[6]Lists-Aux'!$G:$G</definedName>
    <definedName name="COF" localSheetId="90">'[6]Lists-Aux'!$G:$G</definedName>
    <definedName name="COF" localSheetId="91">'[6]Lists-Aux'!$G:$G</definedName>
    <definedName name="COF">#REF!</definedName>
    <definedName name="COI" localSheetId="1">'[4]Lists-Aux'!$H:$H</definedName>
    <definedName name="COI" localSheetId="10">'[4]Lists-Aux'!$H:$H</definedName>
    <definedName name="COI" localSheetId="13">'[4]Lists-Aux'!$H:$H</definedName>
    <definedName name="COI" localSheetId="2">'[4]Lists-Aux'!$H:$H</definedName>
    <definedName name="COI" localSheetId="3">'[4]Lists-Aux'!$H:$H</definedName>
    <definedName name="COI" localSheetId="62">'[4]Lists-Aux'!$H:$H</definedName>
    <definedName name="COI" localSheetId="63">#REF!</definedName>
    <definedName name="COI" localSheetId="88">#REF!</definedName>
    <definedName name="COI" localSheetId="89">'[4]Lists-Aux'!$H:$H</definedName>
    <definedName name="COI" localSheetId="90">'[4]Lists-Aux'!$H:$H</definedName>
    <definedName name="COI" localSheetId="91">'[4]Lists-Aux'!$H:$H</definedName>
    <definedName name="COI">#REF!</definedName>
    <definedName name="CP" localSheetId="1">'[4]Lists-Aux'!$I:$I</definedName>
    <definedName name="CP" localSheetId="10">'[4]Lists-Aux'!$I:$I</definedName>
    <definedName name="CP" localSheetId="13">'[4]Lists-Aux'!$I:$I</definedName>
    <definedName name="CP" localSheetId="2">'[4]Lists-Aux'!$I:$I</definedName>
    <definedName name="CP" localSheetId="3">'[4]Lists-Aux'!$I:$I</definedName>
    <definedName name="CP" localSheetId="62">'[4]Lists-Aux'!$I:$I</definedName>
    <definedName name="CP" localSheetId="63">#REF!</definedName>
    <definedName name="CP" localSheetId="88">#REF!</definedName>
    <definedName name="CP" localSheetId="89">'[4]Lists-Aux'!$I:$I</definedName>
    <definedName name="CP" localSheetId="90">'[4]Lists-Aux'!$I:$I</definedName>
    <definedName name="CP" localSheetId="91">'[4]Lists-Aux'!$I:$I</definedName>
    <definedName name="CP">#REF!</definedName>
    <definedName name="CQS" localSheetId="88">#REF!</definedName>
    <definedName name="CQS">'[4]Lists-Aux'!$J:$J</definedName>
    <definedName name="CT" localSheetId="88">#REF!</definedName>
    <definedName name="CT">'[4]Lists-Aux'!$K:$K</definedName>
    <definedName name="dfd" localSheetId="88">#REF!</definedName>
    <definedName name="dfd" localSheetId="90">[3]Parameters!#REF!</definedName>
    <definedName name="dfd" localSheetId="91">[3]Parameters!#REF!</definedName>
    <definedName name="dfd">[3]Parameters!#REF!</definedName>
    <definedName name="DimensionsNames" localSheetId="1">[6]Dimensions!$B$2:$B$79</definedName>
    <definedName name="DimensionsNames" localSheetId="10">[6]Dimensions!$B$2:$B$79</definedName>
    <definedName name="DimensionsNames" localSheetId="13">[6]Dimensions!$B$2:$B$79</definedName>
    <definedName name="DimensionsNames" localSheetId="2">[6]Dimensions!$B$2:$B$79</definedName>
    <definedName name="DimensionsNames" localSheetId="3">[6]Dimensions!$B$2:$B$79</definedName>
    <definedName name="DimensionsNames" localSheetId="62">[6]Dimensions!$B$2:$B$79</definedName>
    <definedName name="DimensionsNames" localSheetId="63">#REF!</definedName>
    <definedName name="DimensionsNames" localSheetId="88">#REF!</definedName>
    <definedName name="DimensionsNames" localSheetId="89">[6]Dimensions!$B$2:$B$79</definedName>
    <definedName name="DimensionsNames" localSheetId="90">[6]Dimensions!$B$2:$B$79</definedName>
    <definedName name="DimensionsNames" localSheetId="91">[6]Dimensions!$B$2:$B$79</definedName>
    <definedName name="DimensionsNames">#REF!</definedName>
    <definedName name="dsa" localSheetId="1">#REF!</definedName>
    <definedName name="dsa" localSheetId="10">#REF!</definedName>
    <definedName name="dsa" localSheetId="13">#REF!</definedName>
    <definedName name="dsa" localSheetId="2">#REF!</definedName>
    <definedName name="dsa" localSheetId="3">#REF!</definedName>
    <definedName name="dsa" localSheetId="53">#REF!</definedName>
    <definedName name="dsa" localSheetId="55">#REF!</definedName>
    <definedName name="dsa" localSheetId="62">#REF!</definedName>
    <definedName name="dsa" localSheetId="63">#REF!</definedName>
    <definedName name="dsa" localSheetId="8">#REF!</definedName>
    <definedName name="dsa" localSheetId="81">#REF!</definedName>
    <definedName name="dsa" localSheetId="82">#REF!</definedName>
    <definedName name="dsa" localSheetId="83">#REF!</definedName>
    <definedName name="dsa" localSheetId="89">#REF!</definedName>
    <definedName name="dsa" localSheetId="9">#REF!</definedName>
    <definedName name="dsa" localSheetId="90">#REF!</definedName>
    <definedName name="dsa" localSheetId="91">#REF!</definedName>
    <definedName name="dsa">#REF!</definedName>
    <definedName name="edc" localSheetId="1">[8]Members!$D$3:E$2477</definedName>
    <definedName name="edc" localSheetId="10">[8]Members!$D$3:E$2477</definedName>
    <definedName name="edc" localSheetId="13">[8]Members!$D$3:E$2477</definedName>
    <definedName name="edc" localSheetId="2">[8]Members!$D$3:E$2477</definedName>
    <definedName name="edc" localSheetId="3">[8]Members!$D$3:E$2477</definedName>
    <definedName name="edc" localSheetId="62">[8]Members!$D$3:E$2477</definedName>
    <definedName name="edc" localSheetId="63">#REF!</definedName>
    <definedName name="edc" localSheetId="88">#REF!</definedName>
    <definedName name="edc" localSheetId="89">[8]Members!$D$3:E$2477</definedName>
    <definedName name="edc" localSheetId="90">[8]Members!$D$3:E$2477</definedName>
    <definedName name="edc" localSheetId="91">[8]Members!$D$3:E$2477</definedName>
    <definedName name="edc">#REF!</definedName>
    <definedName name="ER" localSheetId="1">'[4]Lists-Aux'!$N:$N</definedName>
    <definedName name="ER" localSheetId="10">'[4]Lists-Aux'!$N:$N</definedName>
    <definedName name="ER" localSheetId="13">'[4]Lists-Aux'!$N:$N</definedName>
    <definedName name="ER" localSheetId="2">'[4]Lists-Aux'!$N:$N</definedName>
    <definedName name="ER" localSheetId="3">'[4]Lists-Aux'!$N:$N</definedName>
    <definedName name="ER" localSheetId="62">'[4]Lists-Aux'!$N:$N</definedName>
    <definedName name="ER" localSheetId="63">#REF!</definedName>
    <definedName name="ER" localSheetId="88">#REF!</definedName>
    <definedName name="ER" localSheetId="89">'[4]Lists-Aux'!$N:$N</definedName>
    <definedName name="ER" localSheetId="90">'[4]Lists-Aux'!$N:$N</definedName>
    <definedName name="ER" localSheetId="91">'[4]Lists-Aux'!$N:$N</definedName>
    <definedName name="ER">#REF!</definedName>
    <definedName name="fdsg" localSheetId="1">'[1]Table 39_'!#REF!</definedName>
    <definedName name="fdsg" localSheetId="10">'[1]Table 39_'!#REF!</definedName>
    <definedName name="fdsg" localSheetId="13">'[1]Table 39_'!#REF!</definedName>
    <definedName name="fdsg" localSheetId="2">'[1]Table 39_'!#REF!</definedName>
    <definedName name="fdsg" localSheetId="3">'[1]Table 39_'!#REF!</definedName>
    <definedName name="fdsg" localSheetId="53">'[1]Table 39_'!#REF!</definedName>
    <definedName name="fdsg" localSheetId="55">'[1]Table 39_'!#REF!</definedName>
    <definedName name="fdsg" localSheetId="62">'[1]Table 39_'!#REF!</definedName>
    <definedName name="fdsg" localSheetId="63">#REF!</definedName>
    <definedName name="fdsg" localSheetId="8">'[1]Table 39_'!#REF!</definedName>
    <definedName name="fdsg" localSheetId="81">'[1]Table 39_'!#REF!</definedName>
    <definedName name="fdsg" localSheetId="82">'[1]Table 39_'!#REF!</definedName>
    <definedName name="fdsg" localSheetId="83">'[1]Table 39_'!#REF!</definedName>
    <definedName name="fdsg" localSheetId="88">#REF!</definedName>
    <definedName name="fdsg" localSheetId="89">'[1]Table 39_'!#REF!</definedName>
    <definedName name="fdsg" localSheetId="9">#REF!</definedName>
    <definedName name="fdsg" localSheetId="90">'[1]Table 39_'!#REF!</definedName>
    <definedName name="fdsg" localSheetId="91">'[1]Table 39_'!#REF!</definedName>
    <definedName name="fdsg">#REF!</definedName>
    <definedName name="Frequency" localSheetId="1">[5]Lists!$A$21:$A$25</definedName>
    <definedName name="Frequency" localSheetId="10">[5]Lists!$A$21:$A$25</definedName>
    <definedName name="Frequency" localSheetId="13">[5]Lists!$A$21:$A$25</definedName>
    <definedName name="Frequency" localSheetId="2">[5]Lists!$A$21:$A$25</definedName>
    <definedName name="Frequency" localSheetId="3">[5]Lists!$A$21:$A$25</definedName>
    <definedName name="Frequency" localSheetId="62">[5]Lists!$A$21:$A$25</definedName>
    <definedName name="Frequency" localSheetId="63">#REF!</definedName>
    <definedName name="Frequency" localSheetId="88">#REF!</definedName>
    <definedName name="Frequency" localSheetId="89">[5]Lists!$A$21:$A$25</definedName>
    <definedName name="Frequency" localSheetId="90">[5]Lists!$A$21:$A$25</definedName>
    <definedName name="Frequency" localSheetId="91">[5]Lists!$A$21:$A$25</definedName>
    <definedName name="Frequency">#REF!</definedName>
    <definedName name="GA" localSheetId="1">'[4]Lists-Aux'!$P:$P</definedName>
    <definedName name="GA" localSheetId="10">'[4]Lists-Aux'!$P:$P</definedName>
    <definedName name="GA" localSheetId="13">'[4]Lists-Aux'!$P:$P</definedName>
    <definedName name="GA" localSheetId="2">'[4]Lists-Aux'!$P:$P</definedName>
    <definedName name="GA" localSheetId="3">'[4]Lists-Aux'!$P:$P</definedName>
    <definedName name="GA" localSheetId="62">'[4]Lists-Aux'!$P:$P</definedName>
    <definedName name="GA" localSheetId="63">#REF!</definedName>
    <definedName name="GA" localSheetId="88">#REF!</definedName>
    <definedName name="GA" localSheetId="89">'[4]Lists-Aux'!$P:$P</definedName>
    <definedName name="GA" localSheetId="90">'[4]Lists-Aux'!$P:$P</definedName>
    <definedName name="GA" localSheetId="91">'[4]Lists-Aux'!$P:$P</definedName>
    <definedName name="GA">#REF!</definedName>
    <definedName name="Group" localSheetId="1">[3]Parameters!$C$93:$C$94</definedName>
    <definedName name="Group" localSheetId="10">[3]Parameters!$C$93:$C$94</definedName>
    <definedName name="Group" localSheetId="13">[3]Parameters!$C$93:$C$94</definedName>
    <definedName name="Group" localSheetId="2">[3]Parameters!$C$93:$C$94</definedName>
    <definedName name="Group" localSheetId="3">[3]Parameters!$C$93:$C$94</definedName>
    <definedName name="Group" localSheetId="62">[3]Parameters!$C$93:$C$94</definedName>
    <definedName name="Group" localSheetId="63">#REF!</definedName>
    <definedName name="Group" localSheetId="88">#REF!</definedName>
    <definedName name="Group" localSheetId="89">[3]Parameters!$C$93:$C$94</definedName>
    <definedName name="Group" localSheetId="90">[3]Parameters!$C$93:$C$94</definedName>
    <definedName name="Group" localSheetId="91">[3]Parameters!$C$93:$C$94</definedName>
    <definedName name="Group">#REF!</definedName>
    <definedName name="Group2" localSheetId="1">[9]Parameters!$C$42:$C$43</definedName>
    <definedName name="Group2" localSheetId="10">[9]Parameters!$C$42:$C$43</definedName>
    <definedName name="Group2" localSheetId="13">[9]Parameters!$C$42:$C$43</definedName>
    <definedName name="Group2" localSheetId="2">[9]Parameters!$C$42:$C$43</definedName>
    <definedName name="Group2" localSheetId="3">[9]Parameters!$C$42:$C$43</definedName>
    <definedName name="Group2" localSheetId="62">[9]Parameters!$C$42:$C$43</definedName>
    <definedName name="Group2" localSheetId="63">#REF!</definedName>
    <definedName name="Group2" localSheetId="88">#REF!</definedName>
    <definedName name="Group2" localSheetId="89">[9]Parameters!$C$42:$C$43</definedName>
    <definedName name="Group2" localSheetId="90">[9]Parameters!$C$42:$C$43</definedName>
    <definedName name="Group2" localSheetId="91">[9]Parameters!$C$42:$C$43</definedName>
    <definedName name="Group2">#REF!</definedName>
    <definedName name="ho" localSheetId="1">#REF!</definedName>
    <definedName name="ho" localSheetId="10">#REF!</definedName>
    <definedName name="ho" localSheetId="13">#REF!</definedName>
    <definedName name="ho" localSheetId="2">#REF!</definedName>
    <definedName name="ho" localSheetId="3">#REF!</definedName>
    <definedName name="ho" localSheetId="53">#REF!</definedName>
    <definedName name="ho" localSheetId="55">#REF!</definedName>
    <definedName name="ho" localSheetId="62">#REF!</definedName>
    <definedName name="ho" localSheetId="63">#REF!</definedName>
    <definedName name="ho" localSheetId="8">#REF!</definedName>
    <definedName name="ho" localSheetId="81">#REF!</definedName>
    <definedName name="ho" localSheetId="82">#REF!</definedName>
    <definedName name="ho" localSheetId="83">#REF!</definedName>
    <definedName name="ho" localSheetId="89">#REF!</definedName>
    <definedName name="ho" localSheetId="9">#REF!</definedName>
    <definedName name="ho" localSheetId="90">#REF!</definedName>
    <definedName name="ho" localSheetId="91">#REF!</definedName>
    <definedName name="ho">#REF!</definedName>
    <definedName name="IM" localSheetId="1">'[4]Lists-Aux'!$Q:$Q</definedName>
    <definedName name="IM" localSheetId="10">'[4]Lists-Aux'!$Q:$Q</definedName>
    <definedName name="IM" localSheetId="13">'[4]Lists-Aux'!$Q:$Q</definedName>
    <definedName name="IM" localSheetId="2">'[4]Lists-Aux'!$Q:$Q</definedName>
    <definedName name="IM" localSheetId="3">'[4]Lists-Aux'!$Q:$Q</definedName>
    <definedName name="IM" localSheetId="62">'[4]Lists-Aux'!$Q:$Q</definedName>
    <definedName name="IM" localSheetId="63">#REF!</definedName>
    <definedName name="IM" localSheetId="88">#REF!</definedName>
    <definedName name="IM" localSheetId="89">'[4]Lists-Aux'!$Q:$Q</definedName>
    <definedName name="IM" localSheetId="90">'[4]Lists-Aux'!$Q:$Q</definedName>
    <definedName name="IM" localSheetId="91">'[4]Lists-Aux'!$Q:$Q</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1">#REF!</definedName>
    <definedName name="JedenRadekPodSestavou" localSheetId="10">#REF!</definedName>
    <definedName name="JedenRadekPodSestavou" localSheetId="13">#REF!</definedName>
    <definedName name="JedenRadekPodSestavou" localSheetId="2">#REF!</definedName>
    <definedName name="JedenRadekPodSestavou" localSheetId="3">#REF!</definedName>
    <definedName name="JedenRadekPodSestavou" localSheetId="53">#REF!</definedName>
    <definedName name="JedenRadekPodSestavou" localSheetId="55">#REF!</definedName>
    <definedName name="JedenRadekPodSestavou" localSheetId="62">#REF!</definedName>
    <definedName name="JedenRadekPodSestavou" localSheetId="63">#REF!</definedName>
    <definedName name="JedenRadekPodSestavou" localSheetId="8">#REF!</definedName>
    <definedName name="JedenRadekPodSestavou" localSheetId="81">#REF!</definedName>
    <definedName name="JedenRadekPodSestavou" localSheetId="82">#REF!</definedName>
    <definedName name="JedenRadekPodSestavou" localSheetId="83">#REF!</definedName>
    <definedName name="JedenRadekPodSestavou" localSheetId="88">#REF!</definedName>
    <definedName name="JedenRadekPodSestavou" localSheetId="89">#REF!</definedName>
    <definedName name="JedenRadekPodSestavou" localSheetId="9">#REF!</definedName>
    <definedName name="JedenRadekPodSestavou" localSheetId="90">#REF!</definedName>
    <definedName name="JedenRadekPodSestavou" localSheetId="91">#REF!</definedName>
    <definedName name="JedenRadekPodSestavou">#REF!</definedName>
    <definedName name="JedenRadekPodSestavou_11" localSheetId="1">#REF!</definedName>
    <definedName name="JedenRadekPodSestavou_11" localSheetId="10">#REF!</definedName>
    <definedName name="JedenRadekPodSestavou_11" localSheetId="13">#REF!</definedName>
    <definedName name="JedenRadekPodSestavou_11" localSheetId="2">#REF!</definedName>
    <definedName name="JedenRadekPodSestavou_11" localSheetId="3">#REF!</definedName>
    <definedName name="JedenRadekPodSestavou_11" localSheetId="53">#REF!</definedName>
    <definedName name="JedenRadekPodSestavou_11" localSheetId="55">#REF!</definedName>
    <definedName name="JedenRadekPodSestavou_11" localSheetId="62">#REF!</definedName>
    <definedName name="JedenRadekPodSestavou_11" localSheetId="63">#REF!</definedName>
    <definedName name="JedenRadekPodSestavou_11" localSheetId="8">#REF!</definedName>
    <definedName name="JedenRadekPodSestavou_11" localSheetId="81">#REF!</definedName>
    <definedName name="JedenRadekPodSestavou_11" localSheetId="82">#REF!</definedName>
    <definedName name="JedenRadekPodSestavou_11" localSheetId="83">#REF!</definedName>
    <definedName name="JedenRadekPodSestavou_11" localSheetId="88">#REF!</definedName>
    <definedName name="JedenRadekPodSestavou_11" localSheetId="89">#REF!</definedName>
    <definedName name="JedenRadekPodSestavou_11" localSheetId="9">#REF!</definedName>
    <definedName name="JedenRadekPodSestavou_11" localSheetId="90">#REF!</definedName>
    <definedName name="JedenRadekPodSestavou_11" localSheetId="91">#REF!</definedName>
    <definedName name="JedenRadekPodSestavou_11">#REF!</definedName>
    <definedName name="JedenRadekPodSestavou_2" localSheetId="1">#REF!</definedName>
    <definedName name="JedenRadekPodSestavou_2" localSheetId="10">#REF!</definedName>
    <definedName name="JedenRadekPodSestavou_2" localSheetId="13">#REF!</definedName>
    <definedName name="JedenRadekPodSestavou_2" localSheetId="2">#REF!</definedName>
    <definedName name="JedenRadekPodSestavou_2" localSheetId="3">#REF!</definedName>
    <definedName name="JedenRadekPodSestavou_2" localSheetId="53">#REF!</definedName>
    <definedName name="JedenRadekPodSestavou_2" localSheetId="55">#REF!</definedName>
    <definedName name="JedenRadekPodSestavou_2" localSheetId="62">#REF!</definedName>
    <definedName name="JedenRadekPodSestavou_2" localSheetId="63">#REF!</definedName>
    <definedName name="JedenRadekPodSestavou_2" localSheetId="8">#REF!</definedName>
    <definedName name="JedenRadekPodSestavou_2" localSheetId="81">#REF!</definedName>
    <definedName name="JedenRadekPodSestavou_2" localSheetId="82">#REF!</definedName>
    <definedName name="JedenRadekPodSestavou_2" localSheetId="83">#REF!</definedName>
    <definedName name="JedenRadekPodSestavou_2" localSheetId="88">#REF!</definedName>
    <definedName name="JedenRadekPodSestavou_2" localSheetId="89">#REF!</definedName>
    <definedName name="JedenRadekPodSestavou_2" localSheetId="9">#REF!</definedName>
    <definedName name="JedenRadekPodSestavou_2" localSheetId="90">#REF!</definedName>
    <definedName name="JedenRadekPodSestavou_2" localSheetId="91">#REF!</definedName>
    <definedName name="JedenRadekPodSestavou_2">#REF!</definedName>
    <definedName name="JedenRadekPodSestavou_28" localSheetId="1">#REF!</definedName>
    <definedName name="JedenRadekPodSestavou_28" localSheetId="10">#REF!</definedName>
    <definedName name="JedenRadekPodSestavou_28" localSheetId="13">#REF!</definedName>
    <definedName name="JedenRadekPodSestavou_28" localSheetId="2">#REF!</definedName>
    <definedName name="JedenRadekPodSestavou_28" localSheetId="3">#REF!</definedName>
    <definedName name="JedenRadekPodSestavou_28" localSheetId="53">#REF!</definedName>
    <definedName name="JedenRadekPodSestavou_28" localSheetId="55">#REF!</definedName>
    <definedName name="JedenRadekPodSestavou_28" localSheetId="62">#REF!</definedName>
    <definedName name="JedenRadekPodSestavou_28" localSheetId="63">#REF!</definedName>
    <definedName name="JedenRadekPodSestavou_28" localSheetId="8">#REF!</definedName>
    <definedName name="JedenRadekPodSestavou_28" localSheetId="81">#REF!</definedName>
    <definedName name="JedenRadekPodSestavou_28" localSheetId="82">#REF!</definedName>
    <definedName name="JedenRadekPodSestavou_28" localSheetId="83">#REF!</definedName>
    <definedName name="JedenRadekPodSestavou_28" localSheetId="89">#REF!</definedName>
    <definedName name="JedenRadekPodSestavou_28" localSheetId="9">#REF!</definedName>
    <definedName name="JedenRadekPodSestavou_28" localSheetId="90">#REF!</definedName>
    <definedName name="JedenRadekPodSestavou_28" localSheetId="91">#REF!</definedName>
    <definedName name="JedenRadekPodSestavou_28">#REF!</definedName>
    <definedName name="JedenRadekVedleSestavy" localSheetId="1">#REF!</definedName>
    <definedName name="JedenRadekVedleSestavy" localSheetId="10">#REF!</definedName>
    <definedName name="JedenRadekVedleSestavy" localSheetId="13">#REF!</definedName>
    <definedName name="JedenRadekVedleSestavy" localSheetId="2">#REF!</definedName>
    <definedName name="JedenRadekVedleSestavy" localSheetId="3">#REF!</definedName>
    <definedName name="JedenRadekVedleSestavy" localSheetId="53">#REF!</definedName>
    <definedName name="JedenRadekVedleSestavy" localSheetId="55">#REF!</definedName>
    <definedName name="JedenRadekVedleSestavy" localSheetId="62">#REF!</definedName>
    <definedName name="JedenRadekVedleSestavy" localSheetId="63">#REF!</definedName>
    <definedName name="JedenRadekVedleSestavy" localSheetId="8">#REF!</definedName>
    <definedName name="JedenRadekVedleSestavy" localSheetId="81">#REF!</definedName>
    <definedName name="JedenRadekVedleSestavy" localSheetId="82">#REF!</definedName>
    <definedName name="JedenRadekVedleSestavy" localSheetId="83">#REF!</definedName>
    <definedName name="JedenRadekVedleSestavy" localSheetId="89">#REF!</definedName>
    <definedName name="JedenRadekVedleSestavy" localSheetId="9">#REF!</definedName>
    <definedName name="JedenRadekVedleSestavy" localSheetId="90">#REF!</definedName>
    <definedName name="JedenRadekVedleSestavy" localSheetId="91">#REF!</definedName>
    <definedName name="JedenRadekVedleSestavy">#REF!</definedName>
    <definedName name="JedenRadekVedleSestavy_11" localSheetId="1">#REF!</definedName>
    <definedName name="JedenRadekVedleSestavy_11" localSheetId="10">#REF!</definedName>
    <definedName name="JedenRadekVedleSestavy_11" localSheetId="13">#REF!</definedName>
    <definedName name="JedenRadekVedleSestavy_11" localSheetId="2">#REF!</definedName>
    <definedName name="JedenRadekVedleSestavy_11" localSheetId="3">#REF!</definedName>
    <definedName name="JedenRadekVedleSestavy_11" localSheetId="53">#REF!</definedName>
    <definedName name="JedenRadekVedleSestavy_11" localSheetId="55">#REF!</definedName>
    <definedName name="JedenRadekVedleSestavy_11" localSheetId="62">#REF!</definedName>
    <definedName name="JedenRadekVedleSestavy_11" localSheetId="63">#REF!</definedName>
    <definedName name="JedenRadekVedleSestavy_11" localSheetId="8">#REF!</definedName>
    <definedName name="JedenRadekVedleSestavy_11" localSheetId="81">#REF!</definedName>
    <definedName name="JedenRadekVedleSestavy_11" localSheetId="82">#REF!</definedName>
    <definedName name="JedenRadekVedleSestavy_11" localSheetId="83">#REF!</definedName>
    <definedName name="JedenRadekVedleSestavy_11" localSheetId="89">#REF!</definedName>
    <definedName name="JedenRadekVedleSestavy_11" localSheetId="9">#REF!</definedName>
    <definedName name="JedenRadekVedleSestavy_11" localSheetId="90">#REF!</definedName>
    <definedName name="JedenRadekVedleSestavy_11" localSheetId="91">#REF!</definedName>
    <definedName name="JedenRadekVedleSestavy_11">#REF!</definedName>
    <definedName name="JedenRadekVedleSestavy_2" localSheetId="1">#REF!</definedName>
    <definedName name="JedenRadekVedleSestavy_2" localSheetId="10">#REF!</definedName>
    <definedName name="JedenRadekVedleSestavy_2" localSheetId="13">#REF!</definedName>
    <definedName name="JedenRadekVedleSestavy_2" localSheetId="2">#REF!</definedName>
    <definedName name="JedenRadekVedleSestavy_2" localSheetId="3">#REF!</definedName>
    <definedName name="JedenRadekVedleSestavy_2" localSheetId="53">#REF!</definedName>
    <definedName name="JedenRadekVedleSestavy_2" localSheetId="55">#REF!</definedName>
    <definedName name="JedenRadekVedleSestavy_2" localSheetId="62">#REF!</definedName>
    <definedName name="JedenRadekVedleSestavy_2" localSheetId="63">#REF!</definedName>
    <definedName name="JedenRadekVedleSestavy_2" localSheetId="8">#REF!</definedName>
    <definedName name="JedenRadekVedleSestavy_2" localSheetId="81">#REF!</definedName>
    <definedName name="JedenRadekVedleSestavy_2" localSheetId="82">#REF!</definedName>
    <definedName name="JedenRadekVedleSestavy_2" localSheetId="83">#REF!</definedName>
    <definedName name="JedenRadekVedleSestavy_2" localSheetId="89">#REF!</definedName>
    <definedName name="JedenRadekVedleSestavy_2" localSheetId="9">#REF!</definedName>
    <definedName name="JedenRadekVedleSestavy_2" localSheetId="90">#REF!</definedName>
    <definedName name="JedenRadekVedleSestavy_2" localSheetId="91">#REF!</definedName>
    <definedName name="JedenRadekVedleSestavy_2">#REF!</definedName>
    <definedName name="JedenRadekVedleSestavy_28" localSheetId="1">#REF!</definedName>
    <definedName name="JedenRadekVedleSestavy_28" localSheetId="10">#REF!</definedName>
    <definedName name="JedenRadekVedleSestavy_28" localSheetId="13">#REF!</definedName>
    <definedName name="JedenRadekVedleSestavy_28" localSheetId="2">#REF!</definedName>
    <definedName name="JedenRadekVedleSestavy_28" localSheetId="3">#REF!</definedName>
    <definedName name="JedenRadekVedleSestavy_28" localSheetId="53">#REF!</definedName>
    <definedName name="JedenRadekVedleSestavy_28" localSheetId="55">#REF!</definedName>
    <definedName name="JedenRadekVedleSestavy_28" localSheetId="62">#REF!</definedName>
    <definedName name="JedenRadekVedleSestavy_28" localSheetId="63">#REF!</definedName>
    <definedName name="JedenRadekVedleSestavy_28" localSheetId="8">#REF!</definedName>
    <definedName name="JedenRadekVedleSestavy_28" localSheetId="81">#REF!</definedName>
    <definedName name="JedenRadekVedleSestavy_28" localSheetId="82">#REF!</definedName>
    <definedName name="JedenRadekVedleSestavy_28" localSheetId="83">#REF!</definedName>
    <definedName name="JedenRadekVedleSestavy_28" localSheetId="89">#REF!</definedName>
    <definedName name="JedenRadekVedleSestavy_28" localSheetId="9">#REF!</definedName>
    <definedName name="JedenRadekVedleSestavy_28" localSheetId="90">#REF!</definedName>
    <definedName name="JedenRadekVedleSestavy_28" localSheetId="91">#REF!</definedName>
    <definedName name="JedenRadekVedleSestavy_28">#REF!</definedName>
    <definedName name="kk" localSheetId="1">'[10]List details'!$C$5:$C$8</definedName>
    <definedName name="kk" localSheetId="10">'[10]List details'!$C$5:$C$8</definedName>
    <definedName name="kk" localSheetId="13">'[10]List details'!$C$5:$C$8</definedName>
    <definedName name="kk" localSheetId="2">'[10]List details'!$C$5:$C$8</definedName>
    <definedName name="kk" localSheetId="3">'[10]List details'!$C$5:$C$8</definedName>
    <definedName name="kk" localSheetId="62">'[10]List details'!$C$5:$C$8</definedName>
    <definedName name="kk" localSheetId="63">#REF!</definedName>
    <definedName name="kk" localSheetId="88">#REF!</definedName>
    <definedName name="kk" localSheetId="89">'[10]List details'!$C$5:$C$8</definedName>
    <definedName name="kk" localSheetId="90">'[10]List details'!$C$5:$C$8</definedName>
    <definedName name="kk" localSheetId="91">'[10]List details'!$C$5:$C$8</definedName>
    <definedName name="kk">#REF!</definedName>
    <definedName name="ll" localSheetId="1">'[10]List details'!$C$5:$C$8</definedName>
    <definedName name="ll" localSheetId="10">'[10]List details'!$C$5:$C$8</definedName>
    <definedName name="ll" localSheetId="13">'[10]List details'!$C$5:$C$8</definedName>
    <definedName name="ll" localSheetId="2">'[10]List details'!$C$5:$C$8</definedName>
    <definedName name="ll" localSheetId="3">'[10]List details'!$C$5:$C$8</definedName>
    <definedName name="ll" localSheetId="62">'[10]List details'!$C$5:$C$8</definedName>
    <definedName name="ll" localSheetId="63">#REF!</definedName>
    <definedName name="ll" localSheetId="88">#REF!</definedName>
    <definedName name="ll" localSheetId="89">'[10]List details'!$C$5:$C$8</definedName>
    <definedName name="ll" localSheetId="90">'[10]List details'!$C$5:$C$8</definedName>
    <definedName name="ll" localSheetId="91">'[10]List details'!$C$5:$C$8</definedName>
    <definedName name="ll">#REF!</definedName>
    <definedName name="MaxOblastTabulky" localSheetId="1">#REF!</definedName>
    <definedName name="MaxOblastTabulky" localSheetId="10">#REF!</definedName>
    <definedName name="MaxOblastTabulky" localSheetId="13">#REF!</definedName>
    <definedName name="MaxOblastTabulky" localSheetId="2">#REF!</definedName>
    <definedName name="MaxOblastTabulky" localSheetId="3">#REF!</definedName>
    <definedName name="MaxOblastTabulky" localSheetId="53">#REF!</definedName>
    <definedName name="MaxOblastTabulky" localSheetId="55">#REF!</definedName>
    <definedName name="MaxOblastTabulky" localSheetId="62">#REF!</definedName>
    <definedName name="MaxOblastTabulky" localSheetId="63">#REF!</definedName>
    <definedName name="MaxOblastTabulky" localSheetId="8">#REF!</definedName>
    <definedName name="MaxOblastTabulky" localSheetId="81">#REF!</definedName>
    <definedName name="MaxOblastTabulky" localSheetId="82">#REF!</definedName>
    <definedName name="MaxOblastTabulky" localSheetId="83">#REF!</definedName>
    <definedName name="MaxOblastTabulky" localSheetId="89">#REF!</definedName>
    <definedName name="MaxOblastTabulky" localSheetId="9">#REF!</definedName>
    <definedName name="MaxOblastTabulky" localSheetId="90">#REF!</definedName>
    <definedName name="MaxOblastTabulky" localSheetId="91">#REF!</definedName>
    <definedName name="MaxOblastTabulky">#REF!</definedName>
    <definedName name="MaxOblastTabulky_11" localSheetId="1">#REF!</definedName>
    <definedName name="MaxOblastTabulky_11" localSheetId="10">#REF!</definedName>
    <definedName name="MaxOblastTabulky_11" localSheetId="13">#REF!</definedName>
    <definedName name="MaxOblastTabulky_11" localSheetId="2">#REF!</definedName>
    <definedName name="MaxOblastTabulky_11" localSheetId="3">#REF!</definedName>
    <definedName name="MaxOblastTabulky_11" localSheetId="53">#REF!</definedName>
    <definedName name="MaxOblastTabulky_11" localSheetId="55">#REF!</definedName>
    <definedName name="MaxOblastTabulky_11" localSheetId="62">#REF!</definedName>
    <definedName name="MaxOblastTabulky_11" localSheetId="63">#REF!</definedName>
    <definedName name="MaxOblastTabulky_11" localSheetId="8">#REF!</definedName>
    <definedName name="MaxOblastTabulky_11" localSheetId="81">#REF!</definedName>
    <definedName name="MaxOblastTabulky_11" localSheetId="82">#REF!</definedName>
    <definedName name="MaxOblastTabulky_11" localSheetId="83">#REF!</definedName>
    <definedName name="MaxOblastTabulky_11" localSheetId="89">#REF!</definedName>
    <definedName name="MaxOblastTabulky_11" localSheetId="9">#REF!</definedName>
    <definedName name="MaxOblastTabulky_11" localSheetId="90">#REF!</definedName>
    <definedName name="MaxOblastTabulky_11" localSheetId="91">#REF!</definedName>
    <definedName name="MaxOblastTabulky_11">#REF!</definedName>
    <definedName name="MaxOblastTabulky_2" localSheetId="1">#REF!</definedName>
    <definedName name="MaxOblastTabulky_2" localSheetId="10">#REF!</definedName>
    <definedName name="MaxOblastTabulky_2" localSheetId="13">#REF!</definedName>
    <definedName name="MaxOblastTabulky_2" localSheetId="2">#REF!</definedName>
    <definedName name="MaxOblastTabulky_2" localSheetId="3">#REF!</definedName>
    <definedName name="MaxOblastTabulky_2" localSheetId="53">#REF!</definedName>
    <definedName name="MaxOblastTabulky_2" localSheetId="55">#REF!</definedName>
    <definedName name="MaxOblastTabulky_2" localSheetId="62">#REF!</definedName>
    <definedName name="MaxOblastTabulky_2" localSheetId="63">#REF!</definedName>
    <definedName name="MaxOblastTabulky_2" localSheetId="8">#REF!</definedName>
    <definedName name="MaxOblastTabulky_2" localSheetId="81">#REF!</definedName>
    <definedName name="MaxOblastTabulky_2" localSheetId="82">#REF!</definedName>
    <definedName name="MaxOblastTabulky_2" localSheetId="83">#REF!</definedName>
    <definedName name="MaxOblastTabulky_2" localSheetId="89">#REF!</definedName>
    <definedName name="MaxOblastTabulky_2" localSheetId="9">#REF!</definedName>
    <definedName name="MaxOblastTabulky_2" localSheetId="90">#REF!</definedName>
    <definedName name="MaxOblastTabulky_2" localSheetId="91">#REF!</definedName>
    <definedName name="MaxOblastTabulky_2">#REF!</definedName>
    <definedName name="MaxOblastTabulky_28" localSheetId="1">#REF!</definedName>
    <definedName name="MaxOblastTabulky_28" localSheetId="10">#REF!</definedName>
    <definedName name="MaxOblastTabulky_28" localSheetId="13">#REF!</definedName>
    <definedName name="MaxOblastTabulky_28" localSheetId="2">#REF!</definedName>
    <definedName name="MaxOblastTabulky_28" localSheetId="3">#REF!</definedName>
    <definedName name="MaxOblastTabulky_28" localSheetId="53">#REF!</definedName>
    <definedName name="MaxOblastTabulky_28" localSheetId="55">#REF!</definedName>
    <definedName name="MaxOblastTabulky_28" localSheetId="62">#REF!</definedName>
    <definedName name="MaxOblastTabulky_28" localSheetId="63">#REF!</definedName>
    <definedName name="MaxOblastTabulky_28" localSheetId="8">#REF!</definedName>
    <definedName name="MaxOblastTabulky_28" localSheetId="81">#REF!</definedName>
    <definedName name="MaxOblastTabulky_28" localSheetId="82">#REF!</definedName>
    <definedName name="MaxOblastTabulky_28" localSheetId="83">#REF!</definedName>
    <definedName name="MaxOblastTabulky_28" localSheetId="89">#REF!</definedName>
    <definedName name="MaxOblastTabulky_28" localSheetId="9">#REF!</definedName>
    <definedName name="MaxOblastTabulky_28" localSheetId="90">#REF!</definedName>
    <definedName name="MaxOblastTabulky_28" localSheetId="91">#REF!</definedName>
    <definedName name="MaxOblastTabulky_28">#REF!</definedName>
    <definedName name="MC" localSheetId="1">'[6]Lists-Aux'!$C:$C</definedName>
    <definedName name="MC" localSheetId="10">'[6]Lists-Aux'!$C:$C</definedName>
    <definedName name="MC" localSheetId="13">'[6]Lists-Aux'!$C:$C</definedName>
    <definedName name="MC" localSheetId="2">'[6]Lists-Aux'!$C:$C</definedName>
    <definedName name="MC" localSheetId="3">'[6]Lists-Aux'!$C:$C</definedName>
    <definedName name="MC" localSheetId="62">'[6]Lists-Aux'!$C:$C</definedName>
    <definedName name="MC" localSheetId="63">#REF!</definedName>
    <definedName name="MC" localSheetId="88">#REF!</definedName>
    <definedName name="MC" localSheetId="89">'[6]Lists-Aux'!$C:$C</definedName>
    <definedName name="MC" localSheetId="90">'[6]Lists-Aux'!$C:$C</definedName>
    <definedName name="MC" localSheetId="91">'[6]Lists-Aux'!$C:$C</definedName>
    <definedName name="MC">#REF!</definedName>
    <definedName name="Members" localSheetId="1">[6]Members!$D$3:E$2992</definedName>
    <definedName name="Members" localSheetId="10">[6]Members!$D$3:E$2992</definedName>
    <definedName name="Members" localSheetId="13">[6]Members!$D$3:E$2992</definedName>
    <definedName name="Members" localSheetId="2">[6]Members!$D$3:E$2992</definedName>
    <definedName name="Members" localSheetId="3">[6]Members!$D$3:E$2992</definedName>
    <definedName name="Members" localSheetId="62">[6]Members!$D$3:E$2992</definedName>
    <definedName name="Members" localSheetId="63">#REF!</definedName>
    <definedName name="Members" localSheetId="88">#REF!</definedName>
    <definedName name="Members" localSheetId="89">[6]Members!$D$3:E$2992</definedName>
    <definedName name="Members" localSheetId="90">[6]Members!$D$3:E$2992</definedName>
    <definedName name="Members" localSheetId="91">[6]Members!$D$3:E$2992</definedName>
    <definedName name="Members">#REF!</definedName>
    <definedName name="MemberStatereporting" localSheetId="1">[11]Lists!$B$2:$B$29</definedName>
    <definedName name="MemberStatereporting" localSheetId="10">[11]Lists!$B$2:$B$29</definedName>
    <definedName name="MemberStatereporting" localSheetId="13">[11]Lists!$B$2:$B$29</definedName>
    <definedName name="MemberStatereporting" localSheetId="2">[11]Lists!$B$2:$B$29</definedName>
    <definedName name="MemberStatereporting" localSheetId="3">[11]Lists!$B$2:$B$29</definedName>
    <definedName name="MemberStatereporting" localSheetId="62">[11]Lists!$B$2:$B$29</definedName>
    <definedName name="MemberStatereporting" localSheetId="63">#REF!</definedName>
    <definedName name="MemberStatereporting" localSheetId="88">#REF!</definedName>
    <definedName name="MemberStatereporting" localSheetId="89">[11]Lists!$B$2:$B$29</definedName>
    <definedName name="MemberStatereporting" localSheetId="90">[11]Lists!$B$2:$B$29</definedName>
    <definedName name="MemberStatereporting" localSheetId="91">[11]Lists!$B$2:$B$29</definedName>
    <definedName name="MemberStatereporting">#REF!</definedName>
    <definedName name="OblastDat2" localSheetId="1">#REF!</definedName>
    <definedName name="OblastDat2" localSheetId="10">#REF!</definedName>
    <definedName name="OblastDat2" localSheetId="13">#REF!</definedName>
    <definedName name="OblastDat2" localSheetId="2">#REF!</definedName>
    <definedName name="OblastDat2" localSheetId="3">#REF!</definedName>
    <definedName name="OblastDat2" localSheetId="53">#REF!</definedName>
    <definedName name="OblastDat2" localSheetId="55">#REF!</definedName>
    <definedName name="OblastDat2" localSheetId="62">#REF!</definedName>
    <definedName name="OblastDat2" localSheetId="63">#REF!</definedName>
    <definedName name="OblastDat2" localSheetId="8">#REF!</definedName>
    <definedName name="OblastDat2" localSheetId="81">#REF!</definedName>
    <definedName name="OblastDat2" localSheetId="82">#REF!</definedName>
    <definedName name="OblastDat2" localSheetId="83">#REF!</definedName>
    <definedName name="OblastDat2" localSheetId="89">#REF!</definedName>
    <definedName name="OblastDat2" localSheetId="9">#REF!</definedName>
    <definedName name="OblastDat2" localSheetId="90">#REF!</definedName>
    <definedName name="OblastDat2" localSheetId="91">#REF!</definedName>
    <definedName name="OblastDat2">#REF!</definedName>
    <definedName name="OblastDat2_11" localSheetId="1">#REF!</definedName>
    <definedName name="OblastDat2_11" localSheetId="10">#REF!</definedName>
    <definedName name="OblastDat2_11" localSheetId="13">#REF!</definedName>
    <definedName name="OblastDat2_11" localSheetId="2">#REF!</definedName>
    <definedName name="OblastDat2_11" localSheetId="3">#REF!</definedName>
    <definedName name="OblastDat2_11" localSheetId="53">#REF!</definedName>
    <definedName name="OblastDat2_11" localSheetId="55">#REF!</definedName>
    <definedName name="OblastDat2_11" localSheetId="62">#REF!</definedName>
    <definedName name="OblastDat2_11" localSheetId="63">#REF!</definedName>
    <definedName name="OblastDat2_11" localSheetId="8">#REF!</definedName>
    <definedName name="OblastDat2_11" localSheetId="81">#REF!</definedName>
    <definedName name="OblastDat2_11" localSheetId="82">#REF!</definedName>
    <definedName name="OblastDat2_11" localSheetId="83">#REF!</definedName>
    <definedName name="OblastDat2_11" localSheetId="89">#REF!</definedName>
    <definedName name="OblastDat2_11" localSheetId="9">#REF!</definedName>
    <definedName name="OblastDat2_11" localSheetId="90">#REF!</definedName>
    <definedName name="OblastDat2_11" localSheetId="91">#REF!</definedName>
    <definedName name="OblastDat2_11">#REF!</definedName>
    <definedName name="OblastDat2_2" localSheetId="1">#REF!</definedName>
    <definedName name="OblastDat2_2" localSheetId="10">#REF!</definedName>
    <definedName name="OblastDat2_2" localSheetId="13">#REF!</definedName>
    <definedName name="OblastDat2_2" localSheetId="2">#REF!</definedName>
    <definedName name="OblastDat2_2" localSheetId="3">#REF!</definedName>
    <definedName name="OblastDat2_2" localSheetId="53">#REF!</definedName>
    <definedName name="OblastDat2_2" localSheetId="55">#REF!</definedName>
    <definedName name="OblastDat2_2" localSheetId="62">#REF!</definedName>
    <definedName name="OblastDat2_2" localSheetId="63">#REF!</definedName>
    <definedName name="OblastDat2_2" localSheetId="8">#REF!</definedName>
    <definedName name="OblastDat2_2" localSheetId="81">#REF!</definedName>
    <definedName name="OblastDat2_2" localSheetId="82">#REF!</definedName>
    <definedName name="OblastDat2_2" localSheetId="83">#REF!</definedName>
    <definedName name="OblastDat2_2" localSheetId="89">#REF!</definedName>
    <definedName name="OblastDat2_2" localSheetId="9">#REF!</definedName>
    <definedName name="OblastDat2_2" localSheetId="90">#REF!</definedName>
    <definedName name="OblastDat2_2" localSheetId="91">#REF!</definedName>
    <definedName name="OblastDat2_2">#REF!</definedName>
    <definedName name="OblastDat2_28" localSheetId="1">#REF!</definedName>
    <definedName name="OblastDat2_28" localSheetId="10">#REF!</definedName>
    <definedName name="OblastDat2_28" localSheetId="13">#REF!</definedName>
    <definedName name="OblastDat2_28" localSheetId="2">#REF!</definedName>
    <definedName name="OblastDat2_28" localSheetId="3">#REF!</definedName>
    <definedName name="OblastDat2_28" localSheetId="53">#REF!</definedName>
    <definedName name="OblastDat2_28" localSheetId="55">#REF!</definedName>
    <definedName name="OblastDat2_28" localSheetId="62">#REF!</definedName>
    <definedName name="OblastDat2_28" localSheetId="63">#REF!</definedName>
    <definedName name="OblastDat2_28" localSheetId="8">#REF!</definedName>
    <definedName name="OblastDat2_28" localSheetId="81">#REF!</definedName>
    <definedName name="OblastDat2_28" localSheetId="82">#REF!</definedName>
    <definedName name="OblastDat2_28" localSheetId="83">#REF!</definedName>
    <definedName name="OblastDat2_28" localSheetId="89">#REF!</definedName>
    <definedName name="OblastDat2_28" localSheetId="9">#REF!</definedName>
    <definedName name="OblastDat2_28" localSheetId="90">#REF!</definedName>
    <definedName name="OblastDat2_28" localSheetId="91">#REF!</definedName>
    <definedName name="OblastDat2_28">#REF!</definedName>
    <definedName name="OblastNadpisuRadku" localSheetId="1">#REF!</definedName>
    <definedName name="OblastNadpisuRadku" localSheetId="10">#REF!</definedName>
    <definedName name="OblastNadpisuRadku" localSheetId="13">#REF!</definedName>
    <definedName name="OblastNadpisuRadku" localSheetId="2">#REF!</definedName>
    <definedName name="OblastNadpisuRadku" localSheetId="3">#REF!</definedName>
    <definedName name="OblastNadpisuRadku" localSheetId="53">#REF!</definedName>
    <definedName name="OblastNadpisuRadku" localSheetId="55">#REF!</definedName>
    <definedName name="OblastNadpisuRadku" localSheetId="62">#REF!</definedName>
    <definedName name="OblastNadpisuRadku" localSheetId="63">#REF!</definedName>
    <definedName name="OblastNadpisuRadku" localSheetId="8">#REF!</definedName>
    <definedName name="OblastNadpisuRadku" localSheetId="81">#REF!</definedName>
    <definedName name="OblastNadpisuRadku" localSheetId="82">#REF!</definedName>
    <definedName name="OblastNadpisuRadku" localSheetId="83">#REF!</definedName>
    <definedName name="OblastNadpisuRadku" localSheetId="89">#REF!</definedName>
    <definedName name="OblastNadpisuRadku" localSheetId="9">#REF!</definedName>
    <definedName name="OblastNadpisuRadku" localSheetId="90">#REF!</definedName>
    <definedName name="OblastNadpisuRadku" localSheetId="91">#REF!</definedName>
    <definedName name="OblastNadpisuRadku">#REF!</definedName>
    <definedName name="OblastNadpisuRadku_11" localSheetId="1">#REF!</definedName>
    <definedName name="OblastNadpisuRadku_11" localSheetId="10">#REF!</definedName>
    <definedName name="OblastNadpisuRadku_11" localSheetId="13">#REF!</definedName>
    <definedName name="OblastNadpisuRadku_11" localSheetId="2">#REF!</definedName>
    <definedName name="OblastNadpisuRadku_11" localSheetId="3">#REF!</definedName>
    <definedName name="OblastNadpisuRadku_11" localSheetId="53">#REF!</definedName>
    <definedName name="OblastNadpisuRadku_11" localSheetId="55">#REF!</definedName>
    <definedName name="OblastNadpisuRadku_11" localSheetId="62">#REF!</definedName>
    <definedName name="OblastNadpisuRadku_11" localSheetId="63">#REF!</definedName>
    <definedName name="OblastNadpisuRadku_11" localSheetId="8">#REF!</definedName>
    <definedName name="OblastNadpisuRadku_11" localSheetId="81">#REF!</definedName>
    <definedName name="OblastNadpisuRadku_11" localSheetId="82">#REF!</definedName>
    <definedName name="OblastNadpisuRadku_11" localSheetId="83">#REF!</definedName>
    <definedName name="OblastNadpisuRadku_11" localSheetId="89">#REF!</definedName>
    <definedName name="OblastNadpisuRadku_11" localSheetId="9">#REF!</definedName>
    <definedName name="OblastNadpisuRadku_11" localSheetId="90">#REF!</definedName>
    <definedName name="OblastNadpisuRadku_11" localSheetId="91">#REF!</definedName>
    <definedName name="OblastNadpisuRadku_11">#REF!</definedName>
    <definedName name="OblastNadpisuRadku_2" localSheetId="1">#REF!</definedName>
    <definedName name="OblastNadpisuRadku_2" localSheetId="10">#REF!</definedName>
    <definedName name="OblastNadpisuRadku_2" localSheetId="13">#REF!</definedName>
    <definedName name="OblastNadpisuRadku_2" localSheetId="2">#REF!</definedName>
    <definedName name="OblastNadpisuRadku_2" localSheetId="3">#REF!</definedName>
    <definedName name="OblastNadpisuRadku_2" localSheetId="53">#REF!</definedName>
    <definedName name="OblastNadpisuRadku_2" localSheetId="55">#REF!</definedName>
    <definedName name="OblastNadpisuRadku_2" localSheetId="62">#REF!</definedName>
    <definedName name="OblastNadpisuRadku_2" localSheetId="63">#REF!</definedName>
    <definedName name="OblastNadpisuRadku_2" localSheetId="8">#REF!</definedName>
    <definedName name="OblastNadpisuRadku_2" localSheetId="81">#REF!</definedName>
    <definedName name="OblastNadpisuRadku_2" localSheetId="82">#REF!</definedName>
    <definedName name="OblastNadpisuRadku_2" localSheetId="83">#REF!</definedName>
    <definedName name="OblastNadpisuRadku_2" localSheetId="89">#REF!</definedName>
    <definedName name="OblastNadpisuRadku_2" localSheetId="9">#REF!</definedName>
    <definedName name="OblastNadpisuRadku_2" localSheetId="90">#REF!</definedName>
    <definedName name="OblastNadpisuRadku_2" localSheetId="91">#REF!</definedName>
    <definedName name="OblastNadpisuRadku_2">#REF!</definedName>
    <definedName name="OblastNadpisuRadku_28" localSheetId="1">#REF!</definedName>
    <definedName name="OblastNadpisuRadku_28" localSheetId="10">#REF!</definedName>
    <definedName name="OblastNadpisuRadku_28" localSheetId="13">#REF!</definedName>
    <definedName name="OblastNadpisuRadku_28" localSheetId="2">#REF!</definedName>
    <definedName name="OblastNadpisuRadku_28" localSheetId="3">#REF!</definedName>
    <definedName name="OblastNadpisuRadku_28" localSheetId="53">#REF!</definedName>
    <definedName name="OblastNadpisuRadku_28" localSheetId="55">#REF!</definedName>
    <definedName name="OblastNadpisuRadku_28" localSheetId="62">#REF!</definedName>
    <definedName name="OblastNadpisuRadku_28" localSheetId="63">#REF!</definedName>
    <definedName name="OblastNadpisuRadku_28" localSheetId="8">#REF!</definedName>
    <definedName name="OblastNadpisuRadku_28" localSheetId="81">#REF!</definedName>
    <definedName name="OblastNadpisuRadku_28" localSheetId="82">#REF!</definedName>
    <definedName name="OblastNadpisuRadku_28" localSheetId="83">#REF!</definedName>
    <definedName name="OblastNadpisuRadku_28" localSheetId="89">#REF!</definedName>
    <definedName name="OblastNadpisuRadku_28" localSheetId="9">#REF!</definedName>
    <definedName name="OblastNadpisuRadku_28" localSheetId="90">#REF!</definedName>
    <definedName name="OblastNadpisuRadku_28" localSheetId="91">#REF!</definedName>
    <definedName name="OblastNadpisuRadku_28">#REF!</definedName>
    <definedName name="OblastNadpisuSloupcu" localSheetId="1">#REF!</definedName>
    <definedName name="OblastNadpisuSloupcu" localSheetId="10">#REF!</definedName>
    <definedName name="OblastNadpisuSloupcu" localSheetId="13">#REF!</definedName>
    <definedName name="OblastNadpisuSloupcu" localSheetId="2">#REF!</definedName>
    <definedName name="OblastNadpisuSloupcu" localSheetId="3">#REF!</definedName>
    <definedName name="OblastNadpisuSloupcu" localSheetId="53">#REF!</definedName>
    <definedName name="OblastNadpisuSloupcu" localSheetId="55">#REF!</definedName>
    <definedName name="OblastNadpisuSloupcu" localSheetId="62">#REF!</definedName>
    <definedName name="OblastNadpisuSloupcu" localSheetId="63">#REF!</definedName>
    <definedName name="OblastNadpisuSloupcu" localSheetId="8">#REF!</definedName>
    <definedName name="OblastNadpisuSloupcu" localSheetId="81">#REF!</definedName>
    <definedName name="OblastNadpisuSloupcu" localSheetId="82">#REF!</definedName>
    <definedName name="OblastNadpisuSloupcu" localSheetId="83">#REF!</definedName>
    <definedName name="OblastNadpisuSloupcu" localSheetId="89">#REF!</definedName>
    <definedName name="OblastNadpisuSloupcu" localSheetId="9">#REF!</definedName>
    <definedName name="OblastNadpisuSloupcu" localSheetId="90">#REF!</definedName>
    <definedName name="OblastNadpisuSloupcu" localSheetId="91">#REF!</definedName>
    <definedName name="OblastNadpisuSloupcu">#REF!</definedName>
    <definedName name="OblastNadpisuSloupcu_11" localSheetId="1">#REF!</definedName>
    <definedName name="OblastNadpisuSloupcu_11" localSheetId="10">#REF!</definedName>
    <definedName name="OblastNadpisuSloupcu_11" localSheetId="13">#REF!</definedName>
    <definedName name="OblastNadpisuSloupcu_11" localSheetId="2">#REF!</definedName>
    <definedName name="OblastNadpisuSloupcu_11" localSheetId="3">#REF!</definedName>
    <definedName name="OblastNadpisuSloupcu_11" localSheetId="53">#REF!</definedName>
    <definedName name="OblastNadpisuSloupcu_11" localSheetId="55">#REF!</definedName>
    <definedName name="OblastNadpisuSloupcu_11" localSheetId="62">#REF!</definedName>
    <definedName name="OblastNadpisuSloupcu_11" localSheetId="63">#REF!</definedName>
    <definedName name="OblastNadpisuSloupcu_11" localSheetId="8">#REF!</definedName>
    <definedName name="OblastNadpisuSloupcu_11" localSheetId="81">#REF!</definedName>
    <definedName name="OblastNadpisuSloupcu_11" localSheetId="82">#REF!</definedName>
    <definedName name="OblastNadpisuSloupcu_11" localSheetId="83">#REF!</definedName>
    <definedName name="OblastNadpisuSloupcu_11" localSheetId="89">#REF!</definedName>
    <definedName name="OblastNadpisuSloupcu_11" localSheetId="9">#REF!</definedName>
    <definedName name="OblastNadpisuSloupcu_11" localSheetId="90">#REF!</definedName>
    <definedName name="OblastNadpisuSloupcu_11" localSheetId="91">#REF!</definedName>
    <definedName name="OblastNadpisuSloupcu_11">#REF!</definedName>
    <definedName name="OblastNadpisuSloupcu_2" localSheetId="1">#REF!</definedName>
    <definedName name="OblastNadpisuSloupcu_2" localSheetId="10">#REF!</definedName>
    <definedName name="OblastNadpisuSloupcu_2" localSheetId="13">#REF!</definedName>
    <definedName name="OblastNadpisuSloupcu_2" localSheetId="2">#REF!</definedName>
    <definedName name="OblastNadpisuSloupcu_2" localSheetId="3">#REF!</definedName>
    <definedName name="OblastNadpisuSloupcu_2" localSheetId="53">#REF!</definedName>
    <definedName name="OblastNadpisuSloupcu_2" localSheetId="55">#REF!</definedName>
    <definedName name="OblastNadpisuSloupcu_2" localSheetId="62">#REF!</definedName>
    <definedName name="OblastNadpisuSloupcu_2" localSheetId="63">#REF!</definedName>
    <definedName name="OblastNadpisuSloupcu_2" localSheetId="8">#REF!</definedName>
    <definedName name="OblastNadpisuSloupcu_2" localSheetId="81">#REF!</definedName>
    <definedName name="OblastNadpisuSloupcu_2" localSheetId="82">#REF!</definedName>
    <definedName name="OblastNadpisuSloupcu_2" localSheetId="83">#REF!</definedName>
    <definedName name="OblastNadpisuSloupcu_2" localSheetId="89">#REF!</definedName>
    <definedName name="OblastNadpisuSloupcu_2" localSheetId="9">#REF!</definedName>
    <definedName name="OblastNadpisuSloupcu_2" localSheetId="90">#REF!</definedName>
    <definedName name="OblastNadpisuSloupcu_2" localSheetId="91">#REF!</definedName>
    <definedName name="OblastNadpisuSloupcu_2">#REF!</definedName>
    <definedName name="OblastNadpisuSloupcu_28" localSheetId="1">#REF!</definedName>
    <definedName name="OblastNadpisuSloupcu_28" localSheetId="10">#REF!</definedName>
    <definedName name="OblastNadpisuSloupcu_28" localSheetId="13">#REF!</definedName>
    <definedName name="OblastNadpisuSloupcu_28" localSheetId="2">#REF!</definedName>
    <definedName name="OblastNadpisuSloupcu_28" localSheetId="3">#REF!</definedName>
    <definedName name="OblastNadpisuSloupcu_28" localSheetId="53">#REF!</definedName>
    <definedName name="OblastNadpisuSloupcu_28" localSheetId="55">#REF!</definedName>
    <definedName name="OblastNadpisuSloupcu_28" localSheetId="62">#REF!</definedName>
    <definedName name="OblastNadpisuSloupcu_28" localSheetId="63">#REF!</definedName>
    <definedName name="OblastNadpisuSloupcu_28" localSheetId="8">#REF!</definedName>
    <definedName name="OblastNadpisuSloupcu_28" localSheetId="81">#REF!</definedName>
    <definedName name="OblastNadpisuSloupcu_28" localSheetId="82">#REF!</definedName>
    <definedName name="OblastNadpisuSloupcu_28" localSheetId="83">#REF!</definedName>
    <definedName name="OblastNadpisuSloupcu_28" localSheetId="89">#REF!</definedName>
    <definedName name="OblastNadpisuSloupcu_28" localSheetId="9">#REF!</definedName>
    <definedName name="OblastNadpisuSloupcu_28" localSheetId="90">#REF!</definedName>
    <definedName name="OblastNadpisuSloupcu_28" localSheetId="91">#REF!</definedName>
    <definedName name="OblastNadpisuSloupcu_28">#REF!</definedName>
    <definedName name="OpRisk" localSheetId="1">#REF!</definedName>
    <definedName name="OpRisk" localSheetId="10">#REF!</definedName>
    <definedName name="OpRisk" localSheetId="13">#REF!</definedName>
    <definedName name="OpRisk" localSheetId="2">#REF!</definedName>
    <definedName name="OpRisk" localSheetId="3">#REF!</definedName>
    <definedName name="OpRisk" localSheetId="53">#REF!</definedName>
    <definedName name="OpRisk" localSheetId="55">#REF!</definedName>
    <definedName name="OpRisk" localSheetId="62">#REF!</definedName>
    <definedName name="OpRisk" localSheetId="63">#REF!</definedName>
    <definedName name="OpRisk" localSheetId="8">#REF!</definedName>
    <definedName name="OpRisk" localSheetId="89">#REF!</definedName>
    <definedName name="OpRisk" localSheetId="9">#REF!</definedName>
    <definedName name="OpRisk" localSheetId="90">#REF!</definedName>
    <definedName name="OpRisk" localSheetId="91">#REF!</definedName>
    <definedName name="OpRisk">#REF!</definedName>
    <definedName name="PCT" localSheetId="1">'[4]Lists-Aux'!$U:$U</definedName>
    <definedName name="PCT" localSheetId="10">'[4]Lists-Aux'!$U:$U</definedName>
    <definedName name="PCT" localSheetId="13">'[4]Lists-Aux'!$U:$U</definedName>
    <definedName name="PCT" localSheetId="2">'[4]Lists-Aux'!$U:$U</definedName>
    <definedName name="PCT" localSheetId="3">'[4]Lists-Aux'!$U:$U</definedName>
    <definedName name="PCT" localSheetId="62">'[4]Lists-Aux'!$U:$U</definedName>
    <definedName name="PCT" localSheetId="63">#REF!</definedName>
    <definedName name="PCT" localSheetId="88">#REF!</definedName>
    <definedName name="PCT" localSheetId="89">'[4]Lists-Aux'!$U:$U</definedName>
    <definedName name="PCT" localSheetId="90">'[4]Lists-Aux'!$U:$U</definedName>
    <definedName name="PCT" localSheetId="91">'[4]Lists-Aux'!$U:$U</definedName>
    <definedName name="PCT">#REF!</definedName>
    <definedName name="PI" localSheetId="1">'[4]Lists-Aux'!$V:$V</definedName>
    <definedName name="PI" localSheetId="10">'[4]Lists-Aux'!$V:$V</definedName>
    <definedName name="PI" localSheetId="13">'[4]Lists-Aux'!$V:$V</definedName>
    <definedName name="PI" localSheetId="2">'[4]Lists-Aux'!$V:$V</definedName>
    <definedName name="PI" localSheetId="3">'[4]Lists-Aux'!$V:$V</definedName>
    <definedName name="PI" localSheetId="62">'[4]Lists-Aux'!$V:$V</definedName>
    <definedName name="PI" localSheetId="63">#REF!</definedName>
    <definedName name="PI" localSheetId="88">#REF!</definedName>
    <definedName name="PI" localSheetId="89">'[4]Lists-Aux'!$V:$V</definedName>
    <definedName name="PI" localSheetId="90">'[4]Lists-Aux'!$V:$V</definedName>
    <definedName name="PI" localSheetId="91">'[4]Lists-Aux'!$V:$V</definedName>
    <definedName name="PI">#REF!</definedName>
    <definedName name="PL" localSheetId="1">'[4]Lists-Aux'!$W:$W</definedName>
    <definedName name="PL" localSheetId="10">'[4]Lists-Aux'!$W:$W</definedName>
    <definedName name="PL" localSheetId="13">'[4]Lists-Aux'!$W:$W</definedName>
    <definedName name="PL" localSheetId="2">'[4]Lists-Aux'!$W:$W</definedName>
    <definedName name="PL" localSheetId="3">'[4]Lists-Aux'!$W:$W</definedName>
    <definedName name="PL" localSheetId="62">'[4]Lists-Aux'!$W:$W</definedName>
    <definedName name="PL" localSheetId="63">#REF!</definedName>
    <definedName name="PL" localSheetId="88">#REF!</definedName>
    <definedName name="PL" localSheetId="89">'[4]Lists-Aux'!$W:$W</definedName>
    <definedName name="PL" localSheetId="90">'[4]Lists-Aux'!$W:$W</definedName>
    <definedName name="PL" localSheetId="91">'[4]Lists-Aux'!$W:$W</definedName>
    <definedName name="PL">#REF!</definedName>
    <definedName name="PR" localSheetId="1">'[4]Lists-Aux'!$X:$X</definedName>
    <definedName name="PR" localSheetId="10">'[4]Lists-Aux'!$X:$X</definedName>
    <definedName name="PR" localSheetId="13">'[4]Lists-Aux'!$X:$X</definedName>
    <definedName name="PR" localSheetId="2">'[4]Lists-Aux'!$X:$X</definedName>
    <definedName name="PR" localSheetId="3">'[4]Lists-Aux'!$X:$X</definedName>
    <definedName name="PR" localSheetId="62">'[4]Lists-Aux'!$X:$X</definedName>
    <definedName name="PR" localSheetId="63">#REF!</definedName>
    <definedName name="PR" localSheetId="88">#REF!</definedName>
    <definedName name="PR" localSheetId="89">'[4]Lists-Aux'!$X:$X</definedName>
    <definedName name="PR" localSheetId="90">'[4]Lists-Aux'!$X:$X</definedName>
    <definedName name="PR" localSheetId="91">'[4]Lists-Aux'!$X:$X</definedName>
    <definedName name="PR">#REF!</definedName>
    <definedName name="Print_Area_MI" localSheetId="1">#REF!</definedName>
    <definedName name="Print_Area_MI" localSheetId="10">#REF!</definedName>
    <definedName name="Print_Area_MI" localSheetId="13">#REF!</definedName>
    <definedName name="Print_Area_MI" localSheetId="2">#REF!</definedName>
    <definedName name="Print_Area_MI" localSheetId="3">#REF!</definedName>
    <definedName name="Print_Area_MI" localSheetId="53">#REF!</definedName>
    <definedName name="Print_Area_MI" localSheetId="55">#REF!</definedName>
    <definedName name="Print_Area_MI" localSheetId="62">#REF!</definedName>
    <definedName name="Print_Area_MI" localSheetId="63">#REF!</definedName>
    <definedName name="Print_Area_MI" localSheetId="8">#REF!</definedName>
    <definedName name="Print_Area_MI" localSheetId="81">#REF!</definedName>
    <definedName name="Print_Area_MI" localSheetId="82">#REF!</definedName>
    <definedName name="Print_Area_MI" localSheetId="83">#REF!</definedName>
    <definedName name="Print_Area_MI" localSheetId="89">#REF!</definedName>
    <definedName name="Print_Area_MI" localSheetId="9">#REF!</definedName>
    <definedName name="Print_Area_MI" localSheetId="90">#REF!</definedName>
    <definedName name="Print_Area_MI" localSheetId="91">#REF!</definedName>
    <definedName name="Print_Area_MI">#REF!</definedName>
    <definedName name="Print_Area_MI_11" localSheetId="1">#REF!</definedName>
    <definedName name="Print_Area_MI_11" localSheetId="10">#REF!</definedName>
    <definedName name="Print_Area_MI_11" localSheetId="13">#REF!</definedName>
    <definedName name="Print_Area_MI_11" localSheetId="2">#REF!</definedName>
    <definedName name="Print_Area_MI_11" localSheetId="3">#REF!</definedName>
    <definedName name="Print_Area_MI_11" localSheetId="53">#REF!</definedName>
    <definedName name="Print_Area_MI_11" localSheetId="55">#REF!</definedName>
    <definedName name="Print_Area_MI_11" localSheetId="62">#REF!</definedName>
    <definedName name="Print_Area_MI_11" localSheetId="63">#REF!</definedName>
    <definedName name="Print_Area_MI_11" localSheetId="8">#REF!</definedName>
    <definedName name="Print_Area_MI_11" localSheetId="81">#REF!</definedName>
    <definedName name="Print_Area_MI_11" localSheetId="82">#REF!</definedName>
    <definedName name="Print_Area_MI_11" localSheetId="83">#REF!</definedName>
    <definedName name="Print_Area_MI_11" localSheetId="89">#REF!</definedName>
    <definedName name="Print_Area_MI_11" localSheetId="9">#REF!</definedName>
    <definedName name="Print_Area_MI_11" localSheetId="90">#REF!</definedName>
    <definedName name="Print_Area_MI_11" localSheetId="91">#REF!</definedName>
    <definedName name="Print_Area_MI_11">#REF!</definedName>
    <definedName name="Print_Area_MI_2" localSheetId="1">#REF!</definedName>
    <definedName name="Print_Area_MI_2" localSheetId="10">#REF!</definedName>
    <definedName name="Print_Area_MI_2" localSheetId="13">#REF!</definedName>
    <definedName name="Print_Area_MI_2" localSheetId="2">#REF!</definedName>
    <definedName name="Print_Area_MI_2" localSheetId="3">#REF!</definedName>
    <definedName name="Print_Area_MI_2" localSheetId="53">#REF!</definedName>
    <definedName name="Print_Area_MI_2" localSheetId="55">#REF!</definedName>
    <definedName name="Print_Area_MI_2" localSheetId="62">#REF!</definedName>
    <definedName name="Print_Area_MI_2" localSheetId="63">#REF!</definedName>
    <definedName name="Print_Area_MI_2" localSheetId="8">#REF!</definedName>
    <definedName name="Print_Area_MI_2" localSheetId="81">#REF!</definedName>
    <definedName name="Print_Area_MI_2" localSheetId="82">#REF!</definedName>
    <definedName name="Print_Area_MI_2" localSheetId="83">#REF!</definedName>
    <definedName name="Print_Area_MI_2" localSheetId="89">#REF!</definedName>
    <definedName name="Print_Area_MI_2" localSheetId="9">#REF!</definedName>
    <definedName name="Print_Area_MI_2" localSheetId="90">#REF!</definedName>
    <definedName name="Print_Area_MI_2" localSheetId="91">#REF!</definedName>
    <definedName name="Print_Area_MI_2">#REF!</definedName>
    <definedName name="Print_Area_MI_28" localSheetId="1">#REF!</definedName>
    <definedName name="Print_Area_MI_28" localSheetId="10">#REF!</definedName>
    <definedName name="Print_Area_MI_28" localSheetId="13">#REF!</definedName>
    <definedName name="Print_Area_MI_28" localSheetId="2">#REF!</definedName>
    <definedName name="Print_Area_MI_28" localSheetId="3">#REF!</definedName>
    <definedName name="Print_Area_MI_28" localSheetId="53">#REF!</definedName>
    <definedName name="Print_Area_MI_28" localSheetId="55">#REF!</definedName>
    <definedName name="Print_Area_MI_28" localSheetId="62">#REF!</definedName>
    <definedName name="Print_Area_MI_28" localSheetId="63">#REF!</definedName>
    <definedName name="Print_Area_MI_28" localSheetId="8">#REF!</definedName>
    <definedName name="Print_Area_MI_28" localSheetId="81">#REF!</definedName>
    <definedName name="Print_Area_MI_28" localSheetId="82">#REF!</definedName>
    <definedName name="Print_Area_MI_28" localSheetId="83">#REF!</definedName>
    <definedName name="Print_Area_MI_28" localSheetId="89">#REF!</definedName>
    <definedName name="Print_Area_MI_28" localSheetId="9">#REF!</definedName>
    <definedName name="Print_Area_MI_28" localSheetId="90">#REF!</definedName>
    <definedName name="Print_Area_MI_28" localSheetId="91">#REF!</definedName>
    <definedName name="Print_Area_MI_28">#REF!</definedName>
    <definedName name="Print_Titles_MI" localSheetId="1">#REF!</definedName>
    <definedName name="Print_Titles_MI" localSheetId="10">#REF!</definedName>
    <definedName name="Print_Titles_MI" localSheetId="13">#REF!</definedName>
    <definedName name="Print_Titles_MI" localSheetId="2">#REF!</definedName>
    <definedName name="Print_Titles_MI" localSheetId="3">#REF!</definedName>
    <definedName name="Print_Titles_MI" localSheetId="53">#REF!</definedName>
    <definedName name="Print_Titles_MI" localSheetId="55">#REF!</definedName>
    <definedName name="Print_Titles_MI" localSheetId="62">#REF!</definedName>
    <definedName name="Print_Titles_MI" localSheetId="63">#REF!</definedName>
    <definedName name="Print_Titles_MI" localSheetId="8">#REF!</definedName>
    <definedName name="Print_Titles_MI" localSheetId="81">#REF!</definedName>
    <definedName name="Print_Titles_MI" localSheetId="82">#REF!</definedName>
    <definedName name="Print_Titles_MI" localSheetId="83">#REF!</definedName>
    <definedName name="Print_Titles_MI" localSheetId="89">#REF!</definedName>
    <definedName name="Print_Titles_MI" localSheetId="9">#REF!</definedName>
    <definedName name="Print_Titles_MI" localSheetId="90">#REF!</definedName>
    <definedName name="Print_Titles_MI" localSheetId="91">#REF!</definedName>
    <definedName name="Print_Titles_MI">#REF!</definedName>
    <definedName name="Print_Titles_MI_11" localSheetId="1">#REF!</definedName>
    <definedName name="Print_Titles_MI_11" localSheetId="10">#REF!</definedName>
    <definedName name="Print_Titles_MI_11" localSheetId="13">#REF!</definedName>
    <definedName name="Print_Titles_MI_11" localSheetId="2">#REF!</definedName>
    <definedName name="Print_Titles_MI_11" localSheetId="3">#REF!</definedName>
    <definedName name="Print_Titles_MI_11" localSheetId="53">#REF!</definedName>
    <definedName name="Print_Titles_MI_11" localSheetId="55">#REF!</definedName>
    <definedName name="Print_Titles_MI_11" localSheetId="62">#REF!</definedName>
    <definedName name="Print_Titles_MI_11" localSheetId="63">#REF!</definedName>
    <definedName name="Print_Titles_MI_11" localSheetId="8">#REF!</definedName>
    <definedName name="Print_Titles_MI_11" localSheetId="81">#REF!</definedName>
    <definedName name="Print_Titles_MI_11" localSheetId="82">#REF!</definedName>
    <definedName name="Print_Titles_MI_11" localSheetId="83">#REF!</definedName>
    <definedName name="Print_Titles_MI_11" localSheetId="89">#REF!</definedName>
    <definedName name="Print_Titles_MI_11" localSheetId="9">#REF!</definedName>
    <definedName name="Print_Titles_MI_11" localSheetId="90">#REF!</definedName>
    <definedName name="Print_Titles_MI_11" localSheetId="91">#REF!</definedName>
    <definedName name="Print_Titles_MI_11">#REF!</definedName>
    <definedName name="Print_Titles_MI_2" localSheetId="1">#REF!</definedName>
    <definedName name="Print_Titles_MI_2" localSheetId="10">#REF!</definedName>
    <definedName name="Print_Titles_MI_2" localSheetId="13">#REF!</definedName>
    <definedName name="Print_Titles_MI_2" localSheetId="2">#REF!</definedName>
    <definedName name="Print_Titles_MI_2" localSheetId="3">#REF!</definedName>
    <definedName name="Print_Titles_MI_2" localSheetId="53">#REF!</definedName>
    <definedName name="Print_Titles_MI_2" localSheetId="55">#REF!</definedName>
    <definedName name="Print_Titles_MI_2" localSheetId="62">#REF!</definedName>
    <definedName name="Print_Titles_MI_2" localSheetId="63">#REF!</definedName>
    <definedName name="Print_Titles_MI_2" localSheetId="8">#REF!</definedName>
    <definedName name="Print_Titles_MI_2" localSheetId="81">#REF!</definedName>
    <definedName name="Print_Titles_MI_2" localSheetId="82">#REF!</definedName>
    <definedName name="Print_Titles_MI_2" localSheetId="83">#REF!</definedName>
    <definedName name="Print_Titles_MI_2" localSheetId="89">#REF!</definedName>
    <definedName name="Print_Titles_MI_2" localSheetId="9">#REF!</definedName>
    <definedName name="Print_Titles_MI_2" localSheetId="90">#REF!</definedName>
    <definedName name="Print_Titles_MI_2" localSheetId="91">#REF!</definedName>
    <definedName name="Print_Titles_MI_2">#REF!</definedName>
    <definedName name="Print_Titles_MI_28" localSheetId="1">#REF!</definedName>
    <definedName name="Print_Titles_MI_28" localSheetId="10">#REF!</definedName>
    <definedName name="Print_Titles_MI_28" localSheetId="13">#REF!</definedName>
    <definedName name="Print_Titles_MI_28" localSheetId="2">#REF!</definedName>
    <definedName name="Print_Titles_MI_28" localSheetId="3">#REF!</definedName>
    <definedName name="Print_Titles_MI_28" localSheetId="53">#REF!</definedName>
    <definedName name="Print_Titles_MI_28" localSheetId="55">#REF!</definedName>
    <definedName name="Print_Titles_MI_28" localSheetId="62">#REF!</definedName>
    <definedName name="Print_Titles_MI_28" localSheetId="63">#REF!</definedName>
    <definedName name="Print_Titles_MI_28" localSheetId="8">#REF!</definedName>
    <definedName name="Print_Titles_MI_28" localSheetId="81">#REF!</definedName>
    <definedName name="Print_Titles_MI_28" localSheetId="82">#REF!</definedName>
    <definedName name="Print_Titles_MI_28" localSheetId="83">#REF!</definedName>
    <definedName name="Print_Titles_MI_28" localSheetId="89">#REF!</definedName>
    <definedName name="Print_Titles_MI_28" localSheetId="9">#REF!</definedName>
    <definedName name="Print_Titles_MI_28" localSheetId="90">#REF!</definedName>
    <definedName name="Print_Titles_MI_28" localSheetId="91">#REF!</definedName>
    <definedName name="Print_Titles_MI_28">#REF!</definedName>
    <definedName name="rfgf" localSheetId="1">'[1]Table 39_'!#REF!</definedName>
    <definedName name="rfgf" localSheetId="10">'[1]Table 39_'!#REF!</definedName>
    <definedName name="rfgf" localSheetId="13">'[1]Table 39_'!#REF!</definedName>
    <definedName name="rfgf" localSheetId="2">'[1]Table 39_'!#REF!</definedName>
    <definedName name="rfgf" localSheetId="3">'[1]Table 39_'!#REF!</definedName>
    <definedName name="rfgf" localSheetId="53">'[1]Table 39_'!#REF!</definedName>
    <definedName name="rfgf" localSheetId="55">'[1]Table 39_'!#REF!</definedName>
    <definedName name="rfgf" localSheetId="62">'[1]Table 39_'!#REF!</definedName>
    <definedName name="rfgf" localSheetId="63">#REF!</definedName>
    <definedName name="rfgf" localSheetId="8">'[1]Table 39_'!#REF!</definedName>
    <definedName name="rfgf" localSheetId="81">'[1]Table 39_'!#REF!</definedName>
    <definedName name="rfgf" localSheetId="82">'[1]Table 39_'!#REF!</definedName>
    <definedName name="rfgf" localSheetId="83">'[1]Table 39_'!#REF!</definedName>
    <definedName name="rfgf" localSheetId="88">#REF!</definedName>
    <definedName name="rfgf" localSheetId="89">'[1]Table 39_'!#REF!</definedName>
    <definedName name="rfgf" localSheetId="9">#REF!</definedName>
    <definedName name="rfgf" localSheetId="90">'[1]Table 39_'!#REF!</definedName>
    <definedName name="rfgf" localSheetId="91">'[1]Table 39_'!#REF!</definedName>
    <definedName name="rfgf">#REF!</definedName>
    <definedName name="RP" localSheetId="1">'[4]Lists-Aux'!$Z:$Z</definedName>
    <definedName name="RP" localSheetId="10">'[4]Lists-Aux'!$Z:$Z</definedName>
    <definedName name="RP" localSheetId="13">'[4]Lists-Aux'!$Z:$Z</definedName>
    <definedName name="RP" localSheetId="2">'[4]Lists-Aux'!$Z:$Z</definedName>
    <definedName name="RP" localSheetId="3">'[4]Lists-Aux'!$Z:$Z</definedName>
    <definedName name="RP" localSheetId="62">'[4]Lists-Aux'!$Z:$Z</definedName>
    <definedName name="RP" localSheetId="63">#REF!</definedName>
    <definedName name="RP" localSheetId="88">#REF!</definedName>
    <definedName name="RP" localSheetId="89">'[4]Lists-Aux'!$Z:$Z</definedName>
    <definedName name="RP" localSheetId="90">'[4]Lists-Aux'!$Z:$Z</definedName>
    <definedName name="RP" localSheetId="91">'[4]Lists-Aux'!$Z:$Z</definedName>
    <definedName name="RP">#REF!</definedName>
    <definedName name="rrr" localSheetId="1">[8]Members!$D$3:E$2477</definedName>
    <definedName name="rrr" localSheetId="10">[8]Members!$D$3:E$2477</definedName>
    <definedName name="rrr" localSheetId="13">[8]Members!$D$3:E$2477</definedName>
    <definedName name="rrr" localSheetId="2">[8]Members!$D$3:E$2477</definedName>
    <definedName name="rrr" localSheetId="3">[8]Members!$D$3:E$2477</definedName>
    <definedName name="rrr" localSheetId="62">[8]Members!$D$3:E$2477</definedName>
    <definedName name="rrr" localSheetId="63">#REF!</definedName>
    <definedName name="rrr" localSheetId="88">#REF!</definedName>
    <definedName name="rrr" localSheetId="89">[8]Members!$D$3:E$2477</definedName>
    <definedName name="rrr" localSheetId="90">[8]Members!$D$3:E$2477</definedName>
    <definedName name="rrr" localSheetId="91">[8]Members!$D$3:E$2477</definedName>
    <definedName name="rrr">#REF!</definedName>
    <definedName name="RSP" localSheetId="1">'[4]Lists-Aux'!$AA:$AA</definedName>
    <definedName name="RSP" localSheetId="10">'[4]Lists-Aux'!$AA:$AA</definedName>
    <definedName name="RSP" localSheetId="13">'[4]Lists-Aux'!$AA:$AA</definedName>
    <definedName name="RSP" localSheetId="2">'[4]Lists-Aux'!$AA:$AA</definedName>
    <definedName name="RSP" localSheetId="3">'[4]Lists-Aux'!$AA:$AA</definedName>
    <definedName name="RSP" localSheetId="62">'[4]Lists-Aux'!$AA:$AA</definedName>
    <definedName name="RSP" localSheetId="63">#REF!</definedName>
    <definedName name="RSP" localSheetId="88">#REF!</definedName>
    <definedName name="RSP" localSheetId="89">'[4]Lists-Aux'!$AA:$AA</definedName>
    <definedName name="RSP" localSheetId="90">'[4]Lists-Aux'!$AA:$AA</definedName>
    <definedName name="RSP" localSheetId="91">'[4]Lists-Aux'!$AA:$AA</definedName>
    <definedName name="RSP">#REF!</definedName>
    <definedName name="RT" localSheetId="1">'[4]Lists-Aux'!$AB:$AB</definedName>
    <definedName name="RT" localSheetId="10">'[4]Lists-Aux'!$AB:$AB</definedName>
    <definedName name="RT" localSheetId="13">'[4]Lists-Aux'!$AB:$AB</definedName>
    <definedName name="RT" localSheetId="2">'[4]Lists-Aux'!$AB:$AB</definedName>
    <definedName name="RT" localSheetId="3">'[4]Lists-Aux'!$AB:$AB</definedName>
    <definedName name="RT" localSheetId="62">'[4]Lists-Aux'!$AB:$AB</definedName>
    <definedName name="RT" localSheetId="63">#REF!</definedName>
    <definedName name="RT" localSheetId="88">#REF!</definedName>
    <definedName name="RT" localSheetId="89">'[4]Lists-Aux'!$AB:$AB</definedName>
    <definedName name="RT" localSheetId="90">'[4]Lists-Aux'!$AB:$AB</definedName>
    <definedName name="RT" localSheetId="91">'[4]Lists-Aux'!$AB:$AB</definedName>
    <definedName name="RT">#REF!</definedName>
    <definedName name="RTT" localSheetId="1">'[4]Lists-Aux'!$AC:$AC</definedName>
    <definedName name="RTT" localSheetId="10">'[4]Lists-Aux'!$AC:$AC</definedName>
    <definedName name="RTT" localSheetId="13">'[4]Lists-Aux'!$AC:$AC</definedName>
    <definedName name="RTT" localSheetId="2">'[4]Lists-Aux'!$AC:$AC</definedName>
    <definedName name="RTT" localSheetId="3">'[4]Lists-Aux'!$AC:$AC</definedName>
    <definedName name="RTT" localSheetId="62">'[4]Lists-Aux'!$AC:$AC</definedName>
    <definedName name="RTT" localSheetId="63">#REF!</definedName>
    <definedName name="RTT" localSheetId="88">#REF!</definedName>
    <definedName name="RTT" localSheetId="89">'[4]Lists-Aux'!$AC:$AC</definedName>
    <definedName name="RTT" localSheetId="90">'[4]Lists-Aux'!$AC:$AC</definedName>
    <definedName name="RTT" localSheetId="91">'[4]Lists-Aux'!$AC:$AC</definedName>
    <definedName name="RTT">#REF!</definedName>
    <definedName name="ST" localSheetId="1">'[4]Lists-Aux'!$AD:$AD</definedName>
    <definedName name="ST" localSheetId="10">'[4]Lists-Aux'!$AD:$AD</definedName>
    <definedName name="ST" localSheetId="13">'[4]Lists-Aux'!$AD:$AD</definedName>
    <definedName name="ST" localSheetId="2">'[4]Lists-Aux'!$AD:$AD</definedName>
    <definedName name="ST" localSheetId="3">'[4]Lists-Aux'!$AD:$AD</definedName>
    <definedName name="ST" localSheetId="62">'[4]Lists-Aux'!$AD:$AD</definedName>
    <definedName name="ST" localSheetId="63">#REF!</definedName>
    <definedName name="ST" localSheetId="88">#REF!</definedName>
    <definedName name="ST" localSheetId="89">'[4]Lists-Aux'!$AD:$AD</definedName>
    <definedName name="ST" localSheetId="90">'[4]Lists-Aux'!$AD:$AD</definedName>
    <definedName name="ST" localSheetId="91">'[4]Lists-Aux'!$AD:$AD</definedName>
    <definedName name="ST">#REF!</definedName>
    <definedName name="TA" localSheetId="1">'[6]Lists-Aux'!$AE:$AE</definedName>
    <definedName name="TA" localSheetId="10">'[6]Lists-Aux'!$AE:$AE</definedName>
    <definedName name="TA" localSheetId="13">'[6]Lists-Aux'!$AE:$AE</definedName>
    <definedName name="TA" localSheetId="2">'[6]Lists-Aux'!$AE:$AE</definedName>
    <definedName name="TA" localSheetId="3">'[6]Lists-Aux'!$AE:$AE</definedName>
    <definedName name="TA" localSheetId="62">'[6]Lists-Aux'!$AE:$AE</definedName>
    <definedName name="TA" localSheetId="63">#REF!</definedName>
    <definedName name="TA" localSheetId="88">#REF!</definedName>
    <definedName name="TA" localSheetId="89">'[6]Lists-Aux'!$AE:$AE</definedName>
    <definedName name="TA" localSheetId="90">'[6]Lists-Aux'!$AE:$AE</definedName>
    <definedName name="TA" localSheetId="91">'[6]Lists-Aux'!$AE:$AE</definedName>
    <definedName name="TA">#REF!</definedName>
    <definedName name="TD" localSheetId="1">'[4]Lists-Aux'!$AI:$AI</definedName>
    <definedName name="TD" localSheetId="10">'[4]Lists-Aux'!$AI:$AI</definedName>
    <definedName name="TD" localSheetId="13">'[4]Lists-Aux'!$AI:$AI</definedName>
    <definedName name="TD" localSheetId="2">'[4]Lists-Aux'!$AI:$AI</definedName>
    <definedName name="TD" localSheetId="3">'[4]Lists-Aux'!$AI:$AI</definedName>
    <definedName name="TD" localSheetId="62">'[4]Lists-Aux'!$AI:$AI</definedName>
    <definedName name="TD" localSheetId="63">#REF!</definedName>
    <definedName name="TD" localSheetId="88">#REF!</definedName>
    <definedName name="TD" localSheetId="89">'[4]Lists-Aux'!$AI:$AI</definedName>
    <definedName name="TD" localSheetId="90">'[4]Lists-Aux'!$AI:$AI</definedName>
    <definedName name="TD" localSheetId="91">'[4]Lists-Aux'!$AI:$AI</definedName>
    <definedName name="TD">#REF!</definedName>
    <definedName name="TI" localSheetId="1">'[4]Lists-Aux'!$AF:$AF</definedName>
    <definedName name="TI" localSheetId="10">'[4]Lists-Aux'!$AF:$AF</definedName>
    <definedName name="TI" localSheetId="13">'[4]Lists-Aux'!$AF:$AF</definedName>
    <definedName name="TI" localSheetId="2">'[4]Lists-Aux'!$AF:$AF</definedName>
    <definedName name="TI" localSheetId="3">'[4]Lists-Aux'!$AF:$AF</definedName>
    <definedName name="TI" localSheetId="62">'[4]Lists-Aux'!$AF:$AF</definedName>
    <definedName name="TI" localSheetId="63">#REF!</definedName>
    <definedName name="TI" localSheetId="88">#REF!</definedName>
    <definedName name="TI" localSheetId="89">'[4]Lists-Aux'!$AF:$AF</definedName>
    <definedName name="TI" localSheetId="90">'[4]Lists-Aux'!$AF:$AF</definedName>
    <definedName name="TI" localSheetId="91">'[4]Lists-Aux'!$AF:$AF</definedName>
    <definedName name="TI">#REF!</definedName>
    <definedName name="_xlnm.Print_Titles" localSheetId="80">'80'!$4:$5</definedName>
    <definedName name="_xlnm.Print_Titles" localSheetId="81">'81'!$3:$4</definedName>
    <definedName name="TRNR_5cc1995c6b1841c191dff95400c25a5f_123_1" localSheetId="1" hidden="1">#REF!</definedName>
    <definedName name="TRNR_5cc1995c6b1841c191dff95400c25a5f_123_1" localSheetId="10" hidden="1">#REF!</definedName>
    <definedName name="TRNR_5cc1995c6b1841c191dff95400c25a5f_123_1" localSheetId="13" hidden="1">#REF!</definedName>
    <definedName name="TRNR_5cc1995c6b1841c191dff95400c25a5f_123_1" localSheetId="2" hidden="1">#REF!</definedName>
    <definedName name="TRNR_5cc1995c6b1841c191dff95400c25a5f_123_1" localSheetId="3" hidden="1">#REF!</definedName>
    <definedName name="TRNR_5cc1995c6b1841c191dff95400c25a5f_123_1" localSheetId="53" hidden="1">#REF!</definedName>
    <definedName name="TRNR_5cc1995c6b1841c191dff95400c25a5f_123_1" localSheetId="55" hidden="1">#REF!</definedName>
    <definedName name="TRNR_5cc1995c6b1841c191dff95400c25a5f_123_1" localSheetId="62" hidden="1">#REF!</definedName>
    <definedName name="TRNR_5cc1995c6b1841c191dff95400c25a5f_123_1" localSheetId="63" hidden="1">#REF!</definedName>
    <definedName name="TRNR_5cc1995c6b1841c191dff95400c25a5f_123_1" localSheetId="8" hidden="1">#REF!</definedName>
    <definedName name="TRNR_5cc1995c6b1841c191dff95400c25a5f_123_1" localSheetId="86" hidden="1">#REF!</definedName>
    <definedName name="TRNR_5cc1995c6b1841c191dff95400c25a5f_123_1" localSheetId="89" hidden="1">#REF!</definedName>
    <definedName name="TRNR_5cc1995c6b1841c191dff95400c25a5f_123_1" localSheetId="9" hidden="1">#REF!</definedName>
    <definedName name="TRNR_5cc1995c6b1841c191dff95400c25a5f_123_1" localSheetId="90" hidden="1">#REF!</definedName>
    <definedName name="TRNR_5cc1995c6b1841c191dff95400c25a5f_123_1" localSheetId="91" hidden="1">#REF!</definedName>
    <definedName name="TRNR_5cc1995c6b1841c191dff95400c25a5f_123_1" localSheetId="92" hidden="1">#REF!</definedName>
    <definedName name="TRNR_5cc1995c6b1841c191dff95400c25a5f_123_1" hidden="1">#REF!</definedName>
    <definedName name="TRNR_8c384ad4934f4b269980f3c3194c1461_37_1" localSheetId="1" hidden="1">#REF!</definedName>
    <definedName name="TRNR_8c384ad4934f4b269980f3c3194c1461_37_1" localSheetId="10" hidden="1">#REF!</definedName>
    <definedName name="TRNR_8c384ad4934f4b269980f3c3194c1461_37_1" localSheetId="13" hidden="1">#REF!</definedName>
    <definedName name="TRNR_8c384ad4934f4b269980f3c3194c1461_37_1" localSheetId="2" hidden="1">#REF!</definedName>
    <definedName name="TRNR_8c384ad4934f4b269980f3c3194c1461_37_1" localSheetId="3" hidden="1">#REF!</definedName>
    <definedName name="TRNR_8c384ad4934f4b269980f3c3194c1461_37_1" localSheetId="53" hidden="1">#REF!</definedName>
    <definedName name="TRNR_8c384ad4934f4b269980f3c3194c1461_37_1" localSheetId="55" hidden="1">#REF!</definedName>
    <definedName name="TRNR_8c384ad4934f4b269980f3c3194c1461_37_1" localSheetId="62" hidden="1">#REF!</definedName>
    <definedName name="TRNR_8c384ad4934f4b269980f3c3194c1461_37_1" localSheetId="63" hidden="1">#REF!</definedName>
    <definedName name="TRNR_8c384ad4934f4b269980f3c3194c1461_37_1" localSheetId="8" hidden="1">#REF!</definedName>
    <definedName name="TRNR_8c384ad4934f4b269980f3c3194c1461_37_1" localSheetId="86" hidden="1">#REF!</definedName>
    <definedName name="TRNR_8c384ad4934f4b269980f3c3194c1461_37_1" localSheetId="89" hidden="1">#REF!</definedName>
    <definedName name="TRNR_8c384ad4934f4b269980f3c3194c1461_37_1" localSheetId="9" hidden="1">#REF!</definedName>
    <definedName name="TRNR_8c384ad4934f4b269980f3c3194c1461_37_1" localSheetId="90" hidden="1">#REF!</definedName>
    <definedName name="TRNR_8c384ad4934f4b269980f3c3194c1461_37_1" localSheetId="91" hidden="1">#REF!</definedName>
    <definedName name="TRNR_8c384ad4934f4b269980f3c3194c1461_37_1" localSheetId="92" hidden="1">#REF!</definedName>
    <definedName name="TRNR_8c384ad4934f4b269980f3c3194c1461_37_1" hidden="1">#REF!</definedName>
    <definedName name="TRNR_f6ed9ba0ccd54407905b765622a1c5f4_363_1" localSheetId="1" hidden="1">#REF!</definedName>
    <definedName name="TRNR_f6ed9ba0ccd54407905b765622a1c5f4_363_1" localSheetId="10" hidden="1">#REF!</definedName>
    <definedName name="TRNR_f6ed9ba0ccd54407905b765622a1c5f4_363_1" localSheetId="13" hidden="1">#REF!</definedName>
    <definedName name="TRNR_f6ed9ba0ccd54407905b765622a1c5f4_363_1" localSheetId="2" hidden="1">#REF!</definedName>
    <definedName name="TRNR_f6ed9ba0ccd54407905b765622a1c5f4_363_1" localSheetId="3" hidden="1">#REF!</definedName>
    <definedName name="TRNR_f6ed9ba0ccd54407905b765622a1c5f4_363_1" localSheetId="53" hidden="1">#REF!</definedName>
    <definedName name="TRNR_f6ed9ba0ccd54407905b765622a1c5f4_363_1" localSheetId="55" hidden="1">#REF!</definedName>
    <definedName name="TRNR_f6ed9ba0ccd54407905b765622a1c5f4_363_1" localSheetId="62" hidden="1">#REF!</definedName>
    <definedName name="TRNR_f6ed9ba0ccd54407905b765622a1c5f4_363_1" localSheetId="63" hidden="1">#REF!</definedName>
    <definedName name="TRNR_f6ed9ba0ccd54407905b765622a1c5f4_363_1" localSheetId="8" hidden="1">#REF!</definedName>
    <definedName name="TRNR_f6ed9ba0ccd54407905b765622a1c5f4_363_1" localSheetId="86" hidden="1">#REF!</definedName>
    <definedName name="TRNR_f6ed9ba0ccd54407905b765622a1c5f4_363_1" localSheetId="89" hidden="1">#REF!</definedName>
    <definedName name="TRNR_f6ed9ba0ccd54407905b765622a1c5f4_363_1" localSheetId="9" hidden="1">#REF!</definedName>
    <definedName name="TRNR_f6ed9ba0ccd54407905b765622a1c5f4_363_1" localSheetId="90" hidden="1">#REF!</definedName>
    <definedName name="TRNR_f6ed9ba0ccd54407905b765622a1c5f4_363_1" localSheetId="91" hidden="1">#REF!</definedName>
    <definedName name="TRNR_f6ed9ba0ccd54407905b765622a1c5f4_363_1" localSheetId="92" hidden="1">#REF!</definedName>
    <definedName name="TRNR_f6ed9ba0ccd54407905b765622a1c5f4_363_1" hidden="1">#REF!</definedName>
    <definedName name="UES" localSheetId="1">'[4]Lists-Aux'!$AG:$AG</definedName>
    <definedName name="UES" localSheetId="10">'[4]Lists-Aux'!$AG:$AG</definedName>
    <definedName name="UES" localSheetId="13">'[4]Lists-Aux'!$AG:$AG</definedName>
    <definedName name="UES" localSheetId="2">'[4]Lists-Aux'!$AG:$AG</definedName>
    <definedName name="UES" localSheetId="3">'[4]Lists-Aux'!$AG:$AG</definedName>
    <definedName name="UES" localSheetId="62">'[4]Lists-Aux'!$AG:$AG</definedName>
    <definedName name="UES" localSheetId="63">#REF!</definedName>
    <definedName name="UES" localSheetId="88">#REF!</definedName>
    <definedName name="UES" localSheetId="89">'[4]Lists-Aux'!$AG:$AG</definedName>
    <definedName name="UES" localSheetId="90">'[4]Lists-Aux'!$AG:$AG</definedName>
    <definedName name="UES" localSheetId="91">'[4]Lists-Aux'!$AG:$AG</definedName>
    <definedName name="UES">#REF!</definedName>
    <definedName name="Uni" localSheetId="1">'[12]Nota Pensões 201512'!$M$3</definedName>
    <definedName name="Uni" localSheetId="10">'[12]Nota Pensões 201512'!$M$3</definedName>
    <definedName name="Uni" localSheetId="13">'[12]Nota Pensões 201512'!$M$3</definedName>
    <definedName name="Uni" localSheetId="2">'[12]Nota Pensões 201512'!$M$3</definedName>
    <definedName name="Uni" localSheetId="3">'[12]Nota Pensões 201512'!$M$3</definedName>
    <definedName name="Uni" localSheetId="62">'[12]Nota Pensões 201512'!$M$3</definedName>
    <definedName name="Uni" localSheetId="63">#REF!</definedName>
    <definedName name="Uni" localSheetId="88">#REF!</definedName>
    <definedName name="Uni" localSheetId="89">'[12]Nota Pensões 201512'!$M$3</definedName>
    <definedName name="Uni" localSheetId="90">'[12]Nota Pensões 201512'!$M$3</definedName>
    <definedName name="Uni" localSheetId="91">'[12]Nota Pensões 201512'!$M$3</definedName>
    <definedName name="Uni">#REF!</definedName>
    <definedName name="Uni_2013" localSheetId="1">'[13]Notas 48 - 50AVersão PT'!#REF!</definedName>
    <definedName name="Uni_2013" localSheetId="10">'[13]Notas 48 - 50AVersão PT'!#REF!</definedName>
    <definedName name="Uni_2013" localSheetId="13">'[13]Notas 48 - 50AVersão PT'!#REF!</definedName>
    <definedName name="Uni_2013" localSheetId="2">'[13]Notas 48 - 50AVersão PT'!#REF!</definedName>
    <definedName name="Uni_2013" localSheetId="3">'[13]Notas 48 - 50AVersão PT'!#REF!</definedName>
    <definedName name="Uni_2013" localSheetId="53">'[13]Notas 48 - 50AVersão PT'!#REF!</definedName>
    <definedName name="Uni_2013" localSheetId="55">'[13]Notas 48 - 50AVersão PT'!#REF!</definedName>
    <definedName name="Uni_2013" localSheetId="62">'[13]Notas 48 - 50AVersão PT'!#REF!</definedName>
    <definedName name="Uni_2013" localSheetId="63">#REF!</definedName>
    <definedName name="Uni_2013" localSheetId="8">'[13]Notas 48 - 50AVersão PT'!#REF!</definedName>
    <definedName name="Uni_2013" localSheetId="86">'[13]Notas 48 - 50AVersão PT'!#REF!</definedName>
    <definedName name="Uni_2013" localSheetId="88">#REF!</definedName>
    <definedName name="Uni_2013" localSheetId="89">'[13]Notas 48 - 50AVersão PT'!#REF!</definedName>
    <definedName name="Uni_2013" localSheetId="9">#REF!</definedName>
    <definedName name="Uni_2013" localSheetId="90">'[13]Notas 48 - 50AVersão PT'!#REF!</definedName>
    <definedName name="Uni_2013" localSheetId="91">'[13]Notas 48 - 50AVersão PT'!#REF!</definedName>
    <definedName name="Uni_2013" localSheetId="92">'[13]Notas 48 - 50AVersão PT'!#REF!</definedName>
    <definedName name="Uni_2013">#REF!</definedName>
    <definedName name="Uni_2014" localSheetId="1">'[13]Notas 48 - 50AVersão PT'!#REF!</definedName>
    <definedName name="Uni_2014" localSheetId="10">'[13]Notas 48 - 50AVersão PT'!#REF!</definedName>
    <definedName name="Uni_2014" localSheetId="13">'[13]Notas 48 - 50AVersão PT'!#REF!</definedName>
    <definedName name="Uni_2014" localSheetId="2">'[13]Notas 48 - 50AVersão PT'!#REF!</definedName>
    <definedName name="Uni_2014" localSheetId="3">'[13]Notas 48 - 50AVersão PT'!#REF!</definedName>
    <definedName name="Uni_2014" localSheetId="53">'[13]Notas 48 - 50AVersão PT'!#REF!</definedName>
    <definedName name="Uni_2014" localSheetId="62">'[13]Notas 48 - 50AVersão PT'!#REF!</definedName>
    <definedName name="Uni_2014" localSheetId="63">#REF!</definedName>
    <definedName name="Uni_2014" localSheetId="8">'[13]Notas 48 - 50AVersão PT'!#REF!</definedName>
    <definedName name="Uni_2014" localSheetId="86">'[13]Notas 48 - 50AVersão PT'!#REF!</definedName>
    <definedName name="Uni_2014" localSheetId="88">#REF!</definedName>
    <definedName name="Uni_2014" localSheetId="89">'[13]Notas 48 - 50AVersão PT'!#REF!</definedName>
    <definedName name="Uni_2014" localSheetId="9">#REF!</definedName>
    <definedName name="Uni_2014" localSheetId="90">'[13]Notas 48 - 50AVersão PT'!#REF!</definedName>
    <definedName name="Uni_2014" localSheetId="91">'[13]Notas 48 - 50AVersão PT'!#REF!</definedName>
    <definedName name="Uni_2014" localSheetId="92">'[13]Notas 48 - 50AVersão PT'!#REF!</definedName>
    <definedName name="Uni_2014">#REF!</definedName>
    <definedName name="Valid1" localSheetId="1">#REF!</definedName>
    <definedName name="Valid1" localSheetId="10">#REF!</definedName>
    <definedName name="Valid1" localSheetId="13">#REF!</definedName>
    <definedName name="Valid1" localSheetId="2">#REF!</definedName>
    <definedName name="Valid1" localSheetId="3">#REF!</definedName>
    <definedName name="Valid1" localSheetId="53">#REF!</definedName>
    <definedName name="Valid1" localSheetId="55">#REF!</definedName>
    <definedName name="Valid1" localSheetId="62">#REF!</definedName>
    <definedName name="Valid1" localSheetId="63">#REF!</definedName>
    <definedName name="Valid1" localSheetId="8">#REF!</definedName>
    <definedName name="Valid1" localSheetId="81">#REF!</definedName>
    <definedName name="Valid1" localSheetId="82">#REF!</definedName>
    <definedName name="Valid1" localSheetId="83">#REF!</definedName>
    <definedName name="Valid1" localSheetId="89">#REF!</definedName>
    <definedName name="Valid1" localSheetId="9">#REF!</definedName>
    <definedName name="Valid1" localSheetId="90">#REF!</definedName>
    <definedName name="Valid1" localSheetId="91">#REF!</definedName>
    <definedName name="Valid1">#REF!</definedName>
    <definedName name="Valid2" localSheetId="1">#REF!</definedName>
    <definedName name="Valid2" localSheetId="10">#REF!</definedName>
    <definedName name="Valid2" localSheetId="13">#REF!</definedName>
    <definedName name="Valid2" localSheetId="2">#REF!</definedName>
    <definedName name="Valid2" localSheetId="3">#REF!</definedName>
    <definedName name="Valid2" localSheetId="53">#REF!</definedName>
    <definedName name="Valid2" localSheetId="55">#REF!</definedName>
    <definedName name="Valid2" localSheetId="62">#REF!</definedName>
    <definedName name="Valid2" localSheetId="63">#REF!</definedName>
    <definedName name="Valid2" localSheetId="8">#REF!</definedName>
    <definedName name="Valid2" localSheetId="81">#REF!</definedName>
    <definedName name="Valid2" localSheetId="82">#REF!</definedName>
    <definedName name="Valid2" localSheetId="83">#REF!</definedName>
    <definedName name="Valid2" localSheetId="89">#REF!</definedName>
    <definedName name="Valid2" localSheetId="9">#REF!</definedName>
    <definedName name="Valid2" localSheetId="90">#REF!</definedName>
    <definedName name="Valid2" localSheetId="91">#REF!</definedName>
    <definedName name="Valid2">#REF!</definedName>
    <definedName name="Valid3" localSheetId="1">#REF!</definedName>
    <definedName name="Valid3" localSheetId="10">#REF!</definedName>
    <definedName name="Valid3" localSheetId="13">#REF!</definedName>
    <definedName name="Valid3" localSheetId="2">#REF!</definedName>
    <definedName name="Valid3" localSheetId="3">#REF!</definedName>
    <definedName name="Valid3" localSheetId="53">#REF!</definedName>
    <definedName name="Valid3" localSheetId="55">#REF!</definedName>
    <definedName name="Valid3" localSheetId="62">#REF!</definedName>
    <definedName name="Valid3" localSheetId="63">#REF!</definedName>
    <definedName name="Valid3" localSheetId="8">#REF!</definedName>
    <definedName name="Valid3" localSheetId="81">#REF!</definedName>
    <definedName name="Valid3" localSheetId="82">#REF!</definedName>
    <definedName name="Valid3" localSheetId="83">#REF!</definedName>
    <definedName name="Valid3" localSheetId="89">#REF!</definedName>
    <definedName name="Valid3" localSheetId="9">#REF!</definedName>
    <definedName name="Valid3" localSheetId="90">#REF!</definedName>
    <definedName name="Valid3" localSheetId="91">#REF!</definedName>
    <definedName name="Valid3">#REF!</definedName>
    <definedName name="Valid4" localSheetId="1">#REF!</definedName>
    <definedName name="Valid4" localSheetId="10">#REF!</definedName>
    <definedName name="Valid4" localSheetId="13">#REF!</definedName>
    <definedName name="Valid4" localSheetId="2">#REF!</definedName>
    <definedName name="Valid4" localSheetId="3">#REF!</definedName>
    <definedName name="Valid4" localSheetId="53">#REF!</definedName>
    <definedName name="Valid4" localSheetId="55">#REF!</definedName>
    <definedName name="Valid4" localSheetId="62">#REF!</definedName>
    <definedName name="Valid4" localSheetId="63">#REF!</definedName>
    <definedName name="Valid4" localSheetId="8">#REF!</definedName>
    <definedName name="Valid4" localSheetId="81">#REF!</definedName>
    <definedName name="Valid4" localSheetId="82">#REF!</definedName>
    <definedName name="Valid4" localSheetId="83">#REF!</definedName>
    <definedName name="Valid4" localSheetId="89">#REF!</definedName>
    <definedName name="Valid4" localSheetId="9">#REF!</definedName>
    <definedName name="Valid4" localSheetId="90">#REF!</definedName>
    <definedName name="Valid4" localSheetId="91">#REF!</definedName>
    <definedName name="Valid4">#REF!</definedName>
    <definedName name="Valid5" localSheetId="1">#REF!</definedName>
    <definedName name="Valid5" localSheetId="10">#REF!</definedName>
    <definedName name="Valid5" localSheetId="13">#REF!</definedName>
    <definedName name="Valid5" localSheetId="2">#REF!</definedName>
    <definedName name="Valid5" localSheetId="3">#REF!</definedName>
    <definedName name="Valid5" localSheetId="53">#REF!</definedName>
    <definedName name="Valid5" localSheetId="55">#REF!</definedName>
    <definedName name="Valid5" localSheetId="62">#REF!</definedName>
    <definedName name="Valid5" localSheetId="63">#REF!</definedName>
    <definedName name="Valid5" localSheetId="8">#REF!</definedName>
    <definedName name="Valid5" localSheetId="81">#REF!</definedName>
    <definedName name="Valid5" localSheetId="82">#REF!</definedName>
    <definedName name="Valid5" localSheetId="83">#REF!</definedName>
    <definedName name="Valid5" localSheetId="89">#REF!</definedName>
    <definedName name="Valid5" localSheetId="9">#REF!</definedName>
    <definedName name="Valid5" localSheetId="90">#REF!</definedName>
    <definedName name="Valid5" localSheetId="91">#REF!</definedName>
    <definedName name="Valid5">#REF!</definedName>
    <definedName name="vDecimals">[14]Options!$B$26</definedName>
    <definedName name="vDividedBy">[14]Options!$B$25</definedName>
    <definedName name="XBRL" localSheetId="1">[5]Lists!$A$17:$A$19</definedName>
    <definedName name="XBRL" localSheetId="10">[5]Lists!$A$17:$A$19</definedName>
    <definedName name="XBRL" localSheetId="13">[5]Lists!$A$17:$A$19</definedName>
    <definedName name="XBRL" localSheetId="2">[5]Lists!$A$17:$A$19</definedName>
    <definedName name="XBRL" localSheetId="3">[5]Lists!$A$17:$A$19</definedName>
    <definedName name="XBRL" localSheetId="62">[5]Lists!$A$17:$A$19</definedName>
    <definedName name="XBRL" localSheetId="63">#REF!</definedName>
    <definedName name="XBRL" localSheetId="88">#REF!</definedName>
    <definedName name="XBRL" localSheetId="89">[5]Lists!$A$17:$A$19</definedName>
    <definedName name="XBRL" localSheetId="90">[5]Lists!$A$17:$A$19</definedName>
    <definedName name="XBRL" localSheetId="91">[5]Lists!$A$17:$A$19</definedName>
    <definedName name="XBRL">#REF!</definedName>
    <definedName name="XX" localSheetId="1">[4]Dimensions!$B$2:$B$78</definedName>
    <definedName name="XX" localSheetId="10">[4]Dimensions!$B$2:$B$78</definedName>
    <definedName name="XX" localSheetId="13">[4]Dimensions!$B$2:$B$78</definedName>
    <definedName name="XX" localSheetId="2">[4]Dimensions!$B$2:$B$78</definedName>
    <definedName name="XX" localSheetId="3">[4]Dimensions!$B$2:$B$78</definedName>
    <definedName name="XX" localSheetId="62">[4]Dimensions!$B$2:$B$78</definedName>
    <definedName name="XX" localSheetId="63">#REF!</definedName>
    <definedName name="XX" localSheetId="88">#REF!</definedName>
    <definedName name="XX" localSheetId="89">[4]Dimensions!$B$2:$B$78</definedName>
    <definedName name="XX" localSheetId="90">[4]Dimensions!$B$2:$B$78</definedName>
    <definedName name="XX" localSheetId="91">[4]Dimensions!$B$2:$B$78</definedName>
    <definedName name="XX">#REF!</definedName>
    <definedName name="xxx" localSheetId="1" hidden="1">#REF!</definedName>
    <definedName name="xxx" localSheetId="10" hidden="1">#REF!</definedName>
    <definedName name="xxx" localSheetId="13" hidden="1">#REF!</definedName>
    <definedName name="xxx" localSheetId="2" hidden="1">#REF!</definedName>
    <definedName name="xxx" localSheetId="3" hidden="1">#REF!</definedName>
    <definedName name="xxx" localSheetId="53" hidden="1">#REF!</definedName>
    <definedName name="xxx" localSheetId="55" hidden="1">#REF!</definedName>
    <definedName name="xxx" localSheetId="62" hidden="1">#REF!</definedName>
    <definedName name="xxx" localSheetId="63" hidden="1">#REF!</definedName>
    <definedName name="xxx" localSheetId="8" hidden="1">#REF!</definedName>
    <definedName name="xxx" localSheetId="86" hidden="1">#REF!</definedName>
    <definedName name="xxx" localSheetId="89" hidden="1">#REF!</definedName>
    <definedName name="xxx" localSheetId="9" hidden="1">#REF!</definedName>
    <definedName name="xxx" localSheetId="90" hidden="1">#REF!</definedName>
    <definedName name="xxx" localSheetId="91" hidden="1">#REF!</definedName>
    <definedName name="xxx" localSheetId="92" hidden="1">#REF!</definedName>
    <definedName name="xxx" hidden="1">#REF!</definedName>
    <definedName name="YesNo" localSheetId="1">[3]Parameters!$C$90:$C$91</definedName>
    <definedName name="YesNo" localSheetId="10">[3]Parameters!$C$90:$C$91</definedName>
    <definedName name="YesNo" localSheetId="13">[3]Parameters!$C$90:$C$91</definedName>
    <definedName name="YesNo" localSheetId="2">[3]Parameters!$C$90:$C$91</definedName>
    <definedName name="YesNo" localSheetId="3">[3]Parameters!$C$90:$C$91</definedName>
    <definedName name="YesNo" localSheetId="62">[3]Parameters!$C$90:$C$91</definedName>
    <definedName name="YesNo" localSheetId="63">#REF!</definedName>
    <definedName name="YesNo" localSheetId="88">#REF!</definedName>
    <definedName name="YesNo" localSheetId="89">[3]Parameters!$C$90:$C$91</definedName>
    <definedName name="YesNo" localSheetId="90">[3]Parameters!$C$90:$C$91</definedName>
    <definedName name="YesNo" localSheetId="91">[3]Parameters!$C$90:$C$91</definedName>
    <definedName name="YesNo">#REF!</definedName>
    <definedName name="YesNoBasel2" localSheetId="1">[3]Parameters!#REF!</definedName>
    <definedName name="YesNoBasel2" localSheetId="10">[3]Parameters!#REF!</definedName>
    <definedName name="YesNoBasel2" localSheetId="13">[3]Parameters!#REF!</definedName>
    <definedName name="YesNoBasel2" localSheetId="2">[3]Parameters!#REF!</definedName>
    <definedName name="YesNoBasel2" localSheetId="3">[3]Parameters!#REF!</definedName>
    <definedName name="YesNoBasel2" localSheetId="62">[3]Parameters!#REF!</definedName>
    <definedName name="YesNoBasel2" localSheetId="63">#REF!</definedName>
    <definedName name="YesNoBasel2" localSheetId="88">#REF!</definedName>
    <definedName name="YesNoBasel2" localSheetId="89">[3]Parameters!#REF!</definedName>
    <definedName name="YesNoBasel2" localSheetId="90">[3]Parameters!#REF!</definedName>
    <definedName name="YesNoBasel2" localSheetId="91">[3]Parameters!#REF!</definedName>
    <definedName name="YesNoBasel2">#REF!</definedName>
    <definedName name="YesNoNA" localSheetId="1">#REF!</definedName>
    <definedName name="YesNoNA" localSheetId="10">#REF!</definedName>
    <definedName name="YesNoNA" localSheetId="13">#REF!</definedName>
    <definedName name="YesNoNA" localSheetId="2">#REF!</definedName>
    <definedName name="YesNoNA" localSheetId="3">#REF!</definedName>
    <definedName name="YesNoNA" localSheetId="53">#REF!</definedName>
    <definedName name="YesNoNA" localSheetId="55">#REF!</definedName>
    <definedName name="YesNoNA" localSheetId="62">#REF!</definedName>
    <definedName name="YesNoNA" localSheetId="63">#REF!</definedName>
    <definedName name="YesNoNA" localSheetId="8">#REF!</definedName>
    <definedName name="YesNoNA" localSheetId="89">#REF!</definedName>
    <definedName name="YesNoNA" localSheetId="9">#REF!</definedName>
    <definedName name="YesNoNA" localSheetId="90">#REF!</definedName>
    <definedName name="YesNoNA" localSheetId="91">#REF!</definedName>
    <definedName name="YesNoNA">#REF!</definedName>
    <definedName name="zxasdafsds" localSheetId="1">#REF!</definedName>
    <definedName name="zxasdafsds" localSheetId="10">#REF!</definedName>
    <definedName name="zxasdafsds" localSheetId="13">#REF!</definedName>
    <definedName name="zxasdafsds" localSheetId="2">#REF!</definedName>
    <definedName name="zxasdafsds" localSheetId="3">#REF!</definedName>
    <definedName name="zxasdafsds" localSheetId="53">#REF!</definedName>
    <definedName name="zxasdafsds" localSheetId="55">#REF!</definedName>
    <definedName name="zxasdafsds" localSheetId="62">#REF!</definedName>
    <definedName name="zxasdafsds" localSheetId="63">#REF!</definedName>
    <definedName name="zxasdafsds" localSheetId="8">#REF!</definedName>
    <definedName name="zxasdafsds" localSheetId="81">#REF!</definedName>
    <definedName name="zxasdafsds" localSheetId="82">#REF!</definedName>
    <definedName name="zxasdafsds" localSheetId="83">#REF!</definedName>
    <definedName name="zxasdafsds" localSheetId="89">#REF!</definedName>
    <definedName name="zxasdafsds" localSheetId="9">#REF!</definedName>
    <definedName name="zxasdafsds" localSheetId="90">#REF!</definedName>
    <definedName name="zxasdafsds" localSheetId="91">#REF!</definedName>
    <definedName name="zxasdaf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339" l="1"/>
  <c r="G165" i="283" l="1"/>
  <c r="G164" i="283"/>
  <c r="G163" i="283"/>
  <c r="G162" i="283"/>
  <c r="G161" i="283"/>
  <c r="G160" i="283"/>
  <c r="G159" i="283"/>
  <c r="G158" i="283"/>
  <c r="G157" i="283"/>
  <c r="G156" i="283"/>
  <c r="G155" i="283"/>
  <c r="G154" i="283"/>
  <c r="G153" i="283"/>
  <c r="G152" i="283"/>
  <c r="G151" i="283"/>
  <c r="G150" i="283"/>
  <c r="G149" i="283"/>
  <c r="G141" i="283"/>
  <c r="G140" i="283"/>
  <c r="G139" i="283"/>
  <c r="G138" i="283"/>
  <c r="G137" i="283"/>
  <c r="G136" i="283"/>
  <c r="G135" i="283"/>
  <c r="G134" i="283"/>
  <c r="G133" i="283"/>
  <c r="G132" i="283"/>
  <c r="G131" i="283"/>
  <c r="G130" i="283"/>
  <c r="G129" i="283"/>
  <c r="G128" i="283"/>
  <c r="G127" i="283"/>
  <c r="G126" i="283"/>
  <c r="G125" i="283"/>
  <c r="G117" i="283"/>
  <c r="G116" i="283"/>
  <c r="G115" i="283"/>
  <c r="G114" i="283"/>
  <c r="G113" i="283"/>
  <c r="G112" i="283"/>
  <c r="G111" i="283"/>
  <c r="G110" i="283"/>
  <c r="G109" i="283"/>
  <c r="G108" i="283"/>
  <c r="G107" i="283"/>
  <c r="G106" i="283"/>
  <c r="G105" i="283"/>
  <c r="G104" i="283"/>
  <c r="G103" i="283"/>
  <c r="G102" i="283"/>
  <c r="G101" i="283"/>
  <c r="G93" i="283"/>
  <c r="G92" i="283"/>
  <c r="G91" i="283"/>
  <c r="G90" i="283"/>
  <c r="G89" i="283"/>
  <c r="G88" i="283"/>
  <c r="G87" i="283"/>
  <c r="G86" i="283"/>
  <c r="G85" i="283"/>
  <c r="G84" i="283"/>
  <c r="G83" i="283"/>
  <c r="G82" i="283"/>
  <c r="G81" i="283"/>
  <c r="G80" i="283"/>
  <c r="G79" i="283"/>
  <c r="G78" i="283"/>
  <c r="G77" i="283"/>
  <c r="G69" i="283"/>
  <c r="G68" i="283"/>
  <c r="G67" i="283"/>
  <c r="G66" i="283"/>
  <c r="G65" i="283"/>
  <c r="G64" i="283"/>
  <c r="G63" i="283"/>
  <c r="G62" i="283"/>
  <c r="G61" i="283"/>
  <c r="G60" i="283"/>
  <c r="G59" i="283"/>
  <c r="G58" i="283"/>
  <c r="G57" i="283"/>
  <c r="G56" i="283"/>
  <c r="G55" i="283"/>
  <c r="G54" i="283"/>
  <c r="G53" i="283"/>
  <c r="K9" i="287" l="1"/>
  <c r="O8" i="287"/>
  <c r="I8" i="287" l="1"/>
  <c r="I7" i="287" s="1"/>
  <c r="K7" i="287" s="1"/>
  <c r="I6" i="287"/>
  <c r="K6" i="287" s="1"/>
  <c r="S8" i="287"/>
  <c r="O7" i="287"/>
  <c r="S9" i="287"/>
  <c r="K8" i="287" l="1"/>
  <c r="O6" i="287"/>
  <c r="S6" i="287" s="1"/>
  <c r="S7" i="287"/>
  <c r="T18" i="286" l="1"/>
  <c r="R18" i="286"/>
  <c r="M17" i="286"/>
  <c r="E16" i="286"/>
  <c r="E15" i="286" s="1"/>
  <c r="E7" i="286" s="1"/>
  <c r="M18" i="286"/>
  <c r="T17" i="286"/>
  <c r="J16" i="286"/>
  <c r="J15" i="286" s="1"/>
  <c r="J7" i="286" s="1"/>
  <c r="F16" i="286"/>
  <c r="F15" i="286" s="1"/>
  <c r="F7" i="286" s="1"/>
  <c r="N16" i="286" l="1"/>
  <c r="N15" i="286" s="1"/>
  <c r="R15" i="286" s="1"/>
  <c r="R7" i="286" s="1"/>
  <c r="L16" i="286"/>
  <c r="L15" i="286" s="1"/>
  <c r="L7" i="286" s="1"/>
  <c r="N7" i="286"/>
  <c r="P16" i="286"/>
  <c r="I16" i="286"/>
  <c r="F10" i="285"/>
  <c r="F9" i="285" s="1"/>
  <c r="H10" i="285"/>
  <c r="J18" i="285"/>
  <c r="H15" i="285"/>
  <c r="J13" i="285"/>
  <c r="J10" i="285" s="1"/>
  <c r="P10" i="285"/>
  <c r="I10" i="285"/>
  <c r="G9" i="285"/>
  <c r="P19" i="281"/>
  <c r="P18" i="281"/>
  <c r="P16" i="281"/>
  <c r="P14" i="281"/>
  <c r="P12" i="281"/>
  <c r="P20" i="281"/>
  <c r="P17" i="281"/>
  <c r="Q11" i="281"/>
  <c r="M137" i="279"/>
  <c r="M134" i="279"/>
  <c r="M133" i="279"/>
  <c r="M129" i="279"/>
  <c r="M126" i="279"/>
  <c r="M125" i="279"/>
  <c r="M123" i="279"/>
  <c r="M113" i="279"/>
  <c r="M112" i="279"/>
  <c r="M108" i="279"/>
  <c r="M107" i="279"/>
  <c r="M104" i="279"/>
  <c r="M94" i="279"/>
  <c r="M87" i="279"/>
  <c r="M86" i="279"/>
  <c r="M85" i="279"/>
  <c r="M74" i="279"/>
  <c r="M135" i="279"/>
  <c r="M131" i="279"/>
  <c r="M127" i="279"/>
  <c r="I138" i="279"/>
  <c r="M132" i="279"/>
  <c r="M128" i="279"/>
  <c r="M118" i="279"/>
  <c r="M110" i="279"/>
  <c r="M95" i="279"/>
  <c r="G46" i="283"/>
  <c r="G45" i="283"/>
  <c r="G44" i="283"/>
  <c r="G43" i="283"/>
  <c r="G42" i="283"/>
  <c r="G41" i="283"/>
  <c r="G40" i="283"/>
  <c r="G39" i="283"/>
  <c r="G38" i="283"/>
  <c r="G37" i="283"/>
  <c r="G36" i="283"/>
  <c r="G35" i="283"/>
  <c r="G34" i="283"/>
  <c r="G33" i="283"/>
  <c r="G32" i="283"/>
  <c r="G31" i="283"/>
  <c r="G30" i="283"/>
  <c r="R16" i="286" l="1"/>
  <c r="M16" i="286"/>
  <c r="I15" i="286"/>
  <c r="P15" i="286"/>
  <c r="T16" i="286"/>
  <c r="P9" i="285"/>
  <c r="R10" i="285"/>
  <c r="R9" i="285" s="1"/>
  <c r="H9" i="285"/>
  <c r="J15" i="285"/>
  <c r="J9" i="285" s="1"/>
  <c r="I15" i="285"/>
  <c r="I9" i="285" s="1"/>
  <c r="R11" i="285"/>
  <c r="I16" i="285"/>
  <c r="J16" i="285"/>
  <c r="I18" i="285"/>
  <c r="P11" i="281"/>
  <c r="Q15" i="281"/>
  <c r="P15" i="281"/>
  <c r="D11" i="281"/>
  <c r="D15" i="281"/>
  <c r="M136" i="279"/>
  <c r="M90" i="279"/>
  <c r="M67" i="279"/>
  <c r="M103" i="279"/>
  <c r="M111" i="279"/>
  <c r="G138" i="279"/>
  <c r="J138" i="279" s="1"/>
  <c r="M122" i="279"/>
  <c r="O138" i="279"/>
  <c r="N138" i="279"/>
  <c r="D138" i="279"/>
  <c r="M130" i="279"/>
  <c r="M91" i="279"/>
  <c r="M99" i="279"/>
  <c r="M105" i="279"/>
  <c r="M65" i="279"/>
  <c r="M73" i="279"/>
  <c r="M76" i="279"/>
  <c r="M115" i="279"/>
  <c r="M116" i="279"/>
  <c r="M106" i="279"/>
  <c r="M114" i="279"/>
  <c r="M89" i="279"/>
  <c r="M109" i="279"/>
  <c r="M124" i="279"/>
  <c r="M50" i="279"/>
  <c r="M88" i="279"/>
  <c r="M96" i="279"/>
  <c r="I119" i="279"/>
  <c r="M117" i="279"/>
  <c r="M84" i="279"/>
  <c r="M92" i="279"/>
  <c r="M98" i="279"/>
  <c r="M68" i="279"/>
  <c r="O119" i="279"/>
  <c r="N119" i="279"/>
  <c r="D119" i="279"/>
  <c r="L138" i="279"/>
  <c r="M121" i="279"/>
  <c r="E138" i="279"/>
  <c r="F138" i="279" s="1"/>
  <c r="M97" i="279"/>
  <c r="E119" i="279"/>
  <c r="F119" i="279" s="1"/>
  <c r="I100" i="279"/>
  <c r="M93" i="279"/>
  <c r="M58" i="279"/>
  <c r="G62" i="279"/>
  <c r="J62" i="279" s="1"/>
  <c r="L119" i="279"/>
  <c r="G119" i="279"/>
  <c r="J119" i="279" s="1"/>
  <c r="M102" i="279"/>
  <c r="M49" i="279"/>
  <c r="M57" i="279"/>
  <c r="M66" i="279"/>
  <c r="L81" i="279"/>
  <c r="M32" i="279"/>
  <c r="M40" i="279"/>
  <c r="N81" i="279"/>
  <c r="M75" i="279"/>
  <c r="M77" i="279"/>
  <c r="D81" i="279"/>
  <c r="M56" i="279"/>
  <c r="O100" i="279"/>
  <c r="E100" i="279"/>
  <c r="F100" i="279" s="1"/>
  <c r="N100" i="279"/>
  <c r="D100" i="279"/>
  <c r="L100" i="279"/>
  <c r="G100" i="279"/>
  <c r="K100" i="279" s="1"/>
  <c r="M83" i="279"/>
  <c r="M34" i="279"/>
  <c r="M42" i="279"/>
  <c r="M30" i="279"/>
  <c r="M38" i="279"/>
  <c r="I81" i="279"/>
  <c r="M71" i="279"/>
  <c r="M79" i="279"/>
  <c r="M33" i="279"/>
  <c r="M72" i="279"/>
  <c r="M80" i="279"/>
  <c r="O81" i="279"/>
  <c r="G81" i="279"/>
  <c r="J81" i="279" s="1"/>
  <c r="M70" i="279"/>
  <c r="M78" i="279"/>
  <c r="M69" i="279"/>
  <c r="M64" i="279"/>
  <c r="E81" i="279"/>
  <c r="F81" i="279" s="1"/>
  <c r="M46" i="279"/>
  <c r="M54" i="279"/>
  <c r="M47" i="279"/>
  <c r="M55" i="279"/>
  <c r="M37" i="279"/>
  <c r="M36" i="279"/>
  <c r="M52" i="279"/>
  <c r="M60" i="279"/>
  <c r="M28" i="279"/>
  <c r="I43" i="279"/>
  <c r="I62" i="279"/>
  <c r="M41" i="279"/>
  <c r="D62" i="279"/>
  <c r="L62" i="279"/>
  <c r="M53" i="279"/>
  <c r="M61" i="279"/>
  <c r="O43" i="279"/>
  <c r="N43" i="279"/>
  <c r="M31" i="279"/>
  <c r="D43" i="279"/>
  <c r="M39" i="279"/>
  <c r="N62" i="279"/>
  <c r="O62" i="279"/>
  <c r="E43" i="279"/>
  <c r="F43" i="279" s="1"/>
  <c r="G43" i="279"/>
  <c r="K43" i="279" s="1"/>
  <c r="M27" i="279"/>
  <c r="M35" i="279"/>
  <c r="M51" i="279"/>
  <c r="M59" i="279"/>
  <c r="M45" i="279"/>
  <c r="M48" i="279"/>
  <c r="E62" i="279"/>
  <c r="F62" i="279" s="1"/>
  <c r="L43" i="279"/>
  <c r="M26" i="279"/>
  <c r="M29" i="279"/>
  <c r="G23" i="283"/>
  <c r="G22" i="283"/>
  <c r="G21" i="283"/>
  <c r="G20" i="283"/>
  <c r="G19" i="283"/>
  <c r="G18" i="283"/>
  <c r="G17" i="283"/>
  <c r="G16" i="283"/>
  <c r="G15" i="283"/>
  <c r="G14" i="283"/>
  <c r="G13" i="283"/>
  <c r="G12" i="283"/>
  <c r="G11" i="283"/>
  <c r="G10" i="283"/>
  <c r="G9" i="283"/>
  <c r="G8" i="283"/>
  <c r="G7" i="283"/>
  <c r="H138" i="279" l="1"/>
  <c r="P21" i="281"/>
  <c r="M138" i="279"/>
  <c r="K138" i="279"/>
  <c r="H62" i="279"/>
  <c r="K62" i="279"/>
  <c r="M62" i="279"/>
  <c r="P7" i="286"/>
  <c r="T15" i="286"/>
  <c r="T7" i="286" s="1"/>
  <c r="M15" i="286"/>
  <c r="M7" i="286" s="1"/>
  <c r="I7" i="286"/>
  <c r="H100" i="279"/>
  <c r="J100" i="279"/>
  <c r="H119" i="279"/>
  <c r="M100" i="279"/>
  <c r="K81" i="279"/>
  <c r="H81" i="279"/>
  <c r="M119" i="279"/>
  <c r="K119" i="279"/>
  <c r="M81" i="279"/>
  <c r="M19" i="279"/>
  <c r="M8" i="279"/>
  <c r="M11" i="279"/>
  <c r="J43" i="279"/>
  <c r="H43" i="279"/>
  <c r="I24" i="279"/>
  <c r="M14" i="279"/>
  <c r="M15" i="279"/>
  <c r="M22" i="279"/>
  <c r="M23" i="279"/>
  <c r="M43" i="279"/>
  <c r="M10" i="279"/>
  <c r="M18" i="279"/>
  <c r="M13" i="279"/>
  <c r="M21" i="279"/>
  <c r="D24" i="279"/>
  <c r="M17" i="279"/>
  <c r="M20" i="279"/>
  <c r="M16" i="279"/>
  <c r="L24" i="279"/>
  <c r="M9" i="279"/>
  <c r="M12" i="279"/>
  <c r="O24" i="279"/>
  <c r="E24" i="279"/>
  <c r="N24" i="279"/>
  <c r="G24" i="279"/>
  <c r="M7" i="279"/>
  <c r="J24" i="279" l="1"/>
  <c r="F24" i="279"/>
  <c r="H24" i="279"/>
  <c r="K24" i="279"/>
  <c r="M24" i="279"/>
  <c r="D6" i="288" l="1"/>
  <c r="J8" i="288"/>
  <c r="I8" i="288"/>
  <c r="F6" i="288"/>
  <c r="E6" i="288"/>
  <c r="I10" i="288"/>
  <c r="J9" i="288"/>
  <c r="J7" i="288" l="1"/>
  <c r="H6" i="288"/>
  <c r="C6" i="288"/>
  <c r="I9" i="288"/>
  <c r="I7" i="288"/>
  <c r="G6" i="288"/>
  <c r="I6" i="288" s="1"/>
  <c r="J6" i="288"/>
  <c r="J10" i="288"/>
  <c r="S22" i="278" l="1"/>
  <c r="S17" i="278"/>
  <c r="S14" i="278"/>
  <c r="S11" i="278"/>
  <c r="S10" i="278"/>
  <c r="S19" i="278"/>
  <c r="S18" i="278"/>
  <c r="T23" i="278" l="1"/>
  <c r="S13" i="278"/>
  <c r="S21" i="278"/>
  <c r="S16" i="278"/>
  <c r="I15" i="277"/>
  <c r="I17" i="277"/>
  <c r="S12" i="278"/>
  <c r="S15" i="278"/>
  <c r="I13" i="277"/>
  <c r="S9" i="278"/>
  <c r="I20" i="277"/>
  <c r="S8" i="278"/>
  <c r="S20" i="278"/>
  <c r="I23" i="277"/>
  <c r="I14" i="277"/>
  <c r="I21" i="277"/>
  <c r="S7" i="278"/>
  <c r="I8" i="277"/>
  <c r="I16" i="277"/>
  <c r="I7" i="277"/>
  <c r="I10" i="277"/>
  <c r="I22" i="277"/>
  <c r="I11" i="277"/>
  <c r="I9" i="277"/>
  <c r="I12" i="277"/>
  <c r="J17" i="273" l="1"/>
  <c r="I17" i="273"/>
  <c r="H17" i="273"/>
  <c r="G17" i="273"/>
  <c r="F17" i="273"/>
  <c r="E17" i="273"/>
  <c r="D17" i="273" l="1"/>
  <c r="O13" i="272" l="1"/>
  <c r="I17" i="272"/>
  <c r="H17" i="272"/>
  <c r="K17" i="272"/>
  <c r="N17" i="272"/>
  <c r="M17" i="272"/>
  <c r="J17" i="272"/>
  <c r="G17" i="272"/>
  <c r="F17" i="272"/>
  <c r="D17" i="272"/>
  <c r="O16" i="272"/>
  <c r="O15" i="272"/>
  <c r="O11" i="272"/>
  <c r="O10" i="272"/>
  <c r="O9" i="272"/>
  <c r="O8" i="272"/>
  <c r="O7" i="272"/>
  <c r="L17" i="272" l="1"/>
  <c r="O14" i="272"/>
  <c r="O12" i="272"/>
  <c r="E17" i="272"/>
  <c r="O17" i="272" l="1"/>
  <c r="D6" i="269" l="1"/>
  <c r="N9" i="268"/>
  <c r="N11" i="268"/>
  <c r="N10" i="268"/>
  <c r="D10" i="267"/>
  <c r="I12" i="268" l="1"/>
  <c r="N12" i="268"/>
  <c r="I9" i="268"/>
  <c r="I11" i="268"/>
  <c r="I10" i="268"/>
  <c r="D18" i="267"/>
  <c r="D43" i="267"/>
  <c r="F43" i="267" l="1"/>
  <c r="F38" i="267"/>
  <c r="F36" i="267"/>
  <c r="F34" i="267"/>
  <c r="F32" i="267"/>
  <c r="F31" i="267"/>
  <c r="F30" i="267"/>
  <c r="F28" i="267"/>
  <c r="F27" i="267"/>
  <c r="F26" i="267"/>
  <c r="F25" i="267"/>
  <c r="F24" i="267"/>
  <c r="F17" i="267"/>
  <c r="F16" i="267"/>
  <c r="F15" i="267"/>
  <c r="F14" i="267"/>
  <c r="F13" i="267"/>
  <c r="F12" i="267"/>
  <c r="F11" i="267"/>
  <c r="F10" i="267"/>
  <c r="F9" i="267"/>
  <c r="F8" i="267"/>
  <c r="F7" i="267"/>
  <c r="F18" i="267" l="1"/>
  <c r="F13" i="251" l="1"/>
  <c r="E13" i="251"/>
  <c r="F12" i="251"/>
  <c r="E12" i="251"/>
  <c r="F11" i="251"/>
  <c r="E11" i="251"/>
  <c r="F10" i="251"/>
  <c r="E10" i="251"/>
  <c r="F9" i="251"/>
  <c r="E9" i="251"/>
  <c r="F8" i="251" l="1"/>
  <c r="E8" i="251"/>
  <c r="F14" i="251"/>
  <c r="E14" i="251"/>
</calcChain>
</file>

<file path=xl/sharedStrings.xml><?xml version="1.0" encoding="utf-8"?>
<sst xmlns="http://schemas.openxmlformats.org/spreadsheetml/2006/main" count="4943" uniqueCount="2384">
  <si>
    <t>EU CCR1</t>
  </si>
  <si>
    <t>Analysis of CCR exposure by approach</t>
  </si>
  <si>
    <t>EU CCR2</t>
  </si>
  <si>
    <t>Transactions subject to own funds requirements for CVA risk</t>
  </si>
  <si>
    <t>EU CCR3</t>
  </si>
  <si>
    <t>Standardised approach – CCR exposures by regulatory exposure class and risk weights</t>
  </si>
  <si>
    <t>EU CCR4</t>
  </si>
  <si>
    <t>IRB approach – CCR exposures by exposure class and PD scale</t>
  </si>
  <si>
    <t>EU CCR5</t>
  </si>
  <si>
    <t>Composition of collateral for CCR exposures</t>
  </si>
  <si>
    <t>EU CCR6</t>
  </si>
  <si>
    <t>Credit derivatives exposures</t>
  </si>
  <si>
    <t>EU CCR7</t>
  </si>
  <si>
    <t>RWEA flow statements of CCR exposures under the IMM</t>
  </si>
  <si>
    <t>EU CCR8</t>
  </si>
  <si>
    <t>Exposures to CCPs</t>
  </si>
  <si>
    <t>EU CC1</t>
  </si>
  <si>
    <t>Composition of regulatory own funds</t>
  </si>
  <si>
    <t>EU LIQ1</t>
  </si>
  <si>
    <t>Quantitative information of LCR</t>
  </si>
  <si>
    <t>EU LIQ2</t>
  </si>
  <si>
    <t>Net Stable Funding Ratio</t>
  </si>
  <si>
    <t>EU MR1</t>
  </si>
  <si>
    <t>Market risk under the standardised approach</t>
  </si>
  <si>
    <t>EU MR2-A</t>
  </si>
  <si>
    <t>Market risk under the internal Model Approach (IMA)</t>
  </si>
  <si>
    <t>EU MR2-B</t>
  </si>
  <si>
    <t>RWA flow statements of market risk exposures under the IMA</t>
  </si>
  <si>
    <t>EU MR3</t>
  </si>
  <si>
    <t>IMA values for trading portfolios</t>
  </si>
  <si>
    <t>EU LR1</t>
  </si>
  <si>
    <t>Summary reconciliation of accounting assets and leverage ratio exposures</t>
  </si>
  <si>
    <t>EU LR2</t>
  </si>
  <si>
    <t>Leverage ratio common disclosure</t>
  </si>
  <si>
    <t>EU LR3</t>
  </si>
  <si>
    <t>Split-up of on balance sheet exposures (excluding derivatives, SFTs and exempted exposures)</t>
  </si>
  <si>
    <t>EU OV1</t>
  </si>
  <si>
    <t>Overview of risk weighted exposure amounts</t>
  </si>
  <si>
    <t>EU KM1</t>
  </si>
  <si>
    <t>Key metrics template</t>
  </si>
  <si>
    <t xml:space="preserve">Performing and non-performing exposures and related provisions </t>
  </si>
  <si>
    <t>CRM techniques overview:  Disclosure of the use of credit risk mitigation techniques</t>
  </si>
  <si>
    <t xml:space="preserve"> Standardised approach -Credit risk exposure and CRM effects</t>
  </si>
  <si>
    <t xml:space="preserve"> Standardised approach</t>
  </si>
  <si>
    <t>IRB approach – Credit risk exposures by exposure class and PD range</t>
  </si>
  <si>
    <t>IRB approach – Effect on the RWEAs of credit derivatives used as CRM techniques</t>
  </si>
  <si>
    <t xml:space="preserve">RWEA flow statements of credit risk exposures under the IRB approach </t>
  </si>
  <si>
    <t>EU SEC1</t>
  </si>
  <si>
    <t>Securitisation exposures in the non-trading book</t>
  </si>
  <si>
    <t>EU SEC2</t>
  </si>
  <si>
    <t>EU SEC3</t>
  </si>
  <si>
    <t>Securitisation exposures in the non-trading book and associated regulatory capital requirements - institution acting as originator or as sponsor</t>
  </si>
  <si>
    <t>EU SEC4</t>
  </si>
  <si>
    <t>Securitisation exposures in the non-trading book and associated regulatory capital requirements - institution acting as investor</t>
  </si>
  <si>
    <t>EU SEC5</t>
  </si>
  <si>
    <t>Exposures securitised by the institution - Exposures in default and specific credit risk adjustments</t>
  </si>
  <si>
    <t>Credit quality of forborne exposures</t>
  </si>
  <si>
    <t>Quality of forbearance</t>
  </si>
  <si>
    <t>Quality of non-performing exposures by geography </t>
  </si>
  <si>
    <t>Credit quality of loans and advances by industry</t>
  </si>
  <si>
    <t xml:space="preserve">Collateral valuation - loans and advances </t>
  </si>
  <si>
    <t xml:space="preserve">Collateral obtained by taking possession and execution processes </t>
  </si>
  <si>
    <t>Collateral obtained by taking possession and execution processes – vintage breakdown</t>
  </si>
  <si>
    <t>Template EU CCR1 – Analysis of CCR exposure by approach</t>
  </si>
  <si>
    <t>a</t>
  </si>
  <si>
    <t>b</t>
  </si>
  <si>
    <t>c</t>
  </si>
  <si>
    <t>d</t>
  </si>
  <si>
    <t>e</t>
  </si>
  <si>
    <t>f</t>
  </si>
  <si>
    <t>g</t>
  </si>
  <si>
    <t>h</t>
  </si>
  <si>
    <t>Replacement cost (RC)</t>
  </si>
  <si>
    <t>Potential future exposure  (PFE)</t>
  </si>
  <si>
    <t>EEPE</t>
  </si>
  <si>
    <t>Exposure value pre-CRM</t>
  </si>
  <si>
    <t>Exposure value post-CRM</t>
  </si>
  <si>
    <t>Exposure value</t>
  </si>
  <si>
    <t>RWEA</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</si>
  <si>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</si>
  <si>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</si>
  <si>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</si>
  <si>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</si>
  <si>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</si>
  <si>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</si>
  <si>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</si>
  <si>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</si>
  <si>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</si>
  <si>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</si>
  <si>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</si>
  <si>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</si>
  <si>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</si>
  <si>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</si>
  <si>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</si>
  <si>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t>
  </si>
  <si>
    <t>Template EEU CCR2 – Transactions subject to own funds requirements for CVA risk</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</si>
  <si>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</si>
  <si>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</si>
  <si>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</si>
  <si>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</si>
  <si>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</si>
  <si>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</si>
  <si>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t xml:space="preserve">Total transactions subject to own funds requirements for CVA risk </t>
  </si>
  <si>
    <t>Template EU CCR3 – Standardised approach – CCR exposures by regulatory exposure class and risk weights</t>
  </si>
  <si>
    <t>Exposure classes</t>
  </si>
  <si>
    <t>Risk weight</t>
  </si>
  <si>
    <t>i</t>
  </si>
  <si>
    <t>j</t>
  </si>
  <si>
    <t>k</t>
  </si>
  <si>
    <t>l</t>
  </si>
  <si>
    <t>Others</t>
  </si>
  <si>
    <t xml:space="preserve">Central governments or central banks </t>
  </si>
  <si>
    <t xml:space="preserve">Regional government or local authorities </t>
  </si>
  <si>
    <t>Public sector entities</t>
  </si>
  <si>
    <t>Multilateral development banks</t>
  </si>
  <si>
    <t>International organisations</t>
  </si>
  <si>
    <t>Institutions</t>
  </si>
  <si>
    <t>Corporates</t>
  </si>
  <si>
    <t>Retail</t>
  </si>
  <si>
    <t>Institutions and corporates with a short-term credit assessment</t>
  </si>
  <si>
    <t>Other items</t>
  </si>
  <si>
    <t>Total exposure value</t>
  </si>
  <si>
    <t>Template EU CCR4 – IRB approach – CCR exposures by exposure class and PD scale</t>
  </si>
  <si>
    <t>PD scale</t>
  </si>
  <si>
    <t>Exposure weighted average PD (%)</t>
  </si>
  <si>
    <t>Number of obligors</t>
  </si>
  <si>
    <t>Exposure weighted average LGD (%)</t>
  </si>
  <si>
    <t>Exposure weighted average maturity (years)</t>
  </si>
  <si>
    <t>Density of risk weighted exposure amount</t>
  </si>
  <si>
    <t>0.00 to &lt;0.15</t>
  </si>
  <si>
    <t>0.15 to &lt;0.25</t>
  </si>
  <si>
    <t>0.25 to &lt;0.50</t>
  </si>
  <si>
    <t>0.50 to &lt;0.75</t>
  </si>
  <si>
    <t>0.75 to &lt;2.50</t>
  </si>
  <si>
    <t>2.50 to &lt;10.00</t>
  </si>
  <si>
    <t>10.00 to &lt;100.00</t>
  </si>
  <si>
    <t>100.00 (Default)</t>
  </si>
  <si>
    <t>Total (all CCR relevant exposure classes)</t>
  </si>
  <si>
    <t>Central governments and central banks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</si>
  <si>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</si>
  <si>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</si>
  <si>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</si>
  <si>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</si>
  <si>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</si>
  <si>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</si>
  <si>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</si>
  <si>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</si>
  <si>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</si>
  <si>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</si>
  <si>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</si>
  <si>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</si>
  <si>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</si>
  <si>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</si>
  <si>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</si>
  <si>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Template EU CCR6 – Credit derivatives exposures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</si>
  <si>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</si>
  <si>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</si>
  <si>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</si>
  <si>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</si>
  <si>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</si>
  <si>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</si>
  <si>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</si>
  <si>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</si>
  <si>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</si>
  <si>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</si>
  <si>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</si>
  <si>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</si>
  <si>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Template EU CCR7 – RWEA flow statements of CCR exposures under the IMM</t>
  </si>
  <si>
    <t xml:space="preserve">RWEA </t>
  </si>
  <si>
    <t>RWEA as at the end of the previous reporting period</t>
  </si>
  <si>
    <t>Asset size</t>
  </si>
  <si>
    <t>Credit quality of counterparties</t>
  </si>
  <si>
    <t>Model updates (IMM only)</t>
  </si>
  <si>
    <t>Methodology and policy (IMM only)</t>
  </si>
  <si>
    <t>Acquisitions and disposals</t>
  </si>
  <si>
    <t>Foreign exchange movements</t>
  </si>
  <si>
    <t>Other</t>
  </si>
  <si>
    <t>RWEA as at the end of the current reporting period</t>
  </si>
  <si>
    <t>Template 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</si>
  <si>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</si>
  <si>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</si>
  <si>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</si>
  <si>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</si>
  <si>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</si>
  <si>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</si>
  <si>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</si>
  <si>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</si>
  <si>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</si>
  <si>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</si>
  <si>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</si>
  <si>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</si>
  <si>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</si>
  <si>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010</t>
  </si>
  <si>
    <t>030</t>
  </si>
  <si>
    <t>040</t>
  </si>
  <si>
    <t>050</t>
  </si>
  <si>
    <t>060</t>
  </si>
  <si>
    <t>080</t>
  </si>
  <si>
    <t>070</t>
  </si>
  <si>
    <t>Risk weighted exposure amount</t>
  </si>
  <si>
    <t>Equity</t>
  </si>
  <si>
    <t>Total own funds requirements</t>
  </si>
  <si>
    <t>Covered bonds</t>
  </si>
  <si>
    <t>Exposures in default</t>
  </si>
  <si>
    <t>m</t>
  </si>
  <si>
    <t>n</t>
  </si>
  <si>
    <t>o</t>
  </si>
  <si>
    <t>020</t>
  </si>
  <si>
    <t>Gross carrying amount</t>
  </si>
  <si>
    <t xml:space="preserve"> Exposure classes</t>
  </si>
  <si>
    <t>Exposures before CCF and before CRM</t>
  </si>
  <si>
    <t>Exposures post CCF and post CRM</t>
  </si>
  <si>
    <t>RWAs and RWAs density</t>
  </si>
  <si>
    <t>On-balance-sheet exposures</t>
  </si>
  <si>
    <t>Off-balance-sheet exposures</t>
  </si>
  <si>
    <t>Off-balance-sheet amount</t>
  </si>
  <si>
    <t xml:space="preserve">RWEA density (%) </t>
  </si>
  <si>
    <t>Central governments or central banks</t>
  </si>
  <si>
    <t>Regional government or local authorities</t>
  </si>
  <si>
    <t>Secured by mortgages on immovable property</t>
  </si>
  <si>
    <t>Exposures associated with particularly high risk</t>
  </si>
  <si>
    <t>Collective investment undertakings</t>
  </si>
  <si>
    <t>TOTAL</t>
  </si>
  <si>
    <t>Template EU CR5 – standardised approach</t>
  </si>
  <si>
    <t>Of which unrated</t>
  </si>
  <si>
    <t>p</t>
  </si>
  <si>
    <t>q</t>
  </si>
  <si>
    <t>Unit or shares in collective investment undertakings</t>
  </si>
  <si>
    <t>A-IRB</t>
  </si>
  <si>
    <t>On-balance sheet exposures</t>
  </si>
  <si>
    <t>Off-balance-sheet exposures pre-CCF</t>
  </si>
  <si>
    <t>Exposure weighted average CCF</t>
  </si>
  <si>
    <t>Exposure post CCF and post CRM</t>
  </si>
  <si>
    <t>Exposure weighted average maturity ( years)</t>
  </si>
  <si>
    <t>Risk weighted exposure amount after supporting factors</t>
  </si>
  <si>
    <t>Expected loss amount</t>
  </si>
  <si>
    <t>0.00 to &lt;0.10</t>
  </si>
  <si>
    <t>0.10  to &lt;0.15</t>
  </si>
  <si>
    <t>0.75 to &lt;1.75</t>
  </si>
  <si>
    <t>1.75 to &lt;2.5</t>
  </si>
  <si>
    <t>2.5 to &lt;5</t>
  </si>
  <si>
    <t>5 to &lt;10</t>
  </si>
  <si>
    <t>10 to &lt;20</t>
  </si>
  <si>
    <t>20 to &lt;30</t>
  </si>
  <si>
    <t>30.00 to &lt;100.00</t>
  </si>
  <si>
    <t>Total (all exposures classes)</t>
  </si>
  <si>
    <t>of which Retail – Qualifying revolving</t>
  </si>
  <si>
    <t>Template EU CR7 – IRB approach – Effect on the RWEAs of credit derivatives used as CRM techniques</t>
  </si>
  <si>
    <t>Pre-credit derivatives risk weighted exposure amount</t>
  </si>
  <si>
    <t>Actual risk weighted exposure amount</t>
  </si>
  <si>
    <t>Exposures under FIRB</t>
  </si>
  <si>
    <t xml:space="preserve">Corporates </t>
  </si>
  <si>
    <t>of which SMEs</t>
  </si>
  <si>
    <t>of which  Specialised lending</t>
  </si>
  <si>
    <t>Exposures under AIRB</t>
  </si>
  <si>
    <t>of Corporates - which SMEs</t>
  </si>
  <si>
    <t>of which Corporates - Specialised lending</t>
  </si>
  <si>
    <t xml:space="preserve">of which Retail – SMEs - Secured by immovable property collateral </t>
  </si>
  <si>
    <t>of which Retail – non-SMEs - Secured by immovable property collateral</t>
  </si>
  <si>
    <t>of which Retail – SMEs - Other</t>
  </si>
  <si>
    <t>of which Retail – Non-SMEs- Other</t>
  </si>
  <si>
    <t>TOTAL (including FIRB exposures and AIRB exposures)</t>
  </si>
  <si>
    <t>Template EU CR7-A – IRB approach – Disclosure of the extent of the use of CRM techniques</t>
  </si>
  <si>
    <t xml:space="preserve">Total exposures
</t>
  </si>
  <si>
    <t>Credit risk Mitigation techniques</t>
  </si>
  <si>
    <t>Credit risk Mitigation methods in the calculation of RWEAs</t>
  </si>
  <si>
    <t xml:space="preserve">
Funded credit 
Protection (FCP)</t>
  </si>
  <si>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</si>
  <si>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</si>
  <si>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</si>
  <si>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</si>
  <si>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</si>
  <si>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</si>
  <si>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</si>
  <si>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</si>
  <si>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 xml:space="preserve">Template EU CR8 –  RWEA flow statements of credit risk exposures under the IRB approach </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</si>
  <si>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</si>
  <si>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</si>
  <si>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</si>
  <si>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</si>
  <si>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</si>
  <si>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</si>
  <si>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</si>
  <si>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</si>
  <si>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</si>
  <si>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Template EU CR10 –  Specialised lending and equity exposures under the simple riskweighted approach</t>
  </si>
  <si>
    <t>Regulatory categories</t>
  </si>
  <si>
    <t>Remaining maturity</t>
  </si>
  <si>
    <t>Category 1</t>
  </si>
  <si>
    <t>Less than 2.5 years</t>
  </si>
  <si>
    <t>Equal to or more than 2.5 years</t>
  </si>
  <si>
    <t>Category 2</t>
  </si>
  <si>
    <t>Category 3</t>
  </si>
  <si>
    <t>Category 4</t>
  </si>
  <si>
    <t>Category 5</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</si>
  <si>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</si>
  <si>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</si>
  <si>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</si>
  <si>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</si>
  <si>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</si>
  <si>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</si>
  <si>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</si>
  <si>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</si>
  <si>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</si>
  <si>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</si>
  <si>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</si>
  <si>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</si>
  <si>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</si>
  <si>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</si>
  <si>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</si>
  <si>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</si>
  <si>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</si>
  <si>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</si>
  <si>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</si>
  <si>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</si>
  <si>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Template EU-SEC2 - Securitisation exposures in the trading book</t>
  </si>
  <si>
    <t>Template EU-SEC3 - Securitisation exposures in the non-trading book and associated regulatory capital requirements - institution acting as originator or as sponsor</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</si>
  <si>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</si>
  <si>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</si>
  <si>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</si>
  <si>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</si>
  <si>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</si>
  <si>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</si>
  <si>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</si>
  <si>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</si>
  <si>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</si>
  <si>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</si>
  <si>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</si>
  <si>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</si>
  <si>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deductions</t>
  </si>
  <si>
    <t xml:space="preserve">Traditional transactions </t>
  </si>
  <si>
    <t xml:space="preserve">   Securitisation</t>
  </si>
  <si>
    <t xml:space="preserve">       Retail underlying</t>
  </si>
  <si>
    <t xml:space="preserve">       Of which STS</t>
  </si>
  <si>
    <t xml:space="preserve">       Wholesale</t>
  </si>
  <si>
    <t xml:space="preserve">   Re-securitisation</t>
  </si>
  <si>
    <t xml:space="preserve">Synthetic transactions </t>
  </si>
  <si>
    <t>Template EU-SEC4 - Securitisation exposures in the non-trading book and associated regulatory capital requirements - institution acting as investor</t>
  </si>
  <si>
    <t xml:space="preserve">Traditional securitisation </t>
  </si>
  <si>
    <t xml:space="preserve">Synthetic securitisation </t>
  </si>
  <si>
    <t>Template EU-SEC5 - Exposures securitised by the institution - Exposures in default and specific credit risk adjustments</t>
  </si>
  <si>
    <t>Exposures securitised by the institution - Institution acts as originator or as sponsor</t>
  </si>
  <si>
    <t>Total outstanding nominal amount</t>
  </si>
  <si>
    <t>Total amount of specific credit risk adjustments made during the period</t>
  </si>
  <si>
    <t>Of which exposures in default</t>
  </si>
  <si>
    <t>Value at initial recognition</t>
  </si>
  <si>
    <t>Accumulated negative changes</t>
  </si>
  <si>
    <t xml:space="preserve">     Equity and debt instruments</t>
  </si>
  <si>
    <t xml:space="preserve">     Other</t>
  </si>
  <si>
    <t>Debt balance reduction</t>
  </si>
  <si>
    <t>Total collateral obtained by taking possession</t>
  </si>
  <si>
    <t>Foreclosed &lt;=2 years</t>
  </si>
  <si>
    <t>Foreclosed &gt;2 years &lt;=5 years</t>
  </si>
  <si>
    <t>Foreclosed &gt;5 years</t>
  </si>
  <si>
    <t>Of which: Non-current assets held-for-sale</t>
  </si>
  <si>
    <t>Collateral obtained by taking possession classified as Property Plant and Equipment (PP&amp;E)</t>
  </si>
  <si>
    <t>Collateral obtained by taking possession other than classified Property Plant and Equipment</t>
  </si>
  <si>
    <t xml:space="preserve">     Residential immovable</t>
  </si>
  <si>
    <t xml:space="preserve">     Movable property (auto,</t>
  </si>
  <si>
    <t>Template EU CCyB1 - Geographical distribution of credit exposures relevant for the calculation of the countercyclical buffer</t>
  </si>
  <si>
    <t>General credit exposures</t>
  </si>
  <si>
    <t>Relevant credit exposures – Market risk</t>
  </si>
  <si>
    <t>Securitisation exposures  Exposure value for non-trading book</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</si>
  <si>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</si>
  <si>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</si>
  <si>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</si>
  <si>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</si>
  <si>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</si>
  <si>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</si>
  <si>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</si>
  <si>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</si>
  <si>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</si>
  <si>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</si>
  <si>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</si>
  <si>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</si>
  <si>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Template EU CCyB2 - Amount of institution-specific countercyclical capital buffer</t>
  </si>
  <si>
    <t>Total risk exposure amount</t>
  </si>
  <si>
    <t>Institution specific countercyclical capital buffer rate</t>
  </si>
  <si>
    <t>Institution specific countercyclical capital buffer requirement</t>
  </si>
  <si>
    <t>Specialised lending : Project finance (Slotting approach)</t>
  </si>
  <si>
    <t>Template EU-SEC1 - Securitisation exposures in the non-trading book</t>
  </si>
  <si>
    <t>Empty set in the EU</t>
  </si>
  <si>
    <t>Operational risk</t>
  </si>
  <si>
    <t>Corporate</t>
  </si>
  <si>
    <t>Template EU OV1 – Overview of risk weighted exposure amounts</t>
  </si>
  <si>
    <t>Risk weighted exposure amounts (RWEAs)</t>
  </si>
  <si>
    <t>Credit risk (excluding CCR)</t>
  </si>
  <si>
    <t xml:space="preserve">Of which the standardised approach </t>
  </si>
  <si>
    <t xml:space="preserve">Of which the foundation IRB (FIRB) approach </t>
  </si>
  <si>
    <t>Of which:  slotting approach</t>
  </si>
  <si>
    <t>EU 4a</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</si>
  <si>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</si>
  <si>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</si>
  <si>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</si>
  <si>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</si>
  <si>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</si>
  <si>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</si>
  <si>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</si>
  <si>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</si>
  <si>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</si>
  <si>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</si>
  <si>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</si>
  <si>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</si>
  <si>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</si>
  <si>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</si>
  <si>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</si>
  <si>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</si>
  <si>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</si>
  <si>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</si>
  <si>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</si>
  <si>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 xml:space="preserve">Of which basic indicator approach </t>
  </si>
  <si>
    <t xml:space="preserve">Of which standardised approach </t>
  </si>
  <si>
    <t xml:space="preserve">Of which advanced measurement approach </t>
  </si>
  <si>
    <t>Amounts below the thresholds for deduction (subject
to 250% risk weight) (For information)</t>
  </si>
  <si>
    <t>Of which: equities under the simple riskweighted approach</t>
  </si>
  <si>
    <t>EU 23b</t>
  </si>
  <si>
    <t>EU 23c</t>
  </si>
  <si>
    <t>EU 23a</t>
  </si>
  <si>
    <t>Back to index</t>
  </si>
  <si>
    <t>Alpha used for computing regulatory exposure value</t>
  </si>
  <si>
    <t xml:space="preserve">Total exposure value </t>
  </si>
  <si>
    <t xml:space="preserve"> 
Unfunded credit 
Protection (UFCP)</t>
  </si>
  <si>
    <t xml:space="preserve">     Commercial Immovable Property</t>
  </si>
  <si>
    <t>Other periodical regulatory disclosures</t>
  </si>
  <si>
    <t>Capital ratios and summary of the main aggregates</t>
  </si>
  <si>
    <t>Reconciliation between accounting and regulatory capital</t>
  </si>
  <si>
    <t>Reconciliation of regulatory own funds to balance sheet in the audited financial statements</t>
  </si>
  <si>
    <t>Maturity of exposures</t>
  </si>
  <si>
    <t>EU MR4</t>
  </si>
  <si>
    <t>Comparison of VaR estimates with gains / losses</t>
  </si>
  <si>
    <t>EU CC2</t>
  </si>
  <si>
    <t>EU CCyB1</t>
  </si>
  <si>
    <t>EU CCyB2</t>
  </si>
  <si>
    <t>Uniform disclosure of IFRS9 transitional arrangements</t>
  </si>
  <si>
    <t xml:space="preserve">Collateral obtained by taking possession </t>
  </si>
  <si>
    <t>Property, plant and equipment (PP&amp;E)</t>
  </si>
  <si>
    <t>Other than PP&amp;E</t>
  </si>
  <si>
    <t>Residential immovable property</t>
  </si>
  <si>
    <t>Commercial Immovable property</t>
  </si>
  <si>
    <t>Movable property (auto, shipping, etc.)</t>
  </si>
  <si>
    <t>Equity and debt instruments</t>
  </si>
  <si>
    <t>Not applicable</t>
  </si>
  <si>
    <t>CORPORATE</t>
  </si>
  <si>
    <t>Subtotal Corporate</t>
  </si>
  <si>
    <t>OTHER RETAIL - SME</t>
  </si>
  <si>
    <t>Subtotal Other Retail SME</t>
  </si>
  <si>
    <t>CORPORATE SME</t>
  </si>
  <si>
    <t>Subtotal Corporate SME</t>
  </si>
  <si>
    <t>SECURED BY REAL ESTATE SME</t>
  </si>
  <si>
    <t>Subtotal Secured by Real Estate SME</t>
  </si>
  <si>
    <t>SECURED BY REAL ESTATE NON SME</t>
  </si>
  <si>
    <t>Subtotal Secured by Real Estate Non SME</t>
  </si>
  <si>
    <t>QUALIFYING REVOLVING RETAIL EXPOSURES</t>
  </si>
  <si>
    <t>Subtotal Qualifying Revolving Retail Exposures</t>
  </si>
  <si>
    <t>OTHER RETAIL - NON SME</t>
  </si>
  <si>
    <t>Subtotal Other Retail Non SME</t>
  </si>
  <si>
    <t>Quantitative information</t>
  </si>
  <si>
    <t>IRB approach – Disclosure of the extent of the use of CRM techniques</t>
  </si>
  <si>
    <t>Specialised lending and equity exposures under the simple riskweighted approach</t>
  </si>
  <si>
    <t>Securitisation exposures in the trading book</t>
  </si>
  <si>
    <t xml:space="preserve">RWEA without substitution effects
(reduction effects only)
</t>
  </si>
  <si>
    <t xml:space="preserve">RWEA with substitution effects
(both reduction and sustitution effects)
</t>
  </si>
  <si>
    <t xml:space="preserve"> 
Part of exposures covered by Financial Collaterals (%)</t>
  </si>
  <si>
    <t>Part of exposures covered by Other eligible collaterals (%)</t>
  </si>
  <si>
    <t>Part of exposures covered by Other funded credit protection (%)</t>
  </si>
  <si>
    <t xml:space="preserve">
Part of exposures covered by Guarantees (%)</t>
  </si>
  <si>
    <t>Part of exposures covered by Credit Derivatives (%)</t>
  </si>
  <si>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</si>
  <si>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</si>
  <si>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</si>
  <si>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</si>
  <si>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</si>
  <si>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</si>
  <si>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t xml:space="preserve">EU INS1 </t>
  </si>
  <si>
    <t xml:space="preserve">EU INS2 </t>
  </si>
  <si>
    <t xml:space="preserve">EU LI1 </t>
  </si>
  <si>
    <t xml:space="preserve">EU LI2 </t>
  </si>
  <si>
    <t xml:space="preserve">EU LI3 </t>
  </si>
  <si>
    <t>EU PV1</t>
  </si>
  <si>
    <t>EU OR1</t>
  </si>
  <si>
    <t xml:space="preserve">EU REM1 </t>
  </si>
  <si>
    <t xml:space="preserve">EU REM2 </t>
  </si>
  <si>
    <t>EU REM3</t>
  </si>
  <si>
    <t xml:space="preserve">EU REM4 </t>
  </si>
  <si>
    <t xml:space="preserve">EU REM5 </t>
  </si>
  <si>
    <t xml:space="preserve">EU AE1 </t>
  </si>
  <si>
    <t xml:space="preserve">EU AE2 </t>
  </si>
  <si>
    <t xml:space="preserve">EU AE3 </t>
  </si>
  <si>
    <t xml:space="preserve">Total </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</si>
  <si>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</si>
  <si>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</si>
  <si>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</si>
  <si>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</si>
  <si>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Off-balance sheet credit facilities</t>
  </si>
  <si>
    <t>Original exposure</t>
  </si>
  <si>
    <t>Exposure at risk</t>
  </si>
  <si>
    <t>Risk weighted assets</t>
  </si>
  <si>
    <t>% RWA</t>
  </si>
  <si>
    <t>Non-used</t>
  </si>
  <si>
    <t>Used</t>
  </si>
  <si>
    <t>Large Corporate</t>
  </si>
  <si>
    <t>Small and medium Corporate</t>
  </si>
  <si>
    <t>Specialised lending</t>
  </si>
  <si>
    <t>Equity risk class exposures</t>
  </si>
  <si>
    <t>Risk positions</t>
  </si>
  <si>
    <t>Venture capital funds</t>
  </si>
  <si>
    <t>Financial participations (CRR 48)</t>
  </si>
  <si>
    <t>Other equities</t>
  </si>
  <si>
    <t>Liquid assets from the eligible collateral pools</t>
  </si>
  <si>
    <t>ECB liquidity buffer</t>
  </si>
  <si>
    <t>Minimum capital requirements from SREP</t>
  </si>
  <si>
    <t xml:space="preserve">Remuneration awarded for the financial year </t>
  </si>
  <si>
    <t>Special payments  to staff whose professional activities have a material impact on institutions’ risk profile (identified staff)</t>
  </si>
  <si>
    <t xml:space="preserve">Deferred remuneration </t>
  </si>
  <si>
    <t>Remuneration of 1 million EUR or more per year</t>
  </si>
  <si>
    <t>Information on remuneration of staff whose professional activities have a material impact on institutions’ risk profile (identified staff)</t>
  </si>
  <si>
    <t>Operational risk own funds requirements and risk-weighted exposure amounts</t>
  </si>
  <si>
    <t>Encumbered and unencumbered assets</t>
  </si>
  <si>
    <t>Collateral received and own debt securities issued</t>
  </si>
  <si>
    <t>Sources of encumbrance</t>
  </si>
  <si>
    <t>Financial conglomerates information on own funds and capital adequacy ratio</t>
  </si>
  <si>
    <t>Insurance participations</t>
  </si>
  <si>
    <t xml:space="preserve">Template EU LI2 - Main sources of differences between regulatory exposure amounts and carrying values in financial statements </t>
  </si>
  <si>
    <t xml:space="preserve">Items subject to </t>
  </si>
  <si>
    <t>Credit risk framework</t>
  </si>
  <si>
    <t>Market risk framework</t>
  </si>
  <si>
    <t>Liabilities carrying value amount under the regulatory scope of consolidation (as per template LI1)</t>
  </si>
  <si>
    <t>Total net amount under the regulatory scope of consolidation</t>
  </si>
  <si>
    <t>Differences due to the use of credit risk mitigation techniques (CRMs)</t>
  </si>
  <si>
    <t>Differences due to credit conversion factors</t>
  </si>
  <si>
    <t>Other differences</t>
  </si>
  <si>
    <t>Prudent valuation adjustments (PVA)</t>
  </si>
  <si>
    <t xml:space="preserve">Differences between accounting and regulatory scopes of consolidation and mapping of financial statement categories with regulatory risk categories </t>
  </si>
  <si>
    <t xml:space="preserve">Main sources of differences between regulatory exposure amounts and carrying values in financial statements </t>
  </si>
  <si>
    <t xml:space="preserve">Outline of the differences in the scopes of consolidation (entity by entity) </t>
  </si>
  <si>
    <t>Template EU CR6-A – Scope of the use of IRB and SA approaches</t>
  </si>
  <si>
    <t>Total exposure value for exposures subject to the Standardised approach and to the IRB approach</t>
  </si>
  <si>
    <t>Percentage of total exposure value subject to the permanent partial use of the SA (%)</t>
  </si>
  <si>
    <t>Percentage of total exposure value subject to IRB Approach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</si>
  <si>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</si>
  <si>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</si>
  <si>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</si>
  <si>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</si>
  <si>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</si>
  <si>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</si>
  <si>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Other SMEs</t>
  </si>
  <si>
    <t>of which Retail – Other non-SMEs</t>
  </si>
  <si>
    <t>Other non-credit obligation assets</t>
  </si>
  <si>
    <t>Scope of the use of IRB and SA approaches</t>
  </si>
  <si>
    <t>Template CR9 –IRB approach – Back-testing of PD per exposure class (fixed PD scale)</t>
  </si>
  <si>
    <t>Exposure class</t>
  </si>
  <si>
    <t>PD range</t>
  </si>
  <si>
    <t>Number of obligors at the end of previous year</t>
  </si>
  <si>
    <t>Observed average default rate (%)</t>
  </si>
  <si>
    <t>Exposures weighted average PD (%)</t>
  </si>
  <si>
    <t>Average PD (%)</t>
  </si>
  <si>
    <t>Average
historical
annual
default rate (%)</t>
  </si>
  <si>
    <t>Of which number of
obligors which defaulted in the year</t>
  </si>
  <si>
    <t>average PD</t>
  </si>
  <si>
    <t>F-IRB</t>
  </si>
  <si>
    <t>Number of obligors in the end of previous year</t>
  </si>
  <si>
    <t>Template CR9.1 –IRB approach – Back-testing of PD per exposure class (only for  PD estimates according to point (f) of Article 180(1) CRR)</t>
  </si>
  <si>
    <t>External rating
equivalent</t>
  </si>
  <si>
    <t>IRB approach – Back-testing of PD per exposure class (fixed PD scale)</t>
  </si>
  <si>
    <t>IRB approach – Back-testing of PD per exposure class (only for  PD estimates according to point (f) of Article 180(1) CRR)</t>
  </si>
  <si>
    <t>Template EU CR6 – IRB approach – Credit risk exposures by exposure class and PD range</t>
  </si>
  <si>
    <t>Credit quality of performing and non-performing exposures by past due days</t>
  </si>
  <si>
    <t>RW ≤ 20 %</t>
  </si>
  <si>
    <t xml:space="preserve"> RW &gt; 20 % e até 50 %</t>
  </si>
  <si>
    <t xml:space="preserve"> RW &gt; 50 % e até 100 %</t>
  </si>
  <si>
    <t xml:space="preserve"> RW &gt; 100 % e até 1250 %</t>
  </si>
  <si>
    <t>RW 1250 %/deduções</t>
  </si>
  <si>
    <t>SEC-ERBA
(incluindo IAA)</t>
  </si>
  <si>
    <t>RW 1250 %/ deduções</t>
  </si>
  <si>
    <t>RW 1250 %
deduções</t>
  </si>
  <si>
    <t xml:space="preserve">The total amount of line 4 does not match with the remaining items since, according to the filling rules, the total amount refers to the original position net of provisions and the item "Credit Risk framework" contains the exposure value after CCF application </t>
  </si>
  <si>
    <t>Provisions related to IRB on-balance exposures are considered in EAD</t>
  </si>
  <si>
    <t>EAD reported in each of the frameworks, except for market risk, since there is no EAD concept in regulatory reporting.</t>
  </si>
  <si>
    <t>EU CCA</t>
  </si>
  <si>
    <t>Main features of own funds instruments</t>
  </si>
  <si>
    <t>Equity exposures under the simple risk-weighted approach</t>
  </si>
  <si>
    <t>Private equity exposures</t>
  </si>
  <si>
    <t>Exchange-traded equity exposures</t>
  </si>
  <si>
    <t>Other equity exposures</t>
  </si>
  <si>
    <t>Geographical distribution of credit exposures relevant for the calculation of the countercyclical buffer</t>
  </si>
  <si>
    <t>Amount of institution-specific countercyclical capital buffer</t>
  </si>
  <si>
    <t>CCR framework</t>
  </si>
  <si>
    <t>Securitisation framework</t>
  </si>
  <si>
    <t>Assets carrying value amount under the scope of regulatory consolidation (as per template LI1) (a)</t>
  </si>
  <si>
    <t>Off-balance-sheet amounts (b)</t>
  </si>
  <si>
    <t>Value adjustments and provisions</t>
  </si>
  <si>
    <t xml:space="preserve">Not applicable. There are no credit derivatives exposures.  
</t>
  </si>
  <si>
    <t>Banking book- Climate Change transition risk: Credit quality of exposures by sector, emissions and residual maturity</t>
  </si>
  <si>
    <t xml:space="preserve">Template 2 </t>
  </si>
  <si>
    <t>Banking book - Climate change transition risk: Loans collateralised by immovable property - Energy efficiency of the collateral</t>
  </si>
  <si>
    <t>Banking book - Climate change transition risk: Alignment metrics</t>
  </si>
  <si>
    <t xml:space="preserve">Template 4 </t>
  </si>
  <si>
    <t>Banking book - Climate change transition risk: Exposures to top 20 carbon-intensive firms</t>
  </si>
  <si>
    <t>Banking book - Climate change physical risk: Exposures subject to physical risk</t>
  </si>
  <si>
    <t>Summary of GAR KPIs</t>
  </si>
  <si>
    <t>Mitigating actions: Assets for the calculation of GAR</t>
  </si>
  <si>
    <t>Mitigation actions - GAR (%)</t>
  </si>
  <si>
    <t>Mitigating actions: BTAR</t>
  </si>
  <si>
    <t xml:space="preserve">Template 10 </t>
  </si>
  <si>
    <t>Other climate change mitigating actions that are not covered in the EU Taxonomy</t>
  </si>
  <si>
    <t>EU IRRBB1</t>
  </si>
  <si>
    <t>Interest rate risks of non-trading book activities</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</si>
  <si>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</si>
  <si>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</si>
  <si>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</si>
  <si>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</si>
  <si>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</si>
  <si>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</si>
  <si>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</si>
  <si>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</si>
  <si>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</si>
  <si>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t>Stress tests over the Trading Book</t>
  </si>
  <si>
    <t>Template 1</t>
  </si>
  <si>
    <t xml:space="preserve"> Template EU IRRBB1 - Interest rate risks of non-trading book activities</t>
  </si>
  <si>
    <t>EU CQ1</t>
  </si>
  <si>
    <t>EU CQ2</t>
  </si>
  <si>
    <t>EUCQ3</t>
  </si>
  <si>
    <t>EU CQ4</t>
  </si>
  <si>
    <t>EU CQ5</t>
  </si>
  <si>
    <t>EU CQ6</t>
  </si>
  <si>
    <t>EU CQ7</t>
  </si>
  <si>
    <t>EU CQ8</t>
  </si>
  <si>
    <t xml:space="preserve">EU CQ7 - EBA/GL/2022/13 - Template 9: Collateral obtained by taking possession and execution processes </t>
  </si>
  <si>
    <t>EU CQ8 - EBA/GL/2022/13 - Template 10: Collateral obtained by taking possession and execution processes – vintage breakdown</t>
  </si>
  <si>
    <t>EU CR1</t>
  </si>
  <si>
    <t>EU CR1-A</t>
  </si>
  <si>
    <t>EU CR2</t>
  </si>
  <si>
    <t>EU CR3</t>
  </si>
  <si>
    <t>EU CR4</t>
  </si>
  <si>
    <t>EU CR5</t>
  </si>
  <si>
    <t>EU CR6</t>
  </si>
  <si>
    <t xml:space="preserve">EU CR6-A </t>
  </si>
  <si>
    <t>EU CR7</t>
  </si>
  <si>
    <t>EU CR7 -A</t>
  </si>
  <si>
    <t>EU CR8</t>
  </si>
  <si>
    <t xml:space="preserve">CR9 </t>
  </si>
  <si>
    <t xml:space="preserve">CR9.1 </t>
  </si>
  <si>
    <t>EU CR10</t>
  </si>
  <si>
    <t>Changes in the stock of NPLs</t>
  </si>
  <si>
    <t xml:space="preserve">Template 3 </t>
  </si>
  <si>
    <t xml:space="preserve">Template 5 </t>
  </si>
  <si>
    <t xml:space="preserve">Template 6 </t>
  </si>
  <si>
    <t xml:space="preserve">Template 7 </t>
  </si>
  <si>
    <t xml:space="preserve">Template 8 </t>
  </si>
  <si>
    <t xml:space="preserve">Template 9 </t>
  </si>
  <si>
    <t>Differences in valuations (c)</t>
  </si>
  <si>
    <t>Differences due to consideration of provisions (d)</t>
  </si>
  <si>
    <t>The total of line 1 does not match with Template EU LI1. Assets not deducted to own funds nor those not subject of capital requirements are not considered.</t>
  </si>
  <si>
    <t>Value refers to "Total", according to note (b)</t>
  </si>
  <si>
    <t>Percentage of total exposure subject to a roll-out plan (%)</t>
  </si>
  <si>
    <t>Dec 2023</t>
  </si>
  <si>
    <t>EU KM2</t>
  </si>
  <si>
    <t>Key metrics - MREL and, where applicable, G-SII requirement for own funds and eligible liabilities</t>
  </si>
  <si>
    <t>EU TLAC1</t>
  </si>
  <si>
    <t xml:space="preserve">Composition - MREL and, where applicable, G-SII requirement for own funds and eligible liabilities </t>
  </si>
  <si>
    <t>EU iLAC</t>
  </si>
  <si>
    <t>Internal loss absorbing capacity: internal MREL and, where applicable, requirement for own funds and eligible liabilities for non-EU G-SIIs</t>
  </si>
  <si>
    <t>EU TLAC2</t>
  </si>
  <si>
    <t>Creditor ranking - Entity that is not a resolution entity</t>
  </si>
  <si>
    <t>EU TLAC3</t>
  </si>
  <si>
    <t>Creditor ranking - resolution entity</t>
  </si>
  <si>
    <t>Reflects the use of SA-CCR method to calculate the EAD of positions subject to counterparty credit risk</t>
  </si>
  <si>
    <t>Exposure value as defined in Article 166 CRR for exposures subject to IRB approach</t>
  </si>
  <si>
    <t>ITS 2022/01</t>
  </si>
  <si>
    <t>ITS 2020/06</t>
  </si>
  <si>
    <t>ITS 2020/04</t>
  </si>
  <si>
    <t>Market Discipline disclosure - December 2024</t>
  </si>
  <si>
    <t>Million Euro</t>
  </si>
  <si>
    <t>Dec 24</t>
  </si>
  <si>
    <t>Sep 24</t>
  </si>
  <si>
    <t>Dec 2024</t>
  </si>
  <si>
    <t>PL</t>
  </si>
  <si>
    <t>PT</t>
  </si>
  <si>
    <t>MZ</t>
  </si>
  <si>
    <t>1.4</t>
  </si>
  <si>
    <t xml:space="preserve">Template EU LI1 - Differences between accounting and regulatory scopes of consolidation and mapping of financial statement categories with regulatory risk categories </t>
  </si>
  <si>
    <t xml:space="preserve"> </t>
  </si>
  <si>
    <t>Carrying values as reported in published financial statements</t>
  </si>
  <si>
    <t>Carrying values under scope of regulatory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</si>
  <si>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</si>
  <si>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</si>
  <si>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</si>
  <si>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</si>
  <si>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</si>
  <si>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</si>
  <si>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ASSETS</t>
  </si>
  <si>
    <t>Loans and advances to credit institutions repayable on demand</t>
  </si>
  <si>
    <t>Loans and advances to customers and debt instruments at amortised cost</t>
  </si>
  <si>
    <t xml:space="preserve">Investment property </t>
  </si>
  <si>
    <t>Other tangible assets</t>
  </si>
  <si>
    <t>Goodwill and intangible assets</t>
  </si>
  <si>
    <t>Current tax assets</t>
  </si>
  <si>
    <t xml:space="preserve">Deferred tax assets </t>
  </si>
  <si>
    <t>Other assets</t>
  </si>
  <si>
    <t xml:space="preserve">Total assets </t>
  </si>
  <si>
    <t>LIABILITIES</t>
  </si>
  <si>
    <t>Resources from credit institutions</t>
  </si>
  <si>
    <t>Resources from customers</t>
  </si>
  <si>
    <t>Non subordinated debt securities issued</t>
  </si>
  <si>
    <t>Subordinated debt</t>
  </si>
  <si>
    <t>Financial liabilities held for trading</t>
  </si>
  <si>
    <t>Financial liabilities at fair value through profit or loss</t>
  </si>
  <si>
    <t>Hedging derivatives</t>
  </si>
  <si>
    <t>Non-current liabilities held for sale</t>
  </si>
  <si>
    <t>Provisions</t>
  </si>
  <si>
    <t>Current tax liabilities</t>
  </si>
  <si>
    <t>Deferred tax liabilities</t>
  </si>
  <si>
    <t>Other liabilities</t>
  </si>
  <si>
    <t xml:space="preserve">Total liabilities </t>
  </si>
  <si>
    <t xml:space="preserve">Template EU LI3 - Outline of the differences in the scopes of consolidation (entity by entity) </t>
  </si>
  <si>
    <t>Name of the entity</t>
  </si>
  <si>
    <t>Method of accounting consolidation</t>
  </si>
  <si>
    <t>Method of regulatory consolidation</t>
  </si>
  <si>
    <t>Description of the entity</t>
  </si>
  <si>
    <t>Full consolidation</t>
  </si>
  <si>
    <t>Proportional consolidation</t>
  </si>
  <si>
    <t>Equity method</t>
  </si>
  <si>
    <t>Neither consolidated nor deducted</t>
  </si>
  <si>
    <t>Deducted</t>
  </si>
  <si>
    <t>Banco ActivoBank, S.A.</t>
  </si>
  <si>
    <t>X</t>
  </si>
  <si>
    <t>Banking</t>
  </si>
  <si>
    <t>Bank Millennium, S.A.</t>
  </si>
  <si>
    <t>BCP África, S.G.P.S., Lda.</t>
  </si>
  <si>
    <t>Holding company</t>
  </si>
  <si>
    <t>BCP International B.V.</t>
  </si>
  <si>
    <t xml:space="preserve">BIM - Banco Internacional de Mozambique, S.A. </t>
  </si>
  <si>
    <t>M Representações, Ltda.</t>
  </si>
  <si>
    <t>Financial services</t>
  </si>
  <si>
    <t>Millennium bcp Participações, S.G.P.S., Sociedade Unipessoal, Lda.</t>
  </si>
  <si>
    <t xml:space="preserve">Interfundos - Gestão de Fundos de Investimento Imobiliários, S.A. </t>
  </si>
  <si>
    <t>Investment fund management</t>
  </si>
  <si>
    <t>Monumental Residence - Sociedade Especial de Investimento Imobiliário de Capital Fixo, SICAFI, S.A.</t>
  </si>
  <si>
    <t>(1)</t>
  </si>
  <si>
    <t>Real estate management</t>
  </si>
  <si>
    <t>Millennium bcp - Prestação de Serviços, A.C.E.</t>
  </si>
  <si>
    <t>Services</t>
  </si>
  <si>
    <t>Millennium bcp Teleserviços - Serviços de Comércio Electrónico, S.A.</t>
  </si>
  <si>
    <t>E-comerce</t>
  </si>
  <si>
    <t xml:space="preserve">Millennium Bank Hipoteczny S.A. </t>
  </si>
  <si>
    <t>Millennium Consulting S.A.</t>
  </si>
  <si>
    <t>Brokerage services</t>
  </si>
  <si>
    <t>Millennium Goodie Sp. z o.o.</t>
  </si>
  <si>
    <t>Consultant and services</t>
  </si>
  <si>
    <t>Millennium Leasing Sp. z o.o.</t>
  </si>
  <si>
    <t>Leasing</t>
  </si>
  <si>
    <t>Millennium Service Sp. z o.o</t>
  </si>
  <si>
    <t>Millennium Telecomunication Sp. z o.o.</t>
  </si>
  <si>
    <t>Millennium TFI - Towarzystwo Funduszy Inwestycyjnych, S.A.</t>
  </si>
  <si>
    <t>Piast Expert Sp. z o.o.</t>
  </si>
  <si>
    <t>Marketing services</t>
  </si>
  <si>
    <t>Europa Millennium Financial Services, Sp.z o.o.</t>
  </si>
  <si>
    <t>Equity Method</t>
  </si>
  <si>
    <t>(3)</t>
  </si>
  <si>
    <t>Bichorro - Empreendimentos Turísticos e Imobiliários S.A.</t>
  </si>
  <si>
    <t>(4)</t>
  </si>
  <si>
    <t>Real estate company</t>
  </si>
  <si>
    <t>Finalgarve - Sociedade de Promoção Imobiliária Turística, S.A.</t>
  </si>
  <si>
    <t>Fiparso - Sociedade Imobiliária Lda.</t>
  </si>
  <si>
    <t>Imoserit, S.A.</t>
  </si>
  <si>
    <t>Fundo de Investimento Imobiliário Imosotto Acumulação</t>
  </si>
  <si>
    <t>Real estate investment fund</t>
  </si>
  <si>
    <t>Fundo de Investimento Imobiliário Imorenda</t>
  </si>
  <si>
    <t>Fundo de Investimento Imobiliário Fechado Sand Capital</t>
  </si>
  <si>
    <t>Fundial - Fundo de Investimento Imobiliário Fechado</t>
  </si>
  <si>
    <t>Fundipar - Fundo de Investimento Imobiliário Fechado</t>
  </si>
  <si>
    <t>Domus Capital - Fundo de Investimento Imobiliário Fechado</t>
  </si>
  <si>
    <t>Predicapital - Fundo de Investimento Imobiliário Fechado</t>
  </si>
  <si>
    <t>Banco Millennium Atlântico, S.A.</t>
  </si>
  <si>
    <t>Banque BCP, S.A.S.</t>
  </si>
  <si>
    <t>Lubuskie Fabryki Mebli S.A</t>
  </si>
  <si>
    <t>(2)</t>
  </si>
  <si>
    <t>Furniture manufacturer</t>
  </si>
  <si>
    <t>SIBS, S.G.P.S., S.A.</t>
  </si>
  <si>
    <t>Banking services</t>
  </si>
  <si>
    <t>UNICRE - Instituição Financeira de Crédito, S.A.</t>
  </si>
  <si>
    <t>Credit cards</t>
  </si>
  <si>
    <t>Webspectator Corporation</t>
  </si>
  <si>
    <t>Services de publicidade digital</t>
  </si>
  <si>
    <t xml:space="preserve">Millenniumbcp Ageas Grupo Segurador, S.G.P.S., S.A. </t>
  </si>
  <si>
    <t>Fidelidade Moçambique - Companhia de Seguros, S.A.</t>
  </si>
  <si>
    <t>Insurance</t>
  </si>
  <si>
    <t>Fundo Turismo Algarve, FCR</t>
  </si>
  <si>
    <t>Venture capital fund</t>
  </si>
  <si>
    <t>Fundo de Investimento imobiliário fechado Eurofundo (em liquidação)</t>
  </si>
  <si>
    <t>Lusofundo - Fundo de Investimento imobiliário fechado (em liquidação)</t>
  </si>
  <si>
    <t>TIICC S.A.R.L.</t>
  </si>
  <si>
    <t>Nexponor - Sociedade de Investimento Coletivo Imobiliário Fechado, S.A. (em liquidação)</t>
  </si>
  <si>
    <t>Real-estate management</t>
  </si>
  <si>
    <t>Magellan Mortgages No.3 Limited</t>
  </si>
  <si>
    <t>Special Purpose Entity (SPE)</t>
  </si>
  <si>
    <t>(1) Entity excluded from the consolidation for prudential purposes, whose impact on solvency indicators results from the assessment of capital requirements of the participation units held in the investment fund.</t>
  </si>
  <si>
    <t>(2) Entity excluded from the consolidation for prudential purposes, for which the financial participation amount is deducted from own funds under article 48 of the CRR.</t>
  </si>
  <si>
    <t>(3) Entity excluded from the consolidation for prudential purposes, whose impact on solvency indicators results from the assessment of capital requirements of the equity amount registered on the balance sheet assets.</t>
  </si>
  <si>
    <t>(4) Entity excluded from the consolidation for prudential purposes, since it is held by one of the investment funds identified in (1).</t>
  </si>
  <si>
    <t>(2) Entity excluded from the consolidation for prudential purposes, whose impact on solvency indicators results from the assessment of capital requirements of the equity amount registered on the balance sheet assets.</t>
  </si>
  <si>
    <t>Cash and deposits at Central Banks</t>
  </si>
  <si>
    <t>Loans and advances to credit institutions</t>
  </si>
  <si>
    <t>Financial assets at fair value through profit or loss</t>
  </si>
  <si>
    <t>Assets with repurchase agreement</t>
  </si>
  <si>
    <t>Investments in associated companies</t>
  </si>
  <si>
    <t>Non-current assets held for sale</t>
  </si>
  <si>
    <t>Template EU CC1 - Composition of regulatory own funds</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</si>
  <si>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</si>
  <si>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</si>
  <si>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</si>
  <si>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</si>
  <si>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</si>
  <si>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</si>
  <si>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</si>
  <si>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</si>
  <si>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41;43</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</si>
  <si>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</si>
  <si>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</si>
  <si>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</si>
  <si>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</si>
  <si>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</si>
  <si>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</si>
  <si>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</si>
  <si>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</si>
  <si>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</si>
  <si>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</si>
  <si>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</si>
  <si>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14;18</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</si>
  <si>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</si>
  <si>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</si>
  <si>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</si>
  <si>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</si>
  <si>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</si>
  <si>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</si>
  <si>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</si>
  <si>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</si>
  <si>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</si>
  <si>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</si>
  <si>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</si>
  <si>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</si>
  <si>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</si>
  <si>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</si>
  <si>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</si>
  <si>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</si>
  <si>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</si>
  <si>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</si>
  <si>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</si>
  <si>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</si>
  <si>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</si>
  <si>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</si>
  <si>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</si>
  <si>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</si>
  <si>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</si>
  <si>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</si>
  <si>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</si>
  <si>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</si>
  <si>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 (including IFRS 9 transitional adjustments when relevant)</t>
  </si>
  <si>
    <t>14, 20, 21</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</si>
  <si>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</si>
  <si>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</si>
  <si>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</si>
  <si>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</si>
  <si>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</si>
  <si>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 as described in Article 486(3) of CRR</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</si>
  <si>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</si>
  <si>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</si>
  <si>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</si>
  <si>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</si>
  <si>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</si>
  <si>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</si>
  <si>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</si>
  <si>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</si>
  <si>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</si>
  <si>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</si>
  <si>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</si>
  <si>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</si>
  <si>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</si>
  <si>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</si>
  <si>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</si>
  <si>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</si>
  <si>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</si>
  <si>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</si>
  <si>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</si>
  <si>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</si>
  <si>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</si>
  <si>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</si>
  <si>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</si>
  <si>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</si>
  <si>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</si>
  <si>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</si>
  <si>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26, 45</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</si>
  <si>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</si>
  <si>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</si>
  <si>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</si>
  <si>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</si>
  <si>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</si>
  <si>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</si>
  <si>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</si>
  <si>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</si>
  <si>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</si>
  <si>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</si>
  <si>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</si>
  <si>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</si>
  <si>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</si>
  <si>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</si>
  <si>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</si>
  <si>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</si>
  <si>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Capital ratios and buffers </t>
  </si>
  <si>
    <t>Common Equity Tier 1 (as a percentage of total risk exposure amount)</t>
  </si>
  <si>
    <t>Tier 1 (as a percentage of total risk exposure amount)</t>
  </si>
  <si>
    <t>Total capital (as a percentage of total risk exposure amount)</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</si>
  <si>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</si>
  <si>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 xml:space="preserve">of which: capital conservation buffer requirement </t>
  </si>
  <si>
    <t xml:space="preserve">of which: countercyclical buffer requirement </t>
  </si>
  <si>
    <t xml:space="preserve">of which: systemic risk buffer requirement </t>
  </si>
  <si>
    <t>EU-67a</t>
  </si>
  <si>
    <t>of which: Global Systemically Important Institution (G-SII) or Other Systemically Important Institution (O-SII) buffer</t>
  </si>
  <si>
    <t>EU-67b</t>
  </si>
  <si>
    <t>of which: additional capital requirement to address risks other than the risk of excessive leverage</t>
  </si>
  <si>
    <t>Common Equity Tier 1 available to meet buffer (as a percentage of risk exposure amount)</t>
  </si>
  <si>
    <t>National minima (if different from Basel III)</t>
  </si>
  <si>
    <t>[non relevant in EU regulation]</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</si>
  <si>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</si>
  <si>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</si>
  <si>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</si>
  <si>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</si>
  <si>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</si>
  <si>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</si>
  <si>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</si>
  <si>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</si>
  <si>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</si>
  <si>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</si>
  <si>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</si>
  <si>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</si>
  <si>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</si>
  <si>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</si>
  <si>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</si>
  <si>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</si>
  <si>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Balance sheet as in published financial statements</t>
  </si>
  <si>
    <t>Under regulatory scope of consolidation</t>
  </si>
  <si>
    <t>Reference to Template CC1</t>
  </si>
  <si>
    <t>Financial assets at amortised cost</t>
  </si>
  <si>
    <t>Loans and advances to customers</t>
  </si>
  <si>
    <t>Of which:</t>
  </si>
  <si>
    <t>Subordinated loans</t>
  </si>
  <si>
    <t>Debt instruments</t>
  </si>
  <si>
    <t>Financial assets held for trading</t>
  </si>
  <si>
    <t>Financial assets not held for trading mandatorily</t>
  </si>
  <si>
    <t>at fair value through profit or loss</t>
  </si>
  <si>
    <t>Financial assets designated at fair value</t>
  </si>
  <si>
    <t>through profit or loss</t>
  </si>
  <si>
    <t>Financial assets at fair value through</t>
  </si>
  <si>
    <t>other comprehensive income</t>
  </si>
  <si>
    <t>Direct, indirect and synthetic holdings by the institution of the CET1 instruments of financial sector entities where the institution has a significant investment in those entities</t>
  </si>
  <si>
    <t>Other regulatory adjustments to CET1 capital</t>
  </si>
  <si>
    <t xml:space="preserve">Goodwill </t>
  </si>
  <si>
    <t>Goodwill and intangible assets, excluding software classified as intangible assets not within the scope of article 13a of Regulation 241/2014</t>
  </si>
  <si>
    <t>Deferred tax assets</t>
  </si>
  <si>
    <t>Deferred tax assets that rely on future profitability excluding those arising from temporary differences</t>
  </si>
  <si>
    <t>Arising from temporary differences (amount above 10% threshold)</t>
  </si>
  <si>
    <t>Arising from temporary differences (amount above 17,75% threshold)</t>
  </si>
  <si>
    <t>Defined-benefit pension fund assets</t>
  </si>
  <si>
    <t>Single resolution fund</t>
  </si>
  <si>
    <t>Total Assets</t>
  </si>
  <si>
    <t>Financial liabilities at amortised cost</t>
  </si>
  <si>
    <t>Qualifying own funds instruments issued by subsidiaries and held by third parties</t>
  </si>
  <si>
    <t>48, 49</t>
  </si>
  <si>
    <t>Financial liabilities at fair value</t>
  </si>
  <si>
    <t>Total Liabilities</t>
  </si>
  <si>
    <t>EQUITY</t>
  </si>
  <si>
    <t>Share capital</t>
  </si>
  <si>
    <t>Share premium</t>
  </si>
  <si>
    <t>Preference shares</t>
  </si>
  <si>
    <t>Other equity instruments</t>
  </si>
  <si>
    <t>Legal and statutory reserves</t>
  </si>
  <si>
    <t>2;3</t>
  </si>
  <si>
    <t>Treasury shares</t>
  </si>
  <si>
    <t>Reserves and retained earnings</t>
  </si>
  <si>
    <t>2;3;11;14</t>
  </si>
  <si>
    <t>Net income for the year attributable to Shareholders</t>
  </si>
  <si>
    <t>5a</t>
  </si>
  <si>
    <t>Total Equity attributable to Shareholders</t>
  </si>
  <si>
    <t>Non-controlling interests</t>
  </si>
  <si>
    <t>Amount allowed in consolidated CET1</t>
  </si>
  <si>
    <t>4, 5</t>
  </si>
  <si>
    <t>Amount allowed in consolidated AT1</t>
  </si>
  <si>
    <t>34, 35</t>
  </si>
  <si>
    <t>Amount allowed in consolidated T2</t>
  </si>
  <si>
    <t>Total Equity</t>
  </si>
  <si>
    <t>Total Liabilities and Equity</t>
  </si>
  <si>
    <t>Template EU CCA - Main features of own funds instruments</t>
  </si>
  <si>
    <t>(5)</t>
  </si>
  <si>
    <t>(6)</t>
  </si>
  <si>
    <t>(7)</t>
  </si>
  <si>
    <t>(8)</t>
  </si>
  <si>
    <t>Issuer</t>
  </si>
  <si>
    <t>Banco Comercial Português, S.A.</t>
  </si>
  <si>
    <t>Bank Millennium S.A.</t>
  </si>
  <si>
    <t>Unique identifier (eg CUSIP, ISIN or Bloomberg identifier for private placement)</t>
  </si>
  <si>
    <t>PTBCPWOM0034</t>
  </si>
  <si>
    <t>PTBIT3OM0098</t>
  </si>
  <si>
    <t>PTBCPGOM0067</t>
  </si>
  <si>
    <t>PTBCPJOM0056</t>
  </si>
  <si>
    <t>PLBIG0000453</t>
  </si>
  <si>
    <t>PLBIG0000461</t>
  </si>
  <si>
    <t>PTBCP0AM0015</t>
  </si>
  <si>
    <t>Public or private placement</t>
  </si>
  <si>
    <t>Public placement</t>
  </si>
  <si>
    <t>Governing law(s) of the instrument</t>
  </si>
  <si>
    <t>English and Portuguese law</t>
  </si>
  <si>
    <t>Polish law</t>
  </si>
  <si>
    <t>Portuguese law</t>
  </si>
  <si>
    <t>3a </t>
  </si>
  <si>
    <t>Contractual recognition of write down and conversion powers of resolution authorities</t>
  </si>
  <si>
    <t>Yes</t>
  </si>
  <si>
    <t>N/A</t>
  </si>
  <si>
    <t xml:space="preserve">REGULATORY TREATMENT </t>
  </si>
  <si>
    <t xml:space="preserve">    Current treatment taking into account, where applicable, transitional CRR rules</t>
  </si>
  <si>
    <t>Tier 2</t>
  </si>
  <si>
    <t>Additional Tier 1</t>
  </si>
  <si>
    <t>Common Equity Tier 1</t>
  </si>
  <si>
    <t xml:space="preserve">     Post-transitional CRR rules</t>
  </si>
  <si>
    <t xml:space="preserve">     Eligible at solo/(sub-)consolidated/ solo&amp;(sub-)consolidated</t>
  </si>
  <si>
    <t>Solo / (Sub) consolidated</t>
  </si>
  <si>
    <t xml:space="preserve">     Instrument type (types to be specified by each jurisdiction)</t>
  </si>
  <si>
    <t>Subordinated Debt</t>
  </si>
  <si>
    <t>Other Capital Instruments</t>
  </si>
  <si>
    <t>Ordinary Shares</t>
  </si>
  <si>
    <t xml:space="preserve">Nominal amount of instrument </t>
  </si>
  <si>
    <t>PLN 700.000.000
(153.498.673)</t>
  </si>
  <si>
    <t>PLN 830.000.000
(182.005.570)</t>
  </si>
  <si>
    <t>9a</t>
  </si>
  <si>
    <t>Issue price</t>
  </si>
  <si>
    <t>9b</t>
  </si>
  <si>
    <t>Redemption price</t>
  </si>
  <si>
    <t>Accounting classification</t>
  </si>
  <si>
    <t>Liability - amortised cost</t>
  </si>
  <si>
    <t>Shareholders' equity</t>
  </si>
  <si>
    <t>Original date of issuance</t>
  </si>
  <si>
    <t>07 December 2017</t>
  </si>
  <si>
    <t>27 September 2019</t>
  </si>
  <si>
    <t>17 November 2021</t>
  </si>
  <si>
    <t>5 December 2022</t>
  </si>
  <si>
    <t>30 January 2019</t>
  </si>
  <si>
    <t>Perpetual or dated</t>
  </si>
  <si>
    <t>Dated</t>
  </si>
  <si>
    <t>Perpetual</t>
  </si>
  <si>
    <t>No maturity</t>
  </si>
  <si>
    <t xml:space="preserve">     Original maturity date </t>
  </si>
  <si>
    <t>07 December 2027</t>
  </si>
  <si>
    <t>27 March 2030</t>
  </si>
  <si>
    <t>17 May 2032</t>
  </si>
  <si>
    <t>5 March 2033</t>
  </si>
  <si>
    <t>30 January 2029</t>
  </si>
  <si>
    <t>Issuer call subject to prior supervisory approval</t>
  </si>
  <si>
    <t>Optional call date, contingent call dates and redemption amount</t>
  </si>
  <si>
    <t>Existence of an early repayment option, at any moment, in case of determined tax and regulatory events. If the option is exercised, the notes will be redeemed at par.</t>
  </si>
  <si>
    <t>27 March 2025. Existence of an early repayment option, at any moment, in case of determined tax and regulatory events. If the option is exercised, the notes will be redeemed at par.</t>
  </si>
  <si>
    <t>From 17 November 2026 to 17 May 2027. Existence of an early repayment option, at any moment, in case of determined tax and regulatory events. If the option is exercised, the notes will be redeemed at par.</t>
  </si>
  <si>
    <t>From 5 December 2027 to 5 March 2028. Existence of an early repayment option, at any moment, in case of determined tax and regulatory events. If the option is exercised, the notes will be redeemed at par.</t>
  </si>
  <si>
    <t>08 December 2022. Existence of an early repayment option, on each interest payment date, in case of determined tax and regulatory events. If the option is exercised, the notes will be redeemed at par.</t>
  </si>
  <si>
    <t>30 January 2024. Existence of an early repayment option, on each interest payment date, in case of determined tax and regulatory events. If the option is exercised, the notes will be redeemed at par.</t>
  </si>
  <si>
    <t>Subsequent call dates, if applicable</t>
  </si>
  <si>
    <t>First call date and on each interest payment date thereafter</t>
  </si>
  <si>
    <t>COUPONS/DIVIDENDS</t>
  </si>
  <si>
    <t>Fixed or floating dividend/coupon</t>
  </si>
  <si>
    <t>Fixed</t>
  </si>
  <si>
    <t>Fixed (reset)</t>
  </si>
  <si>
    <t>Floating</t>
  </si>
  <si>
    <t xml:space="preserve">Coupon rate and any related index </t>
  </si>
  <si>
    <t xml:space="preserve">6,888%, year                 </t>
  </si>
  <si>
    <t>First 5,5 years. 3.871%.                                 Refixing at the end of the 5,5th year: MS 5y rate + Initial Margin (4,231%)</t>
  </si>
  <si>
    <t>First 5,5 years. 4%.                                 Refixing at the end of the 5,5th year: MS 5y rate + Initial Margin (4,065%)</t>
  </si>
  <si>
    <t>First 5,5 years. 8,75%.                                 Refixing at the end of the 5,5th year: MS 5y rate + Initial Margin (6,051%)</t>
  </si>
  <si>
    <t>Wibor 6M + 2,30%</t>
  </si>
  <si>
    <t xml:space="preserve">Existence of a dividend stopper </t>
  </si>
  <si>
    <t>No</t>
  </si>
  <si>
    <t>20a</t>
  </si>
  <si>
    <t xml:space="preserve">     Fully discretionary, partially discretionary or mandatory (in terms of timing)</t>
  </si>
  <si>
    <t>Mandatory</t>
  </si>
  <si>
    <t>Fully discretionary</t>
  </si>
  <si>
    <t>20b</t>
  </si>
  <si>
    <t xml:space="preserve">     Fully discretionary, partially discretionary or mandatory (in terms of amount)</t>
  </si>
  <si>
    <t xml:space="preserve">     Existence of step up or other incentive to redeem</t>
  </si>
  <si>
    <t xml:space="preserve">     Noncumulative or cumulative</t>
  </si>
  <si>
    <t>Noncumulative</t>
  </si>
  <si>
    <t>Convertible or non-convertible</t>
  </si>
  <si>
    <t>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</si>
  <si>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</si>
  <si>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</si>
  <si>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</si>
  <si>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</si>
  <si>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</si>
  <si>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</si>
  <si>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</si>
  <si>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</si>
  <si>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CET1 ratio below 5.125%</t>
  </si>
  <si>
    <t xml:space="preserve">     If write-down, full or partial</t>
  </si>
  <si>
    <t>Partial</t>
  </si>
  <si>
    <t xml:space="preserve">     If write-down, permanent or temporary</t>
  </si>
  <si>
    <t>Temporary</t>
  </si>
  <si>
    <t xml:space="preserve">        If temporary write-down, description of write-up mechanism</t>
  </si>
  <si>
    <t>34a </t>
  </si>
  <si>
    <t>Type of subordination (only for eligible liabilities)</t>
  </si>
  <si>
    <t>Contractual</t>
  </si>
  <si>
    <t>Legal</t>
  </si>
  <si>
    <t>34b</t>
  </si>
  <si>
    <t>Ranking of the instrument in normal insolvency proceedings</t>
  </si>
  <si>
    <t>Tier 1</t>
  </si>
  <si>
    <t>Position in subordination hierarchy in liquidation (specify instrument type immediately senior to instrument)</t>
  </si>
  <si>
    <t>Senior Debt 
Non-Preferred</t>
  </si>
  <si>
    <t>Non-compliant transitioned features</t>
  </si>
  <si>
    <t>If yes, specify non-compliant features</t>
  </si>
  <si>
    <t>37a</t>
  </si>
  <si>
    <t>Link to the full term and conditions of the intrument (signposting)</t>
  </si>
  <si>
    <t>PTBCPWOM0034_FT_EMTN-Sr854_180109.pdf (millenniumbcp.pt)</t>
  </si>
  <si>
    <t>PTBIT3OM0098_Final_Terms_OpTagus_MTN855.PDF (millenniumbcp.pt)</t>
  </si>
  <si>
    <t>PTBCPGOM0067_MTN858_BCP_Signed_Final_Terms_10122021.pdf (millenniumbcp.pt)</t>
  </si>
  <si>
    <t>PTBCPJOM0056_BCP-MTN-860.pdf (millenniumbcp.pt)</t>
  </si>
  <si>
    <t>Seria-C-Warunki-Emisji-EBK-C-01122021.pdf (bankmillennium.pl)</t>
  </si>
  <si>
    <t>NOTA_INFORMACYJNA_Millennium_seriaW.pdf (gpwcatalyst.pl)</t>
  </si>
  <si>
    <t>Template EU KM1 - Key metrics template</t>
  </si>
  <si>
    <t>Jun 24</t>
  </si>
  <si>
    <t>Mar 24</t>
  </si>
  <si>
    <t>Dec 23</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</si>
  <si>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</si>
  <si>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</si>
  <si>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</si>
  <si>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</si>
  <si>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</si>
  <si>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</si>
  <si>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</si>
  <si>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Tier 1 ratio (%)</t>
  </si>
  <si>
    <t>Total capital ratio (%)</t>
  </si>
  <si>
    <t>EU 7a</t>
  </si>
  <si>
    <t xml:space="preserve">Additional CET1 SREP requirements (%) </t>
  </si>
  <si>
    <t>EU 7b</t>
  </si>
  <si>
    <t>Additional AT1 SREP requirements (%)</t>
  </si>
  <si>
    <t>EU 7c</t>
  </si>
  <si>
    <t>Additional T2 SREP requirements (%)</t>
  </si>
  <si>
    <t>EU 7d</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</si>
  <si>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</si>
  <si>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</si>
  <si>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</si>
  <si>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</si>
  <si>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</si>
  <si>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</si>
  <si>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</si>
  <si>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</si>
  <si>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</si>
  <si>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</si>
  <si>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</si>
  <si>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</si>
  <si>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</si>
  <si>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Leverage ratio</t>
  </si>
  <si>
    <t>Leverage ratio total exposure measure</t>
  </si>
  <si>
    <t>Additional own funds requirements to address risks of excessive leverage (as a percentage of leverage ratio total exposure amount)</t>
  </si>
  <si>
    <t>EU 14a</t>
  </si>
  <si>
    <t xml:space="preserve">Additional own funds requirements to address the risk of excessive leverage (%) </t>
  </si>
  <si>
    <t>EU 14b</t>
  </si>
  <si>
    <t xml:space="preserve">     of which: to be made up of CET1 capital (percentage points)</t>
  </si>
  <si>
    <t>EU 14c</t>
  </si>
  <si>
    <t>Total SREP leverage ratio requirements (%)</t>
  </si>
  <si>
    <t>EU 14d</t>
  </si>
  <si>
    <t>Leverage ratio buffer requirement (%)</t>
  </si>
  <si>
    <t>EU 14e</t>
  </si>
  <si>
    <t>Overall leverage ratio requirement (%)</t>
  </si>
  <si>
    <t>Liquidity Coverage Ratio (*)</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</si>
  <si>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</si>
  <si>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</si>
  <si>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</si>
  <si>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</si>
  <si>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</si>
  <si>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</si>
  <si>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</si>
  <si>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Net Stable Funding Ratio </t>
  </si>
  <si>
    <t>Total available stable funding</t>
  </si>
  <si>
    <t>Total required stable funding</t>
  </si>
  <si>
    <t>NSFR ratio (%)</t>
  </si>
  <si>
    <t>* Liquidity coverage ratio is the average, using the end-of-month observations over the last twelve months at each quarter</t>
  </si>
  <si>
    <t xml:space="preserve"> Template EU OR1 - Operational risk own funds requirements and risk-weighted exposure amounts</t>
  </si>
  <si>
    <t>Banking activities</t>
  </si>
  <si>
    <t>Relevant indicator</t>
  </si>
  <si>
    <t>Own funds requirements</t>
  </si>
  <si>
    <t>Year-3</t>
  </si>
  <si>
    <t>Year-2</t>
  </si>
  <si>
    <t>Last year</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</si>
  <si>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</si>
  <si>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</si>
  <si>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</si>
  <si>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</si>
  <si>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</si>
  <si>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Minimum Requirement
Pilar 1</t>
  </si>
  <si>
    <t>Aditional Requirement 
Pilar 2</t>
  </si>
  <si>
    <t>Capital Conservation Buffer</t>
  </si>
  <si>
    <t>Other Systemically Important Institution Buffer</t>
  </si>
  <si>
    <t>Institution Specific Countercyclical Capital Buffer</t>
  </si>
  <si>
    <t>Systemic Risk Buffer</t>
  </si>
  <si>
    <t>CET1</t>
  </si>
  <si>
    <t>T1</t>
  </si>
  <si>
    <t xml:space="preserve">    Fully implemented</t>
  </si>
  <si>
    <t xml:space="preserve">  Phased-in</t>
  </si>
  <si>
    <t>Sep 2024</t>
  </si>
  <si>
    <t>OWN FUNDS</t>
  </si>
  <si>
    <t>Tier I</t>
  </si>
  <si>
    <t>of which: Common Equity Tier I</t>
  </si>
  <si>
    <t>Tier II</t>
  </si>
  <si>
    <t>Total capital</t>
  </si>
  <si>
    <t>RWA</t>
  </si>
  <si>
    <t>Credit risk and counterparty credit risk</t>
  </si>
  <si>
    <t>Market risk</t>
  </si>
  <si>
    <t>Credit Valuation Adjustments (CVA)</t>
  </si>
  <si>
    <t>CAPITAL RATIOS</t>
  </si>
  <si>
    <t>Common Equity Tier I</t>
  </si>
  <si>
    <t>Own shares</t>
  </si>
  <si>
    <t>Other capital instruments</t>
  </si>
  <si>
    <t>Net income for the period attributable to Shareholders</t>
  </si>
  <si>
    <t>TOTAL EQUITY ATTRIBUTABLE TO SHAREHOLDERS OF THE BANK</t>
  </si>
  <si>
    <t>Non-controlling interests (minority interests)</t>
  </si>
  <si>
    <t>TOTAL EQUITY</t>
  </si>
  <si>
    <t>Own shares of CET1 not eligible instruments</t>
  </si>
  <si>
    <t>Preference shares not eligible for CET1</t>
  </si>
  <si>
    <t>Other capital instruments not eligible for CET1</t>
  </si>
  <si>
    <t>Net profit for the year attributable to the Bank’s shareholders not eligible for CET1</t>
  </si>
  <si>
    <t>Non-controlling interests not eligible for CET1</t>
  </si>
  <si>
    <t>Other regulatory adjustments</t>
  </si>
  <si>
    <t>Of which: Intangible assets</t>
  </si>
  <si>
    <t>Of which: Goodwill</t>
  </si>
  <si>
    <t>Of which: Deferred tax assets</t>
  </si>
  <si>
    <t>Of which: Other</t>
  </si>
  <si>
    <t>COMMON EQUITY TIER 1 (CET1)</t>
  </si>
  <si>
    <t>CET1 transferred adjustments</t>
  </si>
  <si>
    <t>T2 transferred adjustments</t>
  </si>
  <si>
    <t>Other Adjustments</t>
  </si>
  <si>
    <t>Of which: Shortfall of impairment to expected loss</t>
  </si>
  <si>
    <t>Of which: Residual amounts of CET1 instruments of financial entities in which the institution has a significant investment</t>
  </si>
  <si>
    <t>TIER 1 (T1)</t>
  </si>
  <si>
    <t>Non-controlling interests eligible for T2</t>
  </si>
  <si>
    <t>Preference shares eligible for T2</t>
  </si>
  <si>
    <t>Adjustments with impact in T2, including national filters</t>
  </si>
  <si>
    <t>Adjustments that are transferred for T1 for insufficient T2 instruments</t>
  </si>
  <si>
    <t>TIER 2 (T2)</t>
  </si>
  <si>
    <t>Notes:</t>
  </si>
  <si>
    <t>The sum of items 1, 2, 3 e 9 is equivalent to the item 1 of Template CC1.</t>
  </si>
  <si>
    <t>Item 6 is equivalent to the sum of items 2 and 3 of Template CC1.</t>
  </si>
  <si>
    <t>The sum of items 7 e 12 is equivalent to the item 5a of Template CC1.</t>
  </si>
  <si>
    <t>Item 14 is equivalent to the item 28 of Template CC1.</t>
  </si>
  <si>
    <t>Item 15 is equivalent to the item 30 of Template CC1.</t>
  </si>
  <si>
    <t>Item 16 is equivalent to the item 34 of Template CC1.</t>
  </si>
  <si>
    <t>Item 19 is equivalent to the item 46 of Template CC1.</t>
  </si>
  <si>
    <t>Item 20 is equivalent to the item 48 of Template CC1.</t>
  </si>
  <si>
    <t>Item 22 is equivalent to the item 55 of Template CC1.</t>
  </si>
  <si>
    <t>AVAILABLE CAPITAL (AMOUNTS)</t>
  </si>
  <si>
    <t>Common Equity Tier 1 (CET1) capital</t>
  </si>
  <si>
    <t>Common Equity Tier 1 (CET1) capital as if IFRS 9 or analogous ECLs transitional arrangements had not been applied</t>
  </si>
  <si>
    <t>CET1 capital as if the temporary treatment of unrealised gains and losses measured at fair value through OCI (other comprehensive income) in accordance with Article 468 of the CRR had not been applied</t>
  </si>
  <si>
    <t>Tier 1 capital</t>
  </si>
  <si>
    <t>Tier 1 capital as if IFRS 9 or analogous ECLs transitional arrangements had not been applied</t>
  </si>
  <si>
    <t>4a</t>
  </si>
  <si>
    <t>Tier 1 capital as if the temporary treatment of unrealised gains and losses measured at fair value through OCI in accordance with Article 468 of the CRR had not been applied</t>
  </si>
  <si>
    <t>Total capital as if IFRS 9 or analogous ECLs transitional arrangements had not been applied</t>
  </si>
  <si>
    <t>6a</t>
  </si>
  <si>
    <t>Total capital as if the temporary treatment of unrealised gains and losses measured at fair value through OCI in accordance with Article 468 of the CRR had not been applied</t>
  </si>
  <si>
    <t>RISK-WEIGHTED ASSETS (AMOUNTS)</t>
  </si>
  <si>
    <t>Total risk-weighted assets</t>
  </si>
  <si>
    <t>Total risk-weighted assets as if IFRS 9 or analogous ECLs transitional arrangements had not been applied</t>
  </si>
  <si>
    <t>Common Equity Tier 1 (as a percentage of risk exposure amount)</t>
  </si>
  <si>
    <t>Common Equity Tier 1 (as a percentage of risk exposure amount) as if IFRS 9 or analogous ECLs transitional arrangements had not been applied</t>
  </si>
  <si>
    <t>10a</t>
  </si>
  <si>
    <t>CET1 (as a percentage of risk exposure amount) as if the temporary treatment of unrealised gains and losses measured at fair value through OCI in accordance with Article 468 of the CRR had not been applied</t>
  </si>
  <si>
    <t>Tier 1 (as a percentage of risk exposure amount)</t>
  </si>
  <si>
    <t>Tier 1 (as a percentage of risk exposure amount) as if IFRS 9 or analogous ECLs transitional arrangements had not been applied</t>
  </si>
  <si>
    <t>12a</t>
  </si>
  <si>
    <t>Tier 1 (as a percentage of risk exposure amount) as if the temporary treatment of unrealised gains and losses measured at fair value through OCI in accordance with Article 468 of the CRR had not been applied</t>
  </si>
  <si>
    <t>Total capital (as a percentage of risk exposure amount)</t>
  </si>
  <si>
    <t>Total capital (as a percentage of risk exposure amount) as if IFRS 9 or analogous ECLs transitional arrangements had not been applied</t>
  </si>
  <si>
    <t>14a</t>
  </si>
  <si>
    <t>Total capital (as a percentage of risk exposure amount) as if the temporary treatment of unrealised gains and losses measured at fair value through OCI in accordance with Article 468 of the CRR had not been applied</t>
  </si>
  <si>
    <t>LEVERAGE RATIO</t>
  </si>
  <si>
    <t>Leverage ratio as if IFRS 9 or analogous ECLs transitional arrangements had not been applied</t>
  </si>
  <si>
    <t>17a</t>
  </si>
  <si>
    <t>Leverage ratio as if the temporary treatment of unrealised gains and losses measured at fair value through OCI in accordance with Article 468 of the CRR had not been applied</t>
  </si>
  <si>
    <t>BCP Resolution Group</t>
  </si>
  <si>
    <t>Minimum requirement for own funds and eligible liabilities (MREL)</t>
  </si>
  <si>
    <t>T</t>
  </si>
  <si>
    <t>Own funds and eligible liabilities, ratios and components</t>
  </si>
  <si>
    <t>1</t>
  </si>
  <si>
    <t xml:space="preserve">Own funds and eligible liabilities </t>
  </si>
  <si>
    <t>EU-1a</t>
  </si>
  <si>
    <t xml:space="preserve">Of which own funds and subordinated liabilities </t>
  </si>
  <si>
    <t>2</t>
  </si>
  <si>
    <t xml:space="preserve">Total risk exposure amount (TREA) of the resolution group </t>
  </si>
  <si>
    <t>3</t>
  </si>
  <si>
    <t>Own funds and eligible liabilities as a percentage of the TREA</t>
  </si>
  <si>
    <t>4</t>
  </si>
  <si>
    <t>Total exposure measure (TEM) of the resolution group</t>
  </si>
  <si>
    <t>5</t>
  </si>
  <si>
    <t>Own funds and eligible liabilities as percentage of the TEM</t>
  </si>
  <si>
    <t xml:space="preserve">Of which own funds or subordinated liabilities </t>
  </si>
  <si>
    <t>Does the subordination exemption in Article 72b(4) of Regulation (EU) No 575/2013 apply? (5% exemption)</t>
  </si>
  <si>
    <t>6b</t>
  </si>
  <si>
    <t>Aggregate amount of permitted non-subordinated eligible liabilities instruments if the subordination discretion in accordance with Article 72b(3) of Regulation (EU) No 575/2013 is applied (max 3,5% exemption)</t>
  </si>
  <si>
    <t>6c</t>
  </si>
  <si>
    <t>If a capped subordination exemption applies in accordance with Article 72b(3) of Regulation (EU) No 575/2013, the amount of funding issued that ranks pari passu with excluded liabilities and that is recognised under row 1, divided by funding issued that ranks pari passu with excluded liabilities and that would be recognised under row 1 if no cap was applied (%)</t>
  </si>
  <si>
    <t>EU-7</t>
  </si>
  <si>
    <t>MREL expressed as a percentage of the TREA</t>
  </si>
  <si>
    <t>EU-8</t>
  </si>
  <si>
    <t xml:space="preserve">Of which to be met with own funds or subordinated liabilities </t>
  </si>
  <si>
    <t>-</t>
  </si>
  <si>
    <t>EU-9</t>
  </si>
  <si>
    <t>MREL expressed as a percentage of the TEM</t>
  </si>
  <si>
    <t>EU-10</t>
  </si>
  <si>
    <t>Of which to be met with own funds or subordinated liabilities</t>
  </si>
  <si>
    <t xml:space="preserve">EU TLAC1 - Composition - MREL and, where applicable, G-SII Requirement for own funds and eligible liabilities </t>
  </si>
  <si>
    <t>Own funds and eligible liabilities and adjustments</t>
  </si>
  <si>
    <t>Common Equity Tier 1 capital (CET1)</t>
  </si>
  <si>
    <t>Additional Tier 1 capital (AT1)</t>
  </si>
  <si>
    <t>Tier 2 capital (T2)</t>
  </si>
  <si>
    <t xml:space="preserve">Own funds for the purpose of Articles 92a of Regulation (EU) No 575/2013 and 45 of Directive 2014/59/EU </t>
  </si>
  <si>
    <t>Eligible liabilities instruments issued directly by the resolution entity that are subordinated to excluded liabilities (not grandfathered)</t>
  </si>
  <si>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</si>
  <si>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</si>
  <si>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</si>
  <si>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</si>
  <si>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</si>
  <si>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</si>
  <si>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pre-cap)</t>
  </si>
  <si>
    <t>EU-13a</t>
  </si>
  <si>
    <t>Eligible liabilities that are not subordinated to excluded liabilities issued prior to 27 June 2019 (pre-cap)</t>
  </si>
  <si>
    <t>Amount of non subordinated eligible liabilities instruments, where applicable after the application of Article 72b(3) of Regulation (EU) No 575/2013</t>
  </si>
  <si>
    <t>Eligible liabilities items before adjustments</t>
  </si>
  <si>
    <t>EU-17a</t>
  </si>
  <si>
    <t>Of which subordinated liabilities items</t>
  </si>
  <si>
    <t xml:space="preserve">Own funds and eligible liabilities: Adjustments to non-regulatory capital elements </t>
  </si>
  <si>
    <t>Own funds and eligible liabilities items before adjustments</t>
  </si>
  <si>
    <t>(Deduction of exposures between multiple point of entry (MPE) resolution groups)</t>
  </si>
  <si>
    <t>(Deduction of investments in other eligible liabilities instruments)</t>
  </si>
  <si>
    <t>Own funds and eligible liabilities after adjustments</t>
  </si>
  <si>
    <t>EU-22a</t>
  </si>
  <si>
    <t>Of which: own funds and subordinated liabilities</t>
  </si>
  <si>
    <t xml:space="preserve">Risk-weighted exposure amount and leverage exposure measure of the resolution group </t>
  </si>
  <si>
    <t>Total risk exposure amount (TREA)</t>
  </si>
  <si>
    <t>Total exposure measure (TEM)</t>
  </si>
  <si>
    <t>Ratio of own funds and eligible liabilities</t>
  </si>
  <si>
    <t>Own funds and eligible liabilities as a percentage of TREA</t>
  </si>
  <si>
    <t>Of which own funds and subordinated liabilities</t>
  </si>
  <si>
    <t>Own funds and eligible liabilities as a percentage of TEM</t>
  </si>
  <si>
    <t>EU-26a</t>
  </si>
  <si>
    <t>CET1 (as a percentage of the TREA) available after meeting the resolution group’s requirements</t>
  </si>
  <si>
    <t xml:space="preserve">Institution-specific combined buffer requirement </t>
  </si>
  <si>
    <t xml:space="preserve">of which capital conservation buffer requirement </t>
  </si>
  <si>
    <t xml:space="preserve">of which countercyclical buffer requirement </t>
  </si>
  <si>
    <t xml:space="preserve">of which systemic risk buffer requirement </t>
  </si>
  <si>
    <t>EU-31a</t>
  </si>
  <si>
    <t>of which Global Systemically Important Institution (G-SII) or Other Systemically Important Institution (O-SII) buffer</t>
  </si>
  <si>
    <t>Memorandum items</t>
  </si>
  <si>
    <t>EU-32</t>
  </si>
  <si>
    <t>Total amount of excluded liabilities referred to in Article 72a(2) of Regulation (EU) No 575/2013</t>
  </si>
  <si>
    <t>EU ILAC - Internal loss absorbing capacity: internal MREL and, where applicable, requirement for own funds and eligible liabilities for non-EU G-SIIs - ActivoBank</t>
  </si>
  <si>
    <t>Minimum requirement for own funds and eligible liabilities (internal MREL)</t>
  </si>
  <si>
    <t>Qualitative information</t>
  </si>
  <si>
    <t>Applicable requirement and level of application</t>
  </si>
  <si>
    <t>EU-1</t>
  </si>
  <si>
    <t>Is the entity subject to a non-EU G-SII requirement for own funds and eligible liabilities? (Y/N)</t>
  </si>
  <si>
    <t>N</t>
  </si>
  <si>
    <t>EU-2</t>
  </si>
  <si>
    <t>If EU-1 is answered by 'Yes', is the requirement applicable on a consolidated or individual basis? (C/I)</t>
  </si>
  <si>
    <t>EU-2a</t>
  </si>
  <si>
    <t>Is the entity subject to an internal MREL? (Y/N)</t>
  </si>
  <si>
    <t>Y</t>
  </si>
  <si>
    <t>EU-2b</t>
  </si>
  <si>
    <t>If EU-2a is answered by 'Yes', is the requirement applicable on a consolidated or individual basis? (C/I)</t>
  </si>
  <si>
    <t>I</t>
  </si>
  <si>
    <t>Own funds and eligible liabilities</t>
  </si>
  <si>
    <t>EU-3</t>
  </si>
  <si>
    <t>EU-4</t>
  </si>
  <si>
    <t>Eligible Additional Tier 1 capital</t>
  </si>
  <si>
    <t>EU-5</t>
  </si>
  <si>
    <t>Eligible Tier 2 capital</t>
  </si>
  <si>
    <t>EU-6</t>
  </si>
  <si>
    <t>Eligible own funds</t>
  </si>
  <si>
    <t>Eligible liabilities</t>
  </si>
  <si>
    <t>of which permitted guarantees</t>
  </si>
  <si>
    <t>EU-9a</t>
  </si>
  <si>
    <t>(Adjustments)</t>
  </si>
  <si>
    <t>EU-9b</t>
  </si>
  <si>
    <t>Own funds and eligible liabilities items after adjustments</t>
  </si>
  <si>
    <t>Total risk exposure amount and total exposure measure</t>
  </si>
  <si>
    <t>EU-11</t>
  </si>
  <si>
    <t>EU-12</t>
  </si>
  <si>
    <t>EU-13</t>
  </si>
  <si>
    <t>EU-14</t>
  </si>
  <si>
    <t>Own funds and eligible liabilities as a percentage of the TEM</t>
  </si>
  <si>
    <t>EU-15</t>
  </si>
  <si>
    <t>EU-16</t>
  </si>
  <si>
    <t>CET1 (as a percentage of the TREA) available after meeting the entity’s requirements</t>
  </si>
  <si>
    <t>EU-17</t>
  </si>
  <si>
    <t>Institution-specific combined buffer requirement</t>
  </si>
  <si>
    <t>Requirements</t>
  </si>
  <si>
    <t>EU-18</t>
  </si>
  <si>
    <t>Requirement expressed as a percentage of the TREA</t>
  </si>
  <si>
    <t>EU-19</t>
  </si>
  <si>
    <t>of which part of the requirement that may be met with a guarantee</t>
  </si>
  <si>
    <t>EU-20</t>
  </si>
  <si>
    <t>Requirement expressed as percentage of the TEM</t>
  </si>
  <si>
    <t>EU-21</t>
  </si>
  <si>
    <t>EU-22</t>
  </si>
  <si>
    <t>EU TLAC2b: Creditor ranking - Entity that is not a resolution entity (ActivoBank, S.A.)</t>
  </si>
  <si>
    <t>Insolvency ranking</t>
  </si>
  <si>
    <t>Sum of 1 to 1</t>
  </si>
  <si>
    <t>(most junior)</t>
  </si>
  <si>
    <t>Resolution entity</t>
  </si>
  <si>
    <t>Description of insolvency rank</t>
  </si>
  <si>
    <t>Own funds and eligible liabilities for the purpose of internal MREL</t>
  </si>
  <si>
    <t>of which residual maturity  ≥ 1 year &lt; 2 years</t>
  </si>
  <si>
    <t>of which residual maturity  ≥ 2 year &lt; 5 years</t>
  </si>
  <si>
    <t>of which residual maturity ≥ 5 years &lt; 10 years</t>
  </si>
  <si>
    <t>of which residual maturity ≥ 10 years, but excluding perpetual securities</t>
  </si>
  <si>
    <t>of which perpetual securities</t>
  </si>
  <si>
    <t>EU TLAC3b: creditor ranking - resolution entity (BCP, S.A.)</t>
  </si>
  <si>
    <t>Sum of 1 to 9</t>
  </si>
  <si>
    <t>(most senior)</t>
  </si>
  <si>
    <t>Claims of persons with a special relationship with the debtor (1)</t>
  </si>
  <si>
    <t>Common claims (2)</t>
  </si>
  <si>
    <t>Own funds and liabilities potentially eligible for meeting MREL</t>
  </si>
  <si>
    <t>of which  perpetual securities</t>
  </si>
  <si>
    <t>(1) Claims of persons with a special relationship with the debtor and of those to whom such claims have been transferred in the two years prior to the start of insolvency proceedings.</t>
  </si>
  <si>
    <t>(2) Common claims: unsecured, unpreferred and unsubordinated credit claims.</t>
  </si>
  <si>
    <t>Template EU PV1: Prudent valuation adjustments (PVA)</t>
  </si>
  <si>
    <t>Fixed format</t>
  </si>
  <si>
    <t>EU e1</t>
  </si>
  <si>
    <t>EU e2</t>
  </si>
  <si>
    <t>Risk category</t>
  </si>
  <si>
    <t>Category level AVA - Valuation uncertainty</t>
  </si>
  <si>
    <t>Total category level post-diversification</t>
  </si>
  <si>
    <t>Category level AVA</t>
  </si>
  <si>
    <t>Interest Rates</t>
  </si>
  <si>
    <t>Foreign exchange</t>
  </si>
  <si>
    <t>Credit</t>
  </si>
  <si>
    <t>Commodities</t>
  </si>
  <si>
    <t>Unearned credit spreads AVA</t>
  </si>
  <si>
    <t>Investment and funding costs AVA</t>
  </si>
  <si>
    <t>Market price uncertainty</t>
  </si>
  <si>
    <t>Set not applicable in the EU</t>
  </si>
  <si>
    <t>Close-out cost</t>
  </si>
  <si>
    <t>Concentrated positions</t>
  </si>
  <si>
    <t>Early termination</t>
  </si>
  <si>
    <t>Model risk</t>
  </si>
  <si>
    <t>Future administrative costs</t>
  </si>
  <si>
    <t>Total Additional Valuation Adjustments (AVAs)</t>
  </si>
  <si>
    <t>Template 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</si>
  <si>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</si>
  <si>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</si>
  <si>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</si>
  <si>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</si>
  <si>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</si>
  <si>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</si>
  <si>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</si>
  <si>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</si>
  <si>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</si>
  <si>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</si>
  <si>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t>Securitisation (specific risk)</t>
  </si>
  <si>
    <t>Template EU MR2-A - Market risk under the internal Model Approach (IMA)</t>
  </si>
  <si>
    <t>RWAs</t>
  </si>
  <si>
    <t>(a)</t>
  </si>
  <si>
    <t xml:space="preserve">Previous day’s VaR (VaRt-1) </t>
  </si>
  <si>
    <t>(b)</t>
  </si>
  <si>
    <t>Multiplication factor (mc)  x average of previous 60 working days (VaRavg)</t>
  </si>
  <si>
    <t>Latest available SVaR (SVaRt-1))</t>
  </si>
  <si>
    <t>Multiplication factor (ms)  x average of previous 60 working days (sVaRavg)</t>
  </si>
  <si>
    <t>Most recent IRC measure</t>
  </si>
  <si>
    <t>12 weeks average IRC measure</t>
  </si>
  <si>
    <t>Most recent risk measure of comprehensive risk measure</t>
  </si>
  <si>
    <t>12 weeks average of comprehensive risk measure</t>
  </si>
  <si>
    <t>(c)</t>
  </si>
  <si>
    <t>Comprehensive risk measure Floor</t>
  </si>
  <si>
    <t xml:space="preserve">Other </t>
  </si>
  <si>
    <t>Template EU MR2-B - RWA flow statements of market risk exposures under the IMA</t>
  </si>
  <si>
    <t>VaR</t>
  </si>
  <si>
    <t>SVaR</t>
  </si>
  <si>
    <t>IRC</t>
  </si>
  <si>
    <t>Comprehensive risk measure</t>
  </si>
  <si>
    <t>Total RWAs</t>
  </si>
  <si>
    <t xml:space="preserve">RWAs at previous period end </t>
  </si>
  <si>
    <t>1a</t>
  </si>
  <si>
    <t>Regulatory adjustment</t>
  </si>
  <si>
    <t>1b</t>
  </si>
  <si>
    <t xml:space="preserve">RWAs at the previous quarter-end (end of the day) </t>
  </si>
  <si>
    <t xml:space="preserve">Movement in risk levels </t>
  </si>
  <si>
    <t xml:space="preserve">Model updates/changes </t>
  </si>
  <si>
    <t>Methodology and policy</t>
  </si>
  <si>
    <t xml:space="preserve">Acquisitions and disposals </t>
  </si>
  <si>
    <t xml:space="preserve">Foreign exchange movements </t>
  </si>
  <si>
    <t>8a</t>
  </si>
  <si>
    <t xml:space="preserve">RWAs at the end of the reporting period (end of the day) </t>
  </si>
  <si>
    <t>8b</t>
  </si>
  <si>
    <t xml:space="preserve">RWAs at the end of the reporting period </t>
  </si>
  <si>
    <t>Template EU MR3 - IMA values for trading portfolios</t>
  </si>
  <si>
    <t xml:space="preserve">VaR (10 day 99%) </t>
  </si>
  <si>
    <t>Maximum value</t>
  </si>
  <si>
    <t>Average value</t>
  </si>
  <si>
    <t xml:space="preserve">Minimum value </t>
  </si>
  <si>
    <t>Period end</t>
  </si>
  <si>
    <t>SVaR (10 day 99%)</t>
  </si>
  <si>
    <t>IRC (99.9%)</t>
  </si>
  <si>
    <t xml:space="preserve">Comprehensive risk measure (99.9%) </t>
  </si>
  <si>
    <t>Template EU MR4 - Comparison of VaR estimates with gains/losses</t>
  </si>
  <si>
    <t>Euro</t>
  </si>
  <si>
    <t>Template 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</si>
  <si>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</si>
  <si>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</si>
  <si>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regulatory consolidation</t>
  </si>
  <si>
    <t>(Adjustment for securitised exposures that meet the operational requirements for the recognition of risk transference)</t>
  </si>
  <si>
    <t>(Adjustment for temporary exemption of exposures to central bank (if applicable))</t>
  </si>
  <si>
    <t>(Adjustment for fiduciary assets recognised on the balance sheet pursuant to the applicable accounting framework but excluded from the leverage ratio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</si>
  <si>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</si>
  <si>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</si>
  <si>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</si>
  <si>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</si>
  <si>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</si>
  <si>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</si>
  <si>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</si>
  <si>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leverage ratio total exposure measure in accordance with point (c ) of Article 429a(1) CRR)</t>
  </si>
  <si>
    <t>EU-11b</t>
  </si>
  <si>
    <t>(Adjustment for exposures excluded from the leverage ratio total exposure measure in accordance with point (j) of Article 429a(1) CRR)</t>
  </si>
  <si>
    <t>Other adjustments</t>
  </si>
  <si>
    <t>Template 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</si>
  <si>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</si>
  <si>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</si>
  <si>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</si>
  <si>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</si>
  <si>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</si>
  <si>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</si>
  <si>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</si>
  <si>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</si>
  <si>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</si>
  <si>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</si>
  <si>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</si>
  <si>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</si>
  <si>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</si>
  <si>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</si>
  <si>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</si>
  <si>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</si>
  <si>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</si>
  <si>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</si>
  <si>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</si>
  <si>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</si>
  <si>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</si>
  <si>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</si>
  <si>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</si>
  <si>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</si>
  <si>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</si>
  <si>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</si>
  <si>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</si>
  <si>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</si>
  <si>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</si>
  <si>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</si>
  <si>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</si>
  <si>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</si>
  <si>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</si>
  <si>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</si>
  <si>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</si>
  <si>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</si>
  <si>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associated with off-balance sheet exposures deducted in determining Tier 1 capital)</t>
  </si>
  <si>
    <t>Off-balance sheet exposures</t>
  </si>
  <si>
    <r>
      <t xml:space="preserve">Excluded exposures </t>
    </r>
    <r>
      <rPr>
        <b/>
        <strike/>
        <sz val="11"/>
        <color rgb="FFFF0000"/>
        <rFont val="Calibri"/>
        <family val="2"/>
        <scheme val="minor"/>
      </rPr>
      <t/>
    </r>
  </si>
  <si>
    <t>(Exposures excluded from the leverage ratio total exposure measure in accordance with point (c ) of Article 429a(1) CRR)</t>
  </si>
  <si>
    <t>EU-22b</t>
  </si>
  <si>
    <t>(Exposures exempted in accordance with point (j) of Article 429a (1) CRR (on and off balance sheet))</t>
  </si>
  <si>
    <t>EU-22c</t>
  </si>
  <si>
    <t>(-) Excluded exposures of public development banks - Public sector investments</t>
  </si>
  <si>
    <t>EU-22d</t>
  </si>
  <si>
    <t>(Excluded promotional loans of public development banks: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</si>
  <si>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</si>
  <si>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</si>
  <si>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</si>
  <si>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</si>
  <si>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</si>
  <si>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</si>
  <si>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</si>
  <si>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</si>
  <si>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</si>
  <si>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</si>
  <si>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</si>
  <si>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</si>
  <si>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</si>
  <si>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(Total exempted exposures)</t>
  </si>
  <si>
    <t>Capital and total exposure measure</t>
  </si>
  <si>
    <t>EU-25</t>
  </si>
  <si>
    <t>Leverage ratio (without the adjustment due to excluded exposures of public development banks - Public sector investments) (%)</t>
  </si>
  <si>
    <t>25a</t>
  </si>
  <si>
    <t>Leverage ratio (excluding the impact of any applicable temporary exemption of
central bank reserves)</t>
  </si>
  <si>
    <t>Regulatory minimum leverage ratio requirement (%)</t>
  </si>
  <si>
    <t>EU-26</t>
  </si>
  <si>
    <t xml:space="preserve">Additional leverage ratio requirements (%) </t>
  </si>
  <si>
    <t>Required leverage buffer (%)</t>
  </si>
  <si>
    <t>Choice on transitional arrangements and relevant exposures</t>
  </si>
  <si>
    <t>EU-27</t>
  </si>
  <si>
    <t>Choice on transitional arrangements for the definition of the capital measure</t>
  </si>
  <si>
    <t>Transitional</t>
  </si>
  <si>
    <t>Disclosure of mean values</t>
  </si>
  <si>
    <t>Mean value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</si>
  <si>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</si>
  <si>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exposures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</si>
  <si>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</si>
  <si>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exposures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</si>
  <si>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</si>
  <si>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</si>
  <si>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</si>
  <si>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</si>
  <si>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Total on-balance sheet exposures (excluding derivatives, SFTs, and exempted exposures), of which:</t>
  </si>
  <si>
    <t>Trading book exposures</t>
  </si>
  <si>
    <t>Banking book exposures, of which:</t>
  </si>
  <si>
    <t>Exposures treated as sovereigns</t>
  </si>
  <si>
    <t>Exposures to regional governments, MDB, international organisations and PSE not treated as sovereigns</t>
  </si>
  <si>
    <t>Secured by mortgages of immovable properties</t>
  </si>
  <si>
    <t>Retail exposures</t>
  </si>
  <si>
    <t>Other exposures (eg equity, securitisations, and other non-credit obligation assets)</t>
  </si>
  <si>
    <t>Negative impact scenario</t>
  </si>
  <si>
    <t>Impact</t>
  </si>
  <si>
    <t>STANDARD SCENARIOS</t>
  </si>
  <si>
    <t>Parallel shift of the yield curve by +/- 100 bps</t>
  </si>
  <si>
    <t>+ 100 bps</t>
  </si>
  <si>
    <t>Change in the slope of the yield curve (for maturities from 2 to 10 years) up to +/- 25 bps</t>
  </si>
  <si>
    <t>+ 25 bps</t>
  </si>
  <si>
    <t>4 combinations of the previous 2 scenarios</t>
  </si>
  <si>
    <t>+ 100 bps &amp; + 25 bps</t>
  </si>
  <si>
    <t>+ 100 bps &amp; - 25 bps</t>
  </si>
  <si>
    <t>Variation in the main stock market indices by +/- 30%</t>
  </si>
  <si>
    <t>+30%</t>
  </si>
  <si>
    <t>Variation in foreign exchange rates (against the euro) by +/- 10% for the main currencies and
 by +/- 25% for other currencies</t>
  </si>
  <si>
    <t>-10%, -25%</t>
  </si>
  <si>
    <t>Variation in swap spreads by +/- 20 bps</t>
  </si>
  <si>
    <t>-20 bps</t>
  </si>
  <si>
    <t>NON-STANDARD SCENARIOS</t>
  </si>
  <si>
    <t>Widening/narrowing of the bid-ask spread</t>
  </si>
  <si>
    <t>Widening</t>
  </si>
  <si>
    <t>Significant vertices(1)</t>
  </si>
  <si>
    <t>VaR w/o diversification</t>
  </si>
  <si>
    <t>VaR w/ diversification</t>
  </si>
  <si>
    <t>Historical scenarios(2)</t>
  </si>
  <si>
    <t>15 July 2011</t>
  </si>
  <si>
    <t>27 January 2012</t>
  </si>
  <si>
    <t>(1) Scenarios in which the more adverse variations of the last seven years, relative to the portfolio's five most significant risk factors for VaR, are applied to the current portfolio.</t>
  </si>
  <si>
    <t>(2) Scenarios in which past extreme markets variations are applied to the current portfolio; in this case, the significant dates refer to the Eurozone Sovereign Debt crisis from 2010 onwards.</t>
  </si>
  <si>
    <t>Template EU LIQ1 - Quantitative information of LCR</t>
  </si>
  <si>
    <t>Million euro</t>
  </si>
  <si>
    <t>Scope of consolidation: consolidated</t>
  </si>
  <si>
    <t>Total unweighted value (average)</t>
  </si>
  <si>
    <t>Total weighted value (average)</t>
  </si>
  <si>
    <t>EU 1a</t>
  </si>
  <si>
    <t>Quarter ending on (DD Month YYY)</t>
  </si>
  <si>
    <t>T
Dec 24</t>
  </si>
  <si>
    <t>T-1 
Sep 24</t>
  </si>
  <si>
    <t>T-2
Jun 24</t>
  </si>
  <si>
    <t>T-3
Mar 24</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</si>
  <si>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</si>
  <si>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</si>
  <si>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</si>
  <si>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</si>
  <si>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</si>
  <si>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</si>
  <si>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</si>
  <si>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</si>
  <si>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</si>
  <si>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</si>
  <si>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</si>
  <si>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</si>
  <si>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</si>
  <si>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</si>
  <si>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</si>
  <si>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</si>
  <si>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</si>
  <si>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</si>
  <si>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</si>
  <si>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</si>
  <si>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</si>
  <si>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</si>
  <si>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</si>
  <si>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</si>
  <si>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</si>
  <si>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</si>
  <si>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</si>
  <si>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</si>
  <si>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</si>
  <si>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</si>
  <si>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</si>
  <si>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</si>
  <si>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</si>
  <si>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</si>
  <si>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</si>
  <si>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</si>
  <si>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 xml:space="preserve">Template EU LIQ2: Net Stable Funding Ratio </t>
  </si>
  <si>
    <t>In accordance with Article 451a(3) CRR</t>
  </si>
  <si>
    <t>Unweighted value by residual maturity</t>
  </si>
  <si>
    <t>Weighted value</t>
  </si>
  <si>
    <t>&lt; 6 months</t>
  </si>
  <si>
    <t>6 months to &lt; 1yr</t>
  </si>
  <si>
    <t>≥ 1yr</t>
  </si>
  <si>
    <t>Available stable funding (ASF) Items</t>
  </si>
  <si>
    <t>Capital items and instruments</t>
  </si>
  <si>
    <t>Own funds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</si>
  <si>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</si>
  <si>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</si>
  <si>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</si>
  <si>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</si>
  <si>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</si>
  <si>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</si>
  <si>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</si>
  <si>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</si>
  <si>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</si>
  <si>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</si>
  <si>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</si>
  <si>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more than 12m in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</si>
  <si>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</si>
  <si>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</si>
  <si>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</si>
  <si>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</si>
  <si>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</si>
  <si>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</si>
  <si>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</si>
  <si>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</si>
  <si>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</si>
  <si>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</si>
  <si>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</si>
  <si>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</si>
  <si>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</si>
  <si>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</si>
  <si>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</si>
  <si>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</si>
  <si>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</si>
  <si>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</si>
  <si>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</si>
  <si>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</si>
  <si>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</si>
  <si>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</si>
  <si>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</si>
  <si>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</si>
  <si>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</si>
  <si>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090</t>
  </si>
  <si>
    <t>100</t>
  </si>
  <si>
    <t>Assets of the reporting institution</t>
  </si>
  <si>
    <t>Equity instruments</t>
  </si>
  <si>
    <t>Debt securities</t>
  </si>
  <si>
    <t>of which: covered bonds</t>
  </si>
  <si>
    <t>of which: securitisations</t>
  </si>
  <si>
    <t>of which: issued by general governments</t>
  </si>
  <si>
    <t>of which: issued by financial corporations</t>
  </si>
  <si>
    <t>of which: issued by non-financial corporations</t>
  </si>
  <si>
    <t>120</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</si>
  <si>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</si>
  <si>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</si>
  <si>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</si>
  <si>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</si>
  <si>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130</t>
  </si>
  <si>
    <t>Collateral received by the reporting institution</t>
  </si>
  <si>
    <t>140</t>
  </si>
  <si>
    <t>Loans on demand</t>
  </si>
  <si>
    <t>150</t>
  </si>
  <si>
    <t>160</t>
  </si>
  <si>
    <t>170</t>
  </si>
  <si>
    <t>180</t>
  </si>
  <si>
    <t>190</t>
  </si>
  <si>
    <t>200</t>
  </si>
  <si>
    <t>210</t>
  </si>
  <si>
    <t>220</t>
  </si>
  <si>
    <t>Loans and advances other than loans on demand</t>
  </si>
  <si>
    <t>230</t>
  </si>
  <si>
    <t>Other collateral received</t>
  </si>
  <si>
    <t>240</t>
  </si>
  <si>
    <t>Own debt securities issued other than own covered bonds or securitisations</t>
  </si>
  <si>
    <t xml:space="preserve"> Own covered bonds and asset-backed securities issued and not yet pledged</t>
  </si>
  <si>
    <t xml:space="preserve">TOTAL ASSETS, COLLATERAL RECEIVED AND OWN DEBT SECURITIES ISSUED </t>
  </si>
  <si>
    <t>Template EU AE3 - Sources of encumbrance</t>
  </si>
  <si>
    <t>Matching liabilities, contingent liabilities or securities lent</t>
  </si>
  <si>
    <t>Carrying amount of selected financial liabilities</t>
  </si>
  <si>
    <t>EU CR1 - EBA/GL/2022/13 - Modelo 4: Performing and non-performing exposures and related provisions</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</si>
  <si>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</si>
  <si>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</si>
  <si>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</si>
  <si>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</si>
  <si>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</si>
  <si>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</si>
  <si>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</si>
  <si>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</si>
  <si>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</si>
  <si>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</si>
  <si>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</si>
  <si>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</si>
  <si>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</si>
  <si>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</si>
  <si>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</si>
  <si>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</si>
  <si>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Central banks</t>
  </si>
  <si>
    <t>General governments</t>
  </si>
  <si>
    <t>Credit institutions</t>
  </si>
  <si>
    <t>Other financial corporations</t>
  </si>
  <si>
    <t>Non-financial corporations</t>
  </si>
  <si>
    <t>Of which: SMEs</t>
  </si>
  <si>
    <t>Households</t>
  </si>
  <si>
    <t>Debt Securities</t>
  </si>
  <si>
    <t>110</t>
  </si>
  <si>
    <t>Under the new taxonomy 3.0, the amount and the impairment of stages do not include purchased or originated credit impaired assets.</t>
  </si>
  <si>
    <t>Template EU CR1-A: Maturity of exposures</t>
  </si>
  <si>
    <t>Net exposure value</t>
  </si>
  <si>
    <t>On demand</t>
  </si>
  <si>
    <t>&lt;= 1 year</t>
  </si>
  <si>
    <t>&gt; 1 year &lt;= 5 years</t>
  </si>
  <si>
    <t>&gt; 5 years</t>
  </si>
  <si>
    <t>No stated maturity</t>
  </si>
  <si>
    <t>EU CR2 - EBA/GL/2022/13 - Template 8: Changes in the stock of NPLs</t>
  </si>
  <si>
    <t>Not applicable: NPL ratio &lt; 5%</t>
  </si>
  <si>
    <t xml:space="preserve">Gross carrying amount               </t>
  </si>
  <si>
    <t>Related net Accumulated recoveries</t>
  </si>
  <si>
    <t>Initial stock of non-performing loans and advances</t>
  </si>
  <si>
    <t>Inflows to non-performing portfolios</t>
  </si>
  <si>
    <t>Outflows from non-performing portfolios</t>
  </si>
  <si>
    <t>Outflows to performing portfolio</t>
  </si>
  <si>
    <t>Outflows due to loan repayment, partial or total</t>
  </si>
  <si>
    <t>6</t>
  </si>
  <si>
    <t>Outflows due to collateral liquidation</t>
  </si>
  <si>
    <t>7</t>
  </si>
  <si>
    <t>Outflows due to taking possession of collateral</t>
  </si>
  <si>
    <t>8</t>
  </si>
  <si>
    <t>Outflows due to sale of instruments</t>
  </si>
  <si>
    <t>9</t>
  </si>
  <si>
    <t>Outflows due to risk transfer</t>
  </si>
  <si>
    <t>10</t>
  </si>
  <si>
    <t>Outflows due to write-offs</t>
  </si>
  <si>
    <t>11</t>
  </si>
  <si>
    <t>Outflow due to other situations</t>
  </si>
  <si>
    <t>12</t>
  </si>
  <si>
    <t>Outflow due to reclassification as held for sale</t>
  </si>
  <si>
    <t>13</t>
  </si>
  <si>
    <t>Final stock of non-performing loans and advances</t>
  </si>
  <si>
    <t>Template EU CR3 –  CRM techniques overview:  Disclosure of the use of credit risk mitigation techniques</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</si>
  <si>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</si>
  <si>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</si>
  <si>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</si>
  <si>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</si>
  <si>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</si>
  <si>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</si>
  <si>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xml:space="preserve">     Of which non-performing exposures</t>
  </si>
  <si>
    <t xml:space="preserve">            Of which defaulted </t>
  </si>
  <si>
    <t>EU CQ1 - EBA/GL/2022/13 - Template 1: Credit quality of forborne exposures</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</si>
  <si>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</si>
  <si>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</si>
  <si>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</si>
  <si>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</si>
  <si>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</si>
  <si>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</si>
  <si>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</si>
  <si>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</si>
  <si>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</si>
  <si>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Loan commitments given</t>
  </si>
  <si>
    <t>EU CQ2 - EBA/GL/2022/13 -Template 2: Quality of forbearance</t>
  </si>
  <si>
    <t>Gross carrying amount of forborne exposures</t>
  </si>
  <si>
    <t>Loans and advances that have been forborne more than twice</t>
  </si>
  <si>
    <t>Non-performing forborne loans and advances that failed to meet the non-performing exit criteria</t>
  </si>
  <si>
    <t>EU CQ3 - EBA/GL/2022/13 - Template 3: Credit quality of performing and non-performing exposures by past due days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</si>
  <si>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</si>
  <si>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</si>
  <si>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</si>
  <si>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</si>
  <si>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</si>
  <si>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</si>
  <si>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</si>
  <si>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</si>
  <si>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</si>
  <si>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</si>
  <si>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NPL ratio (Loans and Advances)</t>
  </si>
  <si>
    <t>EU CQ4 - EBA/GL/2022/13 - Template 5: Quality of non-performing exposures by geography </t>
  </si>
  <si>
    <t>Gross carrying/Nominal amount</t>
  </si>
  <si>
    <t>Accumulated impairment</t>
  </si>
  <si>
    <t>Provisions on off-balance sheet commitments and financial guarantee given</t>
  </si>
  <si>
    <t>Accumulated negative changes in fair value due to credit risk on non-performing exposures</t>
  </si>
  <si>
    <t>of which: non-performing</t>
  </si>
  <si>
    <t>of which: subject to impairment</t>
  </si>
  <si>
    <t>of which: defaulted</t>
  </si>
  <si>
    <t>On balance sheet exposures</t>
  </si>
  <si>
    <t>Portugal</t>
  </si>
  <si>
    <t>Poland</t>
  </si>
  <si>
    <t>Mozambique and others</t>
  </si>
  <si>
    <t>Off balance sheet exposures</t>
  </si>
  <si>
    <t>EU CQ5 - EBA/GL/2022/13 - Template 6: Credit quality of loans and advances to non-financial corporations by industry</t>
  </si>
  <si>
    <t>of which: loans and advances subject to impairment</t>
  </si>
  <si>
    <t>of which defaulted</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</si>
  <si>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</si>
  <si>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</si>
  <si>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</si>
  <si>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</si>
  <si>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</si>
  <si>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</si>
  <si>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</si>
  <si>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</si>
  <si>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</si>
  <si>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</si>
  <si>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</si>
  <si>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</si>
  <si>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</si>
  <si>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</si>
  <si>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</si>
  <si>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</si>
  <si>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</si>
  <si>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</si>
  <si>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</si>
  <si>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EU CQ6 - EBA/GL/2022/13 - Template 7: Collateral valuation - loans and advances </t>
  </si>
  <si>
    <t>Performing</t>
  </si>
  <si>
    <t>Non-performing</t>
  </si>
  <si>
    <t>Past due &gt; 90 days</t>
  </si>
  <si>
    <t>Of which past due &gt; 30 days ≤ 90 days</t>
  </si>
  <si>
    <t>Of which past due &gt; 90 days ≤ 180 days</t>
  </si>
  <si>
    <t>Of which: past due &gt; 180 days ≤ 1 year</t>
  </si>
  <si>
    <t>Of which: past due &gt; 1 years ≤ 2 years</t>
  </si>
  <si>
    <t>Of which: past due &gt; 2 years ≤ 5 years</t>
  </si>
  <si>
    <t>Of which: past due &gt; 5 years ≤ 7 years</t>
  </si>
  <si>
    <t>Of which: past due &gt; 7 years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</si>
  <si>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</si>
  <si>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</si>
  <si>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</si>
  <si>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</si>
  <si>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</si>
  <si>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</si>
  <si>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</si>
  <si>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</si>
  <si>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</si>
  <si>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</si>
  <si>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</si>
  <si>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</si>
  <si>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r>
      <t>Template EU CCR5 – Composition of collateral for CCR exposure</t>
    </r>
    <r>
      <rPr>
        <b/>
        <strike/>
        <sz val="14"/>
        <color rgb="FFD1005D"/>
        <rFont val="Montserrat"/>
      </rPr>
      <t>s</t>
    </r>
  </si>
  <si>
    <r>
      <t>Common Equity Tier</t>
    </r>
    <r>
      <rPr>
        <sz val="9"/>
        <color theme="1"/>
        <rFont val="Montserrat"/>
      </rPr>
      <t> </t>
    </r>
    <r>
      <rPr>
        <sz val="9"/>
        <color rgb="FF000000"/>
        <rFont val="Montserrat"/>
      </rPr>
      <t>1 ratio (%)</t>
    </r>
  </si>
  <si>
    <r>
      <t>Additional own funds requirements based on SREP</t>
    </r>
    <r>
      <rPr>
        <b/>
        <sz val="9"/>
        <color theme="1"/>
        <rFont val="Montserrat"/>
      </rPr>
      <t xml:space="preserve"> (as a percentage of risk-weighted exposure amount)</t>
    </r>
  </si>
  <si>
    <t>On-balance sheet exposure</t>
  </si>
  <si>
    <t>Off-balance sheet exposure</t>
  </si>
  <si>
    <t>VaR (higher of values a and b)</t>
  </si>
  <si>
    <t>SVaR (higher of values a and b)</t>
  </si>
  <si>
    <t>IRC (higher of values a and b)</t>
  </si>
  <si>
    <t>Comprehensive risk measure (higher of values a, b and c)</t>
  </si>
  <si>
    <t xml:space="preserve">Template EU REM1 - Remuneration awarded for the financial year </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</si>
  <si>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</si>
  <si>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</si>
  <si>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</si>
  <si>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</si>
  <si>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</si>
  <si>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</si>
  <si>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</si>
  <si>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</si>
  <si>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</si>
  <si>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</si>
  <si>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</si>
  <si>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</si>
  <si>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</si>
  <si>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</si>
  <si>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</si>
  <si>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</si>
  <si>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</si>
  <si>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</si>
  <si>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EU-14a</t>
  </si>
  <si>
    <t>EU-13b</t>
  </si>
  <si>
    <t>EU-14b</t>
  </si>
  <si>
    <t>EU-14x</t>
  </si>
  <si>
    <t>EU-14y</t>
  </si>
  <si>
    <t>Total remuneration (2 + 10)</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</si>
  <si>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</si>
  <si>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</si>
  <si>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</si>
  <si>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</si>
  <si>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</si>
  <si>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</si>
  <si>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</si>
  <si>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</si>
  <si>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</si>
  <si>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</si>
  <si>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</si>
  <si>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</si>
  <si>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</si>
  <si>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</si>
  <si>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</si>
  <si>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 xml:space="preserve">Template EU REM3 - Deferred remuneration </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</si>
  <si>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</si>
  <si>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</si>
  <si>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</si>
  <si>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</si>
  <si>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</si>
  <si>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</si>
  <si>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</si>
  <si>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</si>
  <si>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</si>
  <si>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</si>
  <si>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</si>
  <si>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</si>
  <si>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Shares or equivalent ownership interests</t>
  </si>
  <si>
    <t xml:space="preserve">Share-linked instruments or equivalent non-cash instruments </t>
  </si>
  <si>
    <t>Other instruments</t>
  </si>
  <si>
    <t>Other forms</t>
  </si>
  <si>
    <t>MB Management function</t>
  </si>
  <si>
    <t>Total amount</t>
  </si>
  <si>
    <t>Template EU REM4 - Remuneration of 1 million EUR or more per year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</si>
  <si>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</si>
  <si>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</si>
  <si>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</si>
  <si>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</si>
  <si>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</si>
  <si>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</si>
  <si>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</si>
  <si>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</si>
  <si>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</si>
  <si>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</si>
  <si>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</si>
  <si>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</si>
  <si>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x</t>
  </si>
  <si>
    <t>To be extended as appropriate, if further payment bands are needed.</t>
  </si>
  <si>
    <t>Template EU REM5 - Information on remuneration of staff whose professional activities have a material impact on institutions’ risk profile (identified staff)</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</si>
  <si>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</si>
  <si>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</si>
  <si>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</si>
  <si>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</si>
  <si>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</si>
  <si>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</si>
  <si>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</si>
  <si>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</si>
  <si>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</si>
  <si>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</si>
  <si>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</si>
  <si>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</si>
  <si>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</si>
  <si>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</si>
  <si>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</si>
  <si>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</si>
  <si>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</si>
  <si>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Template EU INS1 - Insurance participations</t>
  </si>
  <si>
    <t>million EUR</t>
  </si>
  <si>
    <t>Risk-weighted exposure amount</t>
  </si>
  <si>
    <t>Own fund instruments held in insurance or re-insurance undertakings  or insurance holding company not deducted from own funds</t>
  </si>
  <si>
    <t>Template EU INS2 - Financial conglomerates information on own funds and capital adequacy ratio</t>
  </si>
  <si>
    <t xml:space="preserve">Supplementary own fund requirements of the financial conglomerate (amount) </t>
  </si>
  <si>
    <t>Capital adequacy ratio of the financial conglomerate (%)</t>
  </si>
  <si>
    <t>Thousand euro</t>
  </si>
  <si>
    <t>Of which: Total core approach in the trading book</t>
  </si>
  <si>
    <t>Of which: Total core approach in the banking book</t>
  </si>
  <si>
    <r>
      <t>Assets, collateral received and own debt securities issued other than covered bond</t>
    </r>
    <r>
      <rPr>
        <b/>
        <sz val="9"/>
        <rFont val="Montserrat"/>
      </rPr>
      <t>s</t>
    </r>
    <r>
      <rPr>
        <b/>
        <sz val="9"/>
        <color rgb="FF575756"/>
        <rFont val="Montserrat"/>
      </rPr>
      <t xml:space="preserve"> and securitisations encumbered</t>
    </r>
  </si>
  <si>
    <r>
      <t>Own funds and eligible liabilities: Non-regulatory capital elements</t>
    </r>
    <r>
      <rPr>
        <b/>
        <sz val="9"/>
        <color rgb="FF7030A0"/>
        <rFont val="Montserrat"/>
      </rPr>
      <t xml:space="preserve"> </t>
    </r>
  </si>
  <si>
    <t>4.1</t>
  </si>
  <si>
    <t>4.2</t>
  </si>
  <si>
    <t>4.3</t>
  </si>
  <si>
    <t>4.4</t>
  </si>
  <si>
    <t>4.5</t>
  </si>
  <si>
    <t>Template 1: Banking book- Climate Change transition risk: Credit quality of exposures by sector, emissions and residual maturity</t>
  </si>
  <si>
    <t xml:space="preserve">Gross carrying amount </t>
  </si>
  <si>
    <t xml:space="preserve">Accumulated impairment, accumulated negative changes in fair value due to credit risk and provisions </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</si>
  <si>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</si>
  <si>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</si>
  <si>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</si>
  <si>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</si>
  <si>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</si>
  <si>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</si>
  <si>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</si>
  <si>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Sector/subsector</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</si>
  <si>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</si>
  <si>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</si>
  <si>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</si>
  <si>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</si>
  <si>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</si>
  <si>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</si>
  <si>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</si>
  <si>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</si>
  <si>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</si>
  <si>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</si>
  <si>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</si>
  <si>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</si>
  <si>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</si>
  <si>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</si>
  <si>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</si>
  <si>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</si>
  <si>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</si>
  <si>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</si>
  <si>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</si>
  <si>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</si>
  <si>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</si>
  <si>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</si>
  <si>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</si>
  <si>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</si>
  <si>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</si>
  <si>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</si>
  <si>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</si>
  <si>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</si>
  <si>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</si>
  <si>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</si>
  <si>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</si>
  <si>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</si>
  <si>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</si>
  <si>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</si>
  <si>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</si>
  <si>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</si>
  <si>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</si>
  <si>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</si>
  <si>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</si>
  <si>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</si>
  <si>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</si>
  <si>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</si>
  <si>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</si>
  <si>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</si>
  <si>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remediation activities</t>
  </si>
  <si>
    <t>F - Construction</t>
  </si>
  <si>
    <t>F.41 - Construction of buildings</t>
  </si>
  <si>
    <t>F.42 - Civil engineering</t>
  </si>
  <si>
    <t>F.43 - Specialised construction activities</t>
  </si>
  <si>
    <t>G - Wholesale and retail trade; repair of motor vehicles &amp;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</si>
  <si>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</si>
  <si>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</si>
  <si>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</si>
  <si>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</si>
  <si>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</si>
  <si>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</si>
  <si>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</si>
  <si>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</si>
  <si>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</si>
  <si>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</si>
  <si>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</si>
  <si>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</si>
  <si>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Template 2: Banking book - Climate change transition risk: Loans collateralised by immovable property - Energy efficiency of the collateral</t>
  </si>
  <si>
    <t>Counterparty sector</t>
  </si>
  <si>
    <t xml:space="preserve">Total gross carrying amount amount </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</si>
  <si>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</si>
  <si>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</si>
  <si>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</si>
  <si>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</si>
  <si>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</si>
  <si>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</si>
  <si>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</si>
  <si>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</si>
  <si>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</si>
  <si>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</si>
  <si>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</si>
  <si>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</si>
  <si>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</si>
  <si>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</si>
  <si>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</si>
  <si>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</si>
  <si>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</si>
  <si>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</si>
  <si>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</si>
  <si>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</si>
  <si>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</si>
  <si>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</si>
  <si>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</si>
  <si>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Template 3: Banking book - Climate change transition risk: Alignment metrics</t>
  </si>
  <si>
    <t>Sector</t>
  </si>
  <si>
    <t>NACE Sectors (a minima)</t>
  </si>
  <si>
    <t>Portfolio gross carrying amount (Mn EUR)</t>
  </si>
  <si>
    <t>Alignment metric**</t>
  </si>
  <si>
    <t>Year of reference</t>
  </si>
  <si>
    <t>Distance to IEA NZE2050 in % ***</t>
  </si>
  <si>
    <t>Target (year of reference + 3 years)</t>
  </si>
  <si>
    <t>Power</t>
  </si>
  <si>
    <t>140.9 gCO2/kWh</t>
  </si>
  <si>
    <t xml:space="preserve">Fossil fuel combustion </t>
  </si>
  <si>
    <t>64.4 kgCO2/GJ</t>
  </si>
  <si>
    <t>Automotive</t>
  </si>
  <si>
    <t>100.8 gCO2/km</t>
  </si>
  <si>
    <t>115.2 gCO2/km</t>
  </si>
  <si>
    <t>Aviation</t>
  </si>
  <si>
    <t>122.4 gCO2/km</t>
  </si>
  <si>
    <t>120.4 gCO2/km</t>
  </si>
  <si>
    <t xml:space="preserve">Maritime transport </t>
  </si>
  <si>
    <t>7.70 gCO2/km</t>
  </si>
  <si>
    <t>6.50 gCO2/km</t>
  </si>
  <si>
    <t>Cement, clinker and lime production</t>
  </si>
  <si>
    <t>650.4 kgCO2/t</t>
  </si>
  <si>
    <t>620 kgCO2/t</t>
  </si>
  <si>
    <t>7.1</t>
  </si>
  <si>
    <t xml:space="preserve">Steel </t>
  </si>
  <si>
    <t>7.2</t>
  </si>
  <si>
    <t>Aluminium</t>
  </si>
  <si>
    <t>1.97 tCO2/t</t>
  </si>
  <si>
    <t>2.09 tCO2/t</t>
  </si>
  <si>
    <t>Chemicals</t>
  </si>
  <si>
    <t>27.9 kgCO2/GJ</t>
  </si>
  <si>
    <t>26.3 kgCO2/GJ</t>
  </si>
  <si>
    <t>Template 4: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</si>
  <si>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</si>
  <si>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</si>
  <si>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</si>
  <si>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</si>
  <si>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</si>
  <si>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Template 5: Banking book - Climate change physical risk: Exposures subject to physical risk</t>
  </si>
  <si>
    <t>Geography: Portugal</t>
  </si>
  <si>
    <t xml:space="preserve">o </t>
  </si>
  <si>
    <t>Variable: Geographical area subject to climate change physical risk - acute and chronic events</t>
  </si>
  <si>
    <t>Gross carrying amount (Mln EUR)</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</si>
  <si>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</si>
  <si>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</si>
  <si>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</si>
  <si>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</si>
  <si>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</si>
  <si>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</si>
  <si>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E - Water supply; sewerage, waste management and remediation activities</t>
  </si>
  <si>
    <t>G - Wholesale and retail trade; repair of motor vehicles and motorcycles</t>
  </si>
  <si>
    <t>Loans collateralised by residential immovable property</t>
  </si>
  <si>
    <t>Loans collateralised by commercial immovable property</t>
  </si>
  <si>
    <t>Repossessed collaterals</t>
  </si>
  <si>
    <t>Other relevant sectors (breakdown below where relevant)</t>
  </si>
  <si>
    <t>Geography: Poland</t>
  </si>
  <si>
    <t>Geography: Mozambique</t>
  </si>
  <si>
    <t>Geography: Others</t>
  </si>
  <si>
    <t>Template 6. Summary of GAR KPIs</t>
  </si>
  <si>
    <t>KPI</t>
  </si>
  <si>
    <t>% coverage (over total assets)*</t>
  </si>
  <si>
    <t>Climate change mitigation</t>
  </si>
  <si>
    <t>Climate change adaptation</t>
  </si>
  <si>
    <t>Total (Climate change mitigation + Climate change adaptation)</t>
  </si>
  <si>
    <t>GAR stock</t>
  </si>
  <si>
    <t>GAR flow</t>
  </si>
  <si>
    <t>* % of assets covered by the KPI over banks´ total assets</t>
  </si>
  <si>
    <t>Template 7 - Mitigating actions: Assets for the calculation of GAR</t>
  </si>
  <si>
    <t>Disclosure reference date T</t>
  </si>
  <si>
    <t xml:space="preserve">Total gross carrying amount </t>
  </si>
  <si>
    <t>Climate Change Mitigation (CCM)</t>
  </si>
  <si>
    <t>Climate Change Adaptation (CCA)</t>
  </si>
  <si>
    <t>TOTAL (CCM + CCA)</t>
  </si>
  <si>
    <t>Of which towards taxonomy relevant sectors (Taxonomy-eligible)</t>
  </si>
  <si>
    <t>Of which environmentally sustainable (Taxonomy-aligned)</t>
  </si>
  <si>
    <t>GAR - Covered assets in both numerator and denominator</t>
  </si>
  <si>
    <t>Of which specialised lending</t>
  </si>
  <si>
    <t>Of which transitional</t>
  </si>
  <si>
    <t>Of which enabling</t>
  </si>
  <si>
    <t>Of which adaptation</t>
  </si>
  <si>
    <t>Of which transitional/       adaptation</t>
  </si>
  <si>
    <t>Loans and advances, debt securities and equity instruments not HfT eligible for GAR calculation</t>
  </si>
  <si>
    <t xml:space="preserve">Financial corporations </t>
  </si>
  <si>
    <t>Debt securities, including UoP</t>
  </si>
  <si>
    <t>of which investment firms</t>
  </si>
  <si>
    <t>of which  management companies</t>
  </si>
  <si>
    <t>of which insurance undertakings</t>
  </si>
  <si>
    <t>Non-financial corporations (subject to NFRD disclosure obligations)</t>
  </si>
  <si>
    <t>of which loans collateralised by residential immovable property</t>
  </si>
  <si>
    <t>of which building renovation loans</t>
  </si>
  <si>
    <t>of which motor vehicle loans</t>
  </si>
  <si>
    <t>Local governments financing</t>
  </si>
  <si>
    <t>Housing financing</t>
  </si>
  <si>
    <t>Other local governments financing</t>
  </si>
  <si>
    <t xml:space="preserve">Collateral obtained by taking possession: residential and commercial immovable properties </t>
  </si>
  <si>
    <t>TOTAL GAR ASSETS</t>
  </si>
  <si>
    <t xml:space="preserve">Assets excluded from the numerator for GAR calculation (covered in the denominator) </t>
  </si>
  <si>
    <t>EU Non-financial corporations (not subject to NFRD disclosure obligations)</t>
  </si>
  <si>
    <t>Non-EU Non-financial corporations (not subject to NFRD disclosure obligations)</t>
  </si>
  <si>
    <t>Derivatives</t>
  </si>
  <si>
    <t>On demand interbank loans</t>
  </si>
  <si>
    <t>Cash and cash-related assets</t>
  </si>
  <si>
    <t>Other assets (e.g. Goodwill, commodities etc.)</t>
  </si>
  <si>
    <t>TOTAL ASSETS IN THE DENOMINATOR (GAR)</t>
  </si>
  <si>
    <t>Sovereigns</t>
  </si>
  <si>
    <t>Central banks exposure</t>
  </si>
  <si>
    <t>Trading book</t>
  </si>
  <si>
    <t>TOTAL ASSETS EXCLUDED FROM NUMERATOR AND DENOMINATOR</t>
  </si>
  <si>
    <t>TOTAL ASSETS</t>
  </si>
  <si>
    <t>Template 8 - GAR (%)</t>
  </si>
  <si>
    <t>r</t>
  </si>
  <si>
    <t>s</t>
  </si>
  <si>
    <t>t</t>
  </si>
  <si>
    <t>u</t>
  </si>
  <si>
    <t>v</t>
  </si>
  <si>
    <t>w</t>
  </si>
  <si>
    <t>y</t>
  </si>
  <si>
    <t>z</t>
  </si>
  <si>
    <t>aa</t>
  </si>
  <si>
    <t>ab</t>
  </si>
  <si>
    <t>ac</t>
  </si>
  <si>
    <t>ad</t>
  </si>
  <si>
    <t>ae</t>
  </si>
  <si>
    <t>af</t>
  </si>
  <si>
    <t>Disclosure reference date T: KPIs on stock</t>
  </si>
  <si>
    <t>Disclosure reference date T: KPIs on flows</t>
  </si>
  <si>
    <t>Proportion of eligible assets funding taxonomy relevant sectors</t>
  </si>
  <si>
    <t>Proportion of total assets covered</t>
  </si>
  <si>
    <t>Proportion of new eligible assets funding taxonomy relevant sectors</t>
  </si>
  <si>
    <t>Proportion of total new assets covered</t>
  </si>
  <si>
    <t>Of which environmentally sustainable</t>
  </si>
  <si>
    <t>%  (compared to total covered assets in the denominator)</t>
  </si>
  <si>
    <t>Of which transitional/adaptation</t>
  </si>
  <si>
    <t>GAR</t>
  </si>
  <si>
    <t>Financial corporations</t>
  </si>
  <si>
    <t>of which management companies</t>
  </si>
  <si>
    <t>Non-financial corporations subject to NFRD disclosure obligations</t>
  </si>
  <si>
    <t>Local government financing</t>
  </si>
  <si>
    <t>Template 9 - Mitigating actions: BTAR</t>
  </si>
  <si>
    <t>Template 9.1 - Mitigating actions: Assets for the calculation of BTAR</t>
  </si>
  <si>
    <t>Total GAR Assets</t>
  </si>
  <si>
    <t>Assets excluded from the numerator for GAR calculation (covered in the denominator) but included in the numerator and denominator of the BTAR</t>
  </si>
  <si>
    <t>of which loans collateralised by commercial immovable property</t>
  </si>
  <si>
    <t>TOTAL BTAR ASSETS</t>
  </si>
  <si>
    <t>Assets excluded from the numerator of BTAR (covered in the denominator)</t>
  </si>
  <si>
    <t>TOTAL ASSETS IN THE DENOMINATOR</t>
  </si>
  <si>
    <t xml:space="preserve">Other assets excluded from both the numerator and denominator for BTAR calculation </t>
  </si>
  <si>
    <t>Template 9.2 - BTAR %</t>
  </si>
  <si>
    <t>BTAR</t>
  </si>
  <si>
    <t>EU Non-financial corporations not subject to NFRD disclosure obligations</t>
  </si>
  <si>
    <t>Non-EU country counterparties not subject to NFRD disclosure obligations</t>
  </si>
  <si>
    <t>Template 9.3 - Summary table - BTAR %</t>
  </si>
  <si>
    <t>BTAR stock</t>
  </si>
  <si>
    <t>BTAR flow</t>
  </si>
  <si>
    <t>Template 10 - Other climate change mitigating actions that are not covered in the EU Taxonomy</t>
  </si>
  <si>
    <t>Type of financial instrument</t>
  </si>
  <si>
    <t>Type of counterparty</t>
  </si>
  <si>
    <t>Gross carrying amount (million EUR)</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</si>
  <si>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</si>
  <si>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</si>
  <si>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</si>
  <si>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</si>
  <si>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Of which building renovation loans</t>
  </si>
  <si>
    <t>Other counterparties</t>
  </si>
  <si>
    <t>Loans (e.g. green, sustainable, sustainability-linked under standards other than the EU standards)</t>
  </si>
  <si>
    <t>These exposures correspond to project finance specifically directed towards financing various clean energy initiatives. These include projects related to energy production from biomass, solar, wind and hydroelectric sources. These exposures where not reported as aligned with the EU Taxonomy because i) the respective counterparties are not under NFRD, therefore no EU Taxonomy KPIs were available, and ii) evidence of the full compliance with all the applicable technical screening criteria was deemed insufficient. Nevertheless, these exposures support energy solutions whose contribution to climate risk mitigation is very clear.</t>
  </si>
  <si>
    <r>
      <t>Other assets excluded from both the numerator and denominator for GAR</t>
    </r>
    <r>
      <rPr>
        <b/>
        <strike/>
        <sz val="9"/>
        <color rgb="FF575756"/>
        <rFont val="Montserrat"/>
      </rPr>
      <t xml:space="preserve"> </t>
    </r>
    <r>
      <rPr>
        <b/>
        <sz val="9"/>
        <color rgb="FF575756"/>
        <rFont val="Montserrat"/>
      </rPr>
      <t xml:space="preserve">calculation </t>
    </r>
  </si>
  <si>
    <t>65.0 kgCO2/GJ</t>
  </si>
  <si>
    <t>Of which transitional/
adaptation</t>
  </si>
  <si>
    <t>PTBCPKOM0004</t>
  </si>
  <si>
    <t>Amount recognised in regulatory capital or eligible liabilities  (Currency in million, as of most recent reporting date) (1)</t>
  </si>
  <si>
    <t>18 January 2024</t>
  </si>
  <si>
    <t>First date: 18 January 2029. Existence of call option, any time, in case of determined tax and regulatory events. If the option is exercised, the notes will be redeemed at par.</t>
  </si>
  <si>
    <t>MS 5y rate + 578 bps first 5 years; Refixing every 5 years. Until 18 Juanuary 2029: 8.125%</t>
  </si>
  <si>
    <t>OFFERING CIRCULAR DATED 16 JANUARY 2024 (millenniumbcp.pt)</t>
  </si>
  <si>
    <t>Template alterado cf. email Depalm-NC de 30/04/2025</t>
  </si>
  <si>
    <t>a)</t>
  </si>
  <si>
    <t>b)</t>
  </si>
  <si>
    <t>c)</t>
  </si>
  <si>
    <t>d)</t>
  </si>
  <si>
    <t>e)</t>
  </si>
  <si>
    <t>f)</t>
  </si>
  <si>
    <t>Exposure amounts considered for regulatory purposes ( e)</t>
  </si>
  <si>
    <t>Cash and deposits at central banks</t>
  </si>
  <si>
    <t>Other loans and advances to credit institutions</t>
  </si>
  <si>
    <t xml:space="preserve">Securities and derivatives (*)  </t>
  </si>
  <si>
    <t>Non current assets held for sale</t>
  </si>
  <si>
    <t>* PT distance to 2030 NZE2050 scenario in % (for each metric)</t>
  </si>
  <si>
    <t>Dec 2024: KPIs on stock</t>
  </si>
  <si>
    <t>Dec 2024: KPIs on flows</t>
  </si>
  <si>
    <r>
      <rPr>
        <b/>
        <sz val="9"/>
        <color theme="1" tint="-0.249977111117893"/>
        <rFont val="Montserrat"/>
      </rPr>
      <t xml:space="preserve">Total </t>
    </r>
    <r>
      <rPr>
        <sz val="9"/>
        <color theme="1" tint="-0.249977111117893"/>
        <rFont val="Montserrat"/>
      </rPr>
      <t>(Climate change mitigation + Climate change adaptation)</t>
    </r>
  </si>
  <si>
    <t>NOT AVAILABLE</t>
  </si>
  <si>
    <t>Unquoted</t>
  </si>
  <si>
    <t>Quoted</t>
  </si>
  <si>
    <t>Valuation adjustment</t>
  </si>
  <si>
    <t>Fair Value</t>
  </si>
  <si>
    <t>Investment funds</t>
  </si>
  <si>
    <t>Table 63.1 - Equity instruments through other compreensive Income</t>
  </si>
  <si>
    <t>Fair value</t>
  </si>
  <si>
    <t>Carrying amount</t>
  </si>
  <si>
    <t>Milion euro</t>
  </si>
  <si>
    <t>TABLE 63 - Equity risk class exposures</t>
  </si>
  <si>
    <t>Table 63.2 - Equity instruments mandatory at Fair Value through profit and loss</t>
  </si>
  <si>
    <t>Table 63.3 - Equity instruments as Investments</t>
  </si>
  <si>
    <t>Table 63.4 - Equity instruments as non current assets held for sale</t>
  </si>
  <si>
    <t>Gains/ losses  realized in 2024</t>
  </si>
  <si>
    <t>Gains/ losses            not realized</t>
  </si>
  <si>
    <t>Note: Includes Venture capital funds which, under the Look-Through method, are treated by the standardised approach or the single risk weigh.</t>
  </si>
  <si>
    <r>
      <t>Transactions subject to the Alternative approach (Based on the Original Exposure Method</t>
    </r>
    <r>
      <rPr>
        <u/>
        <sz val="9"/>
        <rFont val="Montserrat"/>
      </rPr>
      <t>)</t>
    </r>
  </si>
  <si>
    <t>132.6 gCO2/kWh</t>
  </si>
  <si>
    <t>06.10, 06.20, 08.92, 09.10, 19.20</t>
  </si>
  <si>
    <t>51.10</t>
  </si>
  <si>
    <t>1.30 tCO2/t</t>
  </si>
  <si>
    <t>1.35 tCO2/t</t>
  </si>
  <si>
    <t xml:space="preserve">Template EU CR10.1 - SPECIALISED LENDING </t>
  </si>
  <si>
    <t>Template EU CR10.5 – EQUITY EXPOSURES UNDER THE SIMPLE RISK WEIGHTED APPROACH</t>
  </si>
  <si>
    <t>Net borrowing at the ECB (ii)</t>
  </si>
  <si>
    <t>The pool of ECB monetary policy (i)</t>
  </si>
  <si>
    <t>Collateral eligible for ECB, after haircuts:</t>
  </si>
  <si>
    <t>European Central Bank</t>
  </si>
  <si>
    <t>Other central banks</t>
  </si>
  <si>
    <t xml:space="preserve">Outside the pool of ECB monetary policy </t>
  </si>
  <si>
    <r>
      <t xml:space="preserve">LIQUIDITY BUFFER </t>
    </r>
    <r>
      <rPr>
        <sz val="9"/>
        <color rgb="FF575756"/>
        <rFont val="Montserrat"/>
      </rPr>
      <t>(iii)</t>
    </r>
  </si>
  <si>
    <t>ECB liquidity buffer in ECB</t>
  </si>
  <si>
    <t>Liquid Assets from eligible collateral pools</t>
  </si>
  <si>
    <t>Template EU CC2 - Reconciliation of regulatory own funds to balance sheet in the audited financial statements</t>
  </si>
  <si>
    <r>
      <t xml:space="preserve">(1) </t>
    </r>
    <r>
      <rPr>
        <sz val="9"/>
        <color theme="1"/>
        <rFont val="Montserrat"/>
      </rPr>
      <t>Amount included in the calculation of Bank's Own Funds (phased-in) as of 31 December 2024</t>
    </r>
  </si>
  <si>
    <r>
      <rPr>
        <vertAlign val="superscript"/>
        <sz val="9"/>
        <color theme="1"/>
        <rFont val="Montserrat"/>
      </rPr>
      <t>(2)</t>
    </r>
    <r>
      <rPr>
        <sz val="9"/>
        <color theme="1"/>
        <rFont val="Montserrat"/>
      </rPr>
      <t xml:space="preserve"> Always subject to compliance with the regulations in force and with the terms and conditions of the issue, if, at any moment, while the issued bonds are written down, the issuer records a profit and provided that its CET1 ratio, in individual and consolidated terms, is equal to or greater than 5.125%, he can, at his exclusive and absolut discretion, decide to increase the nominal value of the bonds by an amount stipulated by him. </t>
    </r>
  </si>
  <si>
    <t>Template EU CR4 –Standardised approach – Credit risk exposure and CRM effects</t>
  </si>
  <si>
    <t xml:space="preserve">Template EU KM2 - Key metrics - MREL and, where applicable, G-SII requirement for own funds and eligible liabilities  </t>
  </si>
  <si>
    <t>1.1</t>
  </si>
  <si>
    <t>1.2</t>
  </si>
  <si>
    <t>3.1</t>
  </si>
  <si>
    <t>3.2</t>
  </si>
  <si>
    <t>Carrying Amount</t>
  </si>
  <si>
    <t>CET1 available after meeting the total SREP own funds requirements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</si>
</sst>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0.0%"/>
    <numFmt numFmtId="165" formatCode="_-* #,##0_-;\-* #,##0_-;_-* &quot;-&quot;??_-;_-@_-"/>
    <numFmt numFmtId="166" formatCode="#,##0\ "/>
    <numFmt numFmtId="167" formatCode="#,##0;\(#,##0\)"/>
    <numFmt numFmtId="168" formatCode="_(* #,##0_);_(* \(#,##0\);_(* &quot; - &quot;_);_(@_)"/>
    <numFmt numFmtId="169" formatCode="#,##0.0"/>
    <numFmt numFmtId="170" formatCode="_-* #,##0.00\ _€_-;\-* #,##0.00\ _€_-;_-* &quot;-&quot;??\ _€_-;_-@_-"/>
    <numFmt numFmtId="171" formatCode="#,##0.00000"/>
    <numFmt numFmtId="172" formatCode="_-* #,##0.0_-;\-* #,##0.0_-;_-* &quot;-&quot;??_-;_-@_-"/>
    <numFmt numFmtId="173" formatCode="&quot;£&quot;#,##0;[Red]\-&quot;£&quot;#,##0"/>
    <numFmt numFmtId="174" formatCode="0.000%"/>
    <numFmt numFmtId="175" formatCode="#,##0\ \ "/>
    <numFmt numFmtId="176" formatCode="#,##0_ ;\-#,##0\ "/>
    <numFmt numFmtId="177" formatCode="[$-409]dd/mm/yyyy"/>
    <numFmt numFmtId="178" formatCode="#,##0.00000000"/>
    <numFmt numFmtId="179" formatCode="[=0]0%;0.0%"/>
  </numFmts>
  <fonts count="167">
    <font>
      <sz val="11"/>
      <color theme="1"/>
      <name val="Calibri"/>
      <family val="2"/>
      <scheme val="minor"/>
    </font>
    <font>
      <sz val="11"/>
      <color theme="1"/>
      <name val="Trebuchet MS"/>
      <family val="2"/>
    </font>
    <font>
      <sz val="11"/>
      <color theme="1"/>
      <name val="Trebuchet MS"/>
      <family val="2"/>
    </font>
    <font>
      <sz val="11"/>
      <color theme="1"/>
      <name val="Trebuchet MS"/>
      <family val="2"/>
    </font>
    <font>
      <sz val="11"/>
      <color theme="1"/>
      <name val="Trebuchet MS"/>
      <family val="2"/>
    </font>
    <font>
      <sz val="11"/>
      <color theme="1"/>
      <name val="Trebuchet MS"/>
      <family val="2"/>
    </font>
    <font>
      <sz val="11"/>
      <color theme="1"/>
      <name val="Trebuchet MS"/>
      <family val="2"/>
    </font>
    <font>
      <sz val="10"/>
      <name val="Arial"/>
      <family val="2"/>
    </font>
    <font>
      <b/>
      <sz val="12"/>
      <name val="Arial"/>
      <family val="2"/>
    </font>
    <font>
      <b/>
      <sz val="10"/>
      <name val="Arial"/>
      <family val="2"/>
    </font>
    <font>
      <b/>
      <sz val="20"/>
      <name val="Arial"/>
      <family val="2"/>
    </font>
    <font>
      <strike/>
      <sz val="10"/>
      <name val="Arial"/>
      <family val="2"/>
    </font>
    <font>
      <sz val="11"/>
      <color theme="1"/>
      <name val="Calibri"/>
      <family val="2"/>
      <scheme val="minor"/>
    </font>
    <font>
      <u/>
      <sz val="11"/>
      <color theme="10"/>
      <name val="Calibri"/>
      <family val="2"/>
      <scheme val="minor"/>
    </font>
    <font>
      <sz val="11"/>
      <color theme="1"/>
      <name val="Calibri"/>
      <family val="2"/>
      <charset val="238"/>
      <scheme val="minor"/>
    </font>
    <font>
      <u/>
      <sz val="10"/>
      <color rgb="FFD1005D"/>
      <name val="FocoMbcp"/>
      <family val="2"/>
    </font>
    <font>
      <sz val="10"/>
      <color indexed="8"/>
      <name val="Helvetica Neue"/>
    </font>
    <font>
      <u/>
      <sz val="10"/>
      <color theme="10"/>
      <name val="Arial"/>
      <family val="2"/>
    </font>
    <font>
      <sz val="10"/>
      <name val="Arial Rounded MT Bold"/>
      <family val="2"/>
    </font>
    <font>
      <sz val="11"/>
      <color rgb="FF000000"/>
      <name val="Trebuchet MS"/>
      <family val="2"/>
    </font>
    <font>
      <sz val="10"/>
      <name val="Arial"/>
      <family val="2"/>
    </font>
    <font>
      <sz val="10"/>
      <name val="Arial"/>
      <family val="2"/>
    </font>
    <font>
      <sz val="10"/>
      <name val="Times New Roman"/>
      <family val="1"/>
    </font>
    <font>
      <sz val="10"/>
      <name val="Arial"/>
      <family val="2"/>
    </font>
    <font>
      <sz val="10"/>
      <color theme="1"/>
      <name val="Montserrat"/>
    </font>
    <font>
      <sz val="11"/>
      <name val="Montserrat"/>
    </font>
    <font>
      <b/>
      <sz val="14"/>
      <color rgb="FFD1005D"/>
      <name val="Montserrat"/>
    </font>
    <font>
      <sz val="10"/>
      <name val="Montserrat"/>
    </font>
    <font>
      <u/>
      <sz val="10"/>
      <color rgb="FFD1005D"/>
      <name val="Montserrat"/>
    </font>
    <font>
      <sz val="11"/>
      <color rgb="FF575756"/>
      <name val="Montserrat"/>
    </font>
    <font>
      <sz val="11"/>
      <color theme="1"/>
      <name val="Montserrat"/>
    </font>
    <font>
      <b/>
      <sz val="10"/>
      <color rgb="FF575756"/>
      <name val="Montserrat"/>
    </font>
    <font>
      <sz val="10"/>
      <color rgb="FF575756"/>
      <name val="Montserrat"/>
    </font>
    <font>
      <sz val="8"/>
      <color theme="1"/>
      <name val="Montserrat"/>
    </font>
    <font>
      <b/>
      <sz val="9"/>
      <color rgb="FFD1005D"/>
      <name val="Montserrat"/>
    </font>
    <font>
      <sz val="8"/>
      <color rgb="FF575756"/>
      <name val="Montserrat"/>
    </font>
    <font>
      <b/>
      <sz val="8"/>
      <color rgb="FF575756"/>
      <name val="Montserrat"/>
    </font>
    <font>
      <b/>
      <sz val="9"/>
      <color rgb="FF575756"/>
      <name val="Montserrat"/>
    </font>
    <font>
      <sz val="9"/>
      <color rgb="FF575756"/>
      <name val="Montserrat"/>
    </font>
    <font>
      <sz val="8"/>
      <name val="Montserrat"/>
    </font>
    <font>
      <b/>
      <strike/>
      <sz val="11"/>
      <color rgb="FFFF0000"/>
      <name val="Calibri"/>
      <family val="2"/>
      <scheme val="minor"/>
    </font>
    <font>
      <b/>
      <sz val="10"/>
      <color rgb="FFD1005D"/>
      <name val="Montserrat"/>
    </font>
    <font>
      <b/>
      <sz val="12"/>
      <color theme="1" tint="0.499984740745262"/>
      <name val="Montserrat"/>
    </font>
    <font>
      <b/>
      <sz val="12"/>
      <color rgb="FFD1005D"/>
      <name val="Montserrat"/>
    </font>
    <font>
      <b/>
      <sz val="10"/>
      <name val="Montserrat"/>
    </font>
    <font>
      <b/>
      <u/>
      <sz val="11"/>
      <color rgb="FFD1005D"/>
      <name val="Montserrat"/>
    </font>
    <font>
      <b/>
      <sz val="11"/>
      <color rgb="FFD1005D"/>
      <name val="Montserrat"/>
    </font>
    <font>
      <b/>
      <sz val="10"/>
      <color indexed="9"/>
      <name val="Montserrat"/>
    </font>
    <font>
      <sz val="10"/>
      <color theme="1" tint="0.34998626667073579"/>
      <name val="Montserrat"/>
    </font>
    <font>
      <sz val="10"/>
      <color theme="1" tint="0.249977111117893"/>
      <name val="Montserrat"/>
    </font>
    <font>
      <sz val="9"/>
      <name val="Montserrat"/>
    </font>
    <font>
      <sz val="10"/>
      <color rgb="FFD1005D"/>
      <name val="Montserrat"/>
    </font>
    <font>
      <u/>
      <sz val="9"/>
      <color rgb="FFD1005D"/>
      <name val="Montserrat"/>
    </font>
    <font>
      <sz val="9"/>
      <color rgb="FF575656"/>
      <name val="Montserrat"/>
    </font>
    <font>
      <sz val="9"/>
      <color theme="1" tint="0.34998626667073579"/>
      <name val="Montserrat"/>
    </font>
    <font>
      <b/>
      <sz val="11"/>
      <color rgb="FF575756"/>
      <name val="Montserrat"/>
    </font>
    <font>
      <u/>
      <sz val="9"/>
      <color rgb="FF575756"/>
      <name val="Montserrat"/>
    </font>
    <font>
      <sz val="9"/>
      <color theme="1"/>
      <name val="Montserrat"/>
    </font>
    <font>
      <sz val="8"/>
      <color theme="1" tint="0.249977111117893"/>
      <name val="Montserrat"/>
    </font>
    <font>
      <b/>
      <sz val="9"/>
      <color rgb="FF7030A0"/>
      <name val="Montserrat"/>
    </font>
    <font>
      <b/>
      <sz val="9"/>
      <name val="Montserrat"/>
    </font>
    <font>
      <b/>
      <sz val="10"/>
      <color theme="1"/>
      <name val="Montserrat"/>
    </font>
    <font>
      <b/>
      <sz val="9"/>
      <color theme="1"/>
      <name val="Montserrat"/>
    </font>
    <font>
      <b/>
      <i/>
      <sz val="9"/>
      <name val="Montserrat"/>
    </font>
    <font>
      <b/>
      <sz val="11"/>
      <color theme="1"/>
      <name val="Montserrat"/>
    </font>
    <font>
      <sz val="11"/>
      <color rgb="FF0070C0"/>
      <name val="Montserrat"/>
    </font>
    <font>
      <sz val="12"/>
      <name val="Montserrat"/>
    </font>
    <font>
      <b/>
      <sz val="20"/>
      <name val="Montserrat"/>
    </font>
    <font>
      <b/>
      <sz val="12"/>
      <color rgb="FF575756"/>
      <name val="Montserrat"/>
    </font>
    <font>
      <b/>
      <sz val="12"/>
      <name val="Montserrat"/>
    </font>
    <font>
      <sz val="12"/>
      <color rgb="FF575756"/>
      <name val="Montserrat"/>
    </font>
    <font>
      <sz val="12"/>
      <color theme="1"/>
      <name val="Montserrat"/>
    </font>
    <font>
      <b/>
      <sz val="12"/>
      <color theme="1"/>
      <name val="Montserrat"/>
    </font>
    <font>
      <i/>
      <sz val="9"/>
      <name val="Montserrat"/>
    </font>
    <font>
      <i/>
      <sz val="8.5"/>
      <name val="Montserrat"/>
    </font>
    <font>
      <b/>
      <i/>
      <sz val="10"/>
      <color rgb="FFD1005D"/>
      <name val="Montserrat"/>
    </font>
    <font>
      <sz val="10"/>
      <color rgb="FF000000"/>
      <name val="Montserrat"/>
    </font>
    <font>
      <i/>
      <sz val="9"/>
      <color rgb="FF575756"/>
      <name val="Montserrat"/>
    </font>
    <font>
      <b/>
      <sz val="14"/>
      <color theme="1"/>
      <name val="Montserrat"/>
    </font>
    <font>
      <sz val="14"/>
      <color theme="1"/>
      <name val="Montserrat"/>
    </font>
    <font>
      <b/>
      <sz val="16"/>
      <color theme="1"/>
      <name val="Montserrat"/>
    </font>
    <font>
      <sz val="16"/>
      <color theme="1"/>
      <name val="Montserrat"/>
    </font>
    <font>
      <b/>
      <sz val="8.5"/>
      <color theme="1"/>
      <name val="Montserrat"/>
    </font>
    <font>
      <sz val="12"/>
      <color rgb="FFD1005D"/>
      <name val="Montserrat"/>
    </font>
    <font>
      <sz val="11"/>
      <color rgb="FF000000"/>
      <name val="Montserrat"/>
    </font>
    <font>
      <sz val="12"/>
      <color rgb="FF000000"/>
      <name val="Montserrat"/>
    </font>
    <font>
      <sz val="8.5"/>
      <color theme="1"/>
      <name val="Montserrat"/>
    </font>
    <font>
      <u/>
      <sz val="11"/>
      <color rgb="FFFF0000"/>
      <name val="Montserrat"/>
    </font>
    <font>
      <sz val="11"/>
      <color rgb="FFFF0000"/>
      <name val="Montserrat"/>
    </font>
    <font>
      <sz val="10"/>
      <color rgb="FFFF0000"/>
      <name val="Montserrat"/>
    </font>
    <font>
      <b/>
      <strike/>
      <sz val="14"/>
      <color rgb="FFD1005D"/>
      <name val="Montserrat"/>
    </font>
    <font>
      <u/>
      <sz val="11"/>
      <color rgb="FF008080"/>
      <name val="Montserrat"/>
    </font>
    <font>
      <sz val="8"/>
      <color rgb="FFFF0000"/>
      <name val="Montserrat"/>
    </font>
    <font>
      <b/>
      <sz val="8"/>
      <name val="Montserrat"/>
    </font>
    <font>
      <strike/>
      <sz val="9"/>
      <color rgb="FFFF0000"/>
      <name val="Montserrat"/>
    </font>
    <font>
      <b/>
      <strike/>
      <sz val="9"/>
      <color rgb="FFFF0000"/>
      <name val="Montserrat"/>
    </font>
    <font>
      <b/>
      <strike/>
      <sz val="9"/>
      <color theme="0" tint="-0.249977111117893"/>
      <name val="Montserrat"/>
    </font>
    <font>
      <i/>
      <sz val="11"/>
      <color rgb="FF575756"/>
      <name val="Montserrat"/>
    </font>
    <font>
      <sz val="9"/>
      <color rgb="FF000000"/>
      <name val="Montserrat"/>
    </font>
    <font>
      <sz val="9"/>
      <color rgb="FFD1005D"/>
      <name val="Montserrat"/>
    </font>
    <font>
      <sz val="9"/>
      <color theme="1" tint="0.249977111117893"/>
      <name val="Montserrat"/>
    </font>
    <font>
      <b/>
      <sz val="10"/>
      <color theme="1" tint="0.249977111117893"/>
      <name val="Montserrat"/>
    </font>
    <font>
      <b/>
      <u/>
      <sz val="10"/>
      <color rgb="FFD1005D"/>
      <name val="Montserrat"/>
    </font>
    <font>
      <u/>
      <sz val="10"/>
      <color theme="1" tint="0.249977111117893"/>
      <name val="Montserrat"/>
    </font>
    <font>
      <strike/>
      <sz val="9"/>
      <name val="Montserrat"/>
    </font>
    <font>
      <strike/>
      <sz val="11"/>
      <name val="Montserrat"/>
    </font>
    <font>
      <strike/>
      <sz val="9"/>
      <color rgb="FF575756"/>
      <name val="Montserrat"/>
    </font>
    <font>
      <sz val="11"/>
      <color theme="1"/>
      <name val="FocoMbcp"/>
      <family val="2"/>
    </font>
    <font>
      <sz val="10"/>
      <color theme="1"/>
      <name val="FocoMbcp"/>
      <family val="2"/>
    </font>
    <font>
      <sz val="10"/>
      <color rgb="FF575756"/>
      <name val="FocoMbcp"/>
      <family val="2"/>
    </font>
    <font>
      <sz val="8"/>
      <color theme="1"/>
      <name val="FocoMbcp"/>
      <family val="2"/>
    </font>
    <font>
      <sz val="8"/>
      <color rgb="FFFF0000"/>
      <name val="FocoMbcp"/>
      <family val="2"/>
    </font>
    <font>
      <b/>
      <sz val="9"/>
      <color theme="1"/>
      <name val="FocoMbcp"/>
      <family val="2"/>
    </font>
    <font>
      <sz val="9"/>
      <color rgb="FFFF0000"/>
      <name val="Montserrat"/>
    </font>
    <font>
      <sz val="11"/>
      <color rgb="FFD1005D"/>
      <name val="Montserrat"/>
    </font>
    <font>
      <sz val="9"/>
      <color theme="1"/>
      <name val="Calibri"/>
      <family val="2"/>
      <scheme val="minor"/>
    </font>
    <font>
      <b/>
      <i/>
      <sz val="9"/>
      <color theme="1"/>
      <name val="Montserrat"/>
    </font>
    <font>
      <b/>
      <i/>
      <sz val="9"/>
      <color rgb="FF575756"/>
      <name val="Montserrat"/>
    </font>
    <font>
      <b/>
      <i/>
      <sz val="9"/>
      <color rgb="FFD1005D"/>
      <name val="Montserrat"/>
    </font>
    <font>
      <i/>
      <sz val="9"/>
      <color theme="1"/>
      <name val="Montserrat"/>
    </font>
    <font>
      <sz val="9"/>
      <color rgb="FF00B050"/>
      <name val="Montserrat"/>
    </font>
    <font>
      <b/>
      <sz val="9"/>
      <color indexed="9"/>
      <name val="Montserrat"/>
    </font>
    <font>
      <sz val="9"/>
      <color rgb="FFCD0067"/>
      <name val="Montserrat"/>
    </font>
    <font>
      <b/>
      <strike/>
      <sz val="9"/>
      <color rgb="FF575756"/>
      <name val="Montserrat"/>
    </font>
    <font>
      <b/>
      <u/>
      <sz val="9"/>
      <color theme="1"/>
      <name val="Montserrat"/>
    </font>
    <font>
      <sz val="14"/>
      <color rgb="FFD1005D"/>
      <name val="Montserrat"/>
    </font>
    <font>
      <sz val="9"/>
      <color rgb="FF575756"/>
      <name val="Montserrat SemiBold"/>
    </font>
    <font>
      <sz val="20"/>
      <color rgb="FFD1005D"/>
      <name val="Montserrat"/>
    </font>
    <font>
      <b/>
      <sz val="12"/>
      <color rgb="FFFF0000"/>
      <name val="Montserrat"/>
    </font>
    <font>
      <sz val="9"/>
      <color theme="1" tint="0.14999847407452621"/>
      <name val="Montserrat"/>
    </font>
    <font>
      <b/>
      <sz val="9"/>
      <color theme="1" tint="0.14999847407452621"/>
      <name val="Montserrat"/>
    </font>
    <font>
      <b/>
      <sz val="10"/>
      <color theme="1" tint="0.14999847407452621"/>
      <name val="Montserrat"/>
    </font>
    <font>
      <b/>
      <sz val="11"/>
      <color theme="1" tint="0.249977111117893"/>
      <name val="Montserrat"/>
    </font>
    <font>
      <u/>
      <sz val="11"/>
      <color rgb="FFD1005D"/>
      <name val="Montserrat"/>
    </font>
    <font>
      <sz val="11"/>
      <color theme="1" tint="0.34998626667073579"/>
      <name val="Montserrat"/>
    </font>
    <font>
      <b/>
      <sz val="14"/>
      <color theme="4"/>
      <name val="Montserrat"/>
    </font>
    <font>
      <b/>
      <sz val="10"/>
      <color theme="1" tint="-0.249977111117893"/>
      <name val="Montserrat"/>
    </font>
    <font>
      <sz val="9"/>
      <color theme="1" tint="-0.249977111117893"/>
      <name val="Montserrat"/>
    </font>
    <font>
      <b/>
      <sz val="9"/>
      <color theme="1" tint="-0.249977111117893"/>
      <name val="Montserrat"/>
    </font>
    <font>
      <sz val="10"/>
      <color theme="1" tint="-0.249977111117893"/>
      <name val="Montserrat"/>
    </font>
    <font>
      <b/>
      <sz val="9.5"/>
      <color theme="1" tint="-0.249977111117893"/>
      <name val="Montserrat"/>
    </font>
    <font>
      <sz val="9"/>
      <color theme="1"/>
      <name val="Montserrat SemiBold"/>
    </font>
    <font>
      <b/>
      <sz val="9"/>
      <color theme="1"/>
      <name val="Montserrat SemiBold"/>
    </font>
    <font>
      <sz val="9"/>
      <name val="FocoMbcp"/>
    </font>
    <font>
      <sz val="11"/>
      <name val="FocoMbcp"/>
    </font>
    <font>
      <sz val="9"/>
      <color rgb="FF575756"/>
      <name val="FocoMbcp"/>
    </font>
    <font>
      <sz val="12"/>
      <name val="FocoMbcp"/>
    </font>
    <font>
      <sz val="9"/>
      <color theme="4"/>
      <name val="Montserrat"/>
    </font>
    <font>
      <sz val="8"/>
      <name val="Calibri"/>
      <family val="2"/>
      <scheme val="minor"/>
    </font>
    <font>
      <sz val="9"/>
      <color theme="1"/>
      <name val="FocoMbcp"/>
    </font>
    <font>
      <b/>
      <sz val="9"/>
      <color theme="1"/>
      <name val="FocoMbcp"/>
    </font>
    <font>
      <u/>
      <sz val="9"/>
      <name val="Montserrat"/>
    </font>
    <font>
      <sz val="8"/>
      <color rgb="FF575756"/>
      <name val="FocoMbcp"/>
      <family val="2"/>
    </font>
    <font>
      <sz val="9"/>
      <name val="FocoMbcp"/>
      <family val="2"/>
    </font>
    <font>
      <sz val="8"/>
      <name val="FocoMbcp"/>
      <family val="2"/>
    </font>
    <font>
      <sz val="10"/>
      <name val="FocoMbcp"/>
      <family val="2"/>
    </font>
    <font>
      <b/>
      <sz val="9"/>
      <color rgb="FFB50D5C"/>
      <name val="Montserrat"/>
    </font>
    <font>
      <b/>
      <sz val="8"/>
      <color indexed="9"/>
      <name val="Montserrat"/>
    </font>
    <font>
      <sz val="7"/>
      <color theme="1" tint="0.249977111117893"/>
      <name val="Montserrat"/>
    </font>
    <font>
      <sz val="9"/>
      <color theme="1"/>
      <name val="FocoMbcp"/>
      <family val="2"/>
    </font>
    <font>
      <vertAlign val="superscript"/>
      <sz val="9"/>
      <color theme="1"/>
      <name val="Montserrat"/>
    </font>
    <font>
      <u/>
      <sz val="9"/>
      <color theme="1"/>
      <name val="FocoMbcp"/>
      <family val="2"/>
    </font>
    <font>
      <b/>
      <u/>
      <sz val="9"/>
      <color rgb="FF575756"/>
      <name val="Montserrat"/>
    </font>
    <font>
      <u/>
      <sz val="11"/>
      <color theme="10"/>
      <name val="Montserrat"/>
    </font>
    <font>
      <sz val="14"/>
      <name val="Montserrat"/>
    </font>
    <font>
      <u/>
      <sz val="14"/>
      <color rgb="FFD1005D"/>
      <name val="Montserrat"/>
    </font>
    <font>
      <b/>
      <sz val="22"/>
      <color theme="4"/>
      <name val="Montserrat"/>
    </font>
  </fonts>
  <fills count="2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BFBFBF"/>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FF"/>
        <bgColor rgb="FF000000"/>
      </patternFill>
    </fill>
    <fill>
      <patternFill patternType="solid">
        <fgColor rgb="FFD9D9D9"/>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bgColor rgb="FF000000"/>
      </patternFill>
    </fill>
    <fill>
      <patternFill patternType="solid">
        <fgColor theme="0" tint="-0.249977111117893"/>
        <bgColor indexed="64"/>
      </patternFill>
    </fill>
    <fill>
      <patternFill patternType="solid">
        <fgColor theme="2"/>
        <bgColor indexed="64"/>
      </patternFill>
    </fill>
    <fill>
      <patternFill patternType="solid">
        <fgColor theme="8" tint="0.79998168889431442"/>
        <bgColor indexed="64"/>
      </patternFill>
    </fill>
    <fill>
      <patternFill patternType="solid">
        <fgColor theme="6" tint="0.7999816888943144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rgb="FFD1005D"/>
      </bottom>
      <diagonal/>
    </border>
    <border>
      <left/>
      <right/>
      <top style="thin">
        <color rgb="FFD1005D"/>
      </top>
      <bottom/>
      <diagonal/>
    </border>
    <border>
      <left/>
      <right/>
      <top style="thin">
        <color rgb="FFBFBFBF"/>
      </top>
      <bottom style="thin">
        <color rgb="FFBFBFBF"/>
      </bottom>
      <diagonal/>
    </border>
    <border>
      <left/>
      <right/>
      <top/>
      <bottom style="thin">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rgb="FFBFBFBF"/>
      </top>
      <bottom/>
      <diagonal/>
    </border>
    <border>
      <left/>
      <right/>
      <top style="thin">
        <color rgb="FFD1005D"/>
      </top>
      <bottom style="medium">
        <color rgb="FFD1005D"/>
      </bottom>
      <diagonal/>
    </border>
    <border>
      <left/>
      <right/>
      <top style="thin">
        <color rgb="FFD1005D"/>
      </top>
      <bottom style="thin">
        <color rgb="FFBFBFBF"/>
      </bottom>
      <diagonal/>
    </border>
    <border>
      <left/>
      <right/>
      <top style="thin">
        <color rgb="FFD1005D"/>
      </top>
      <bottom style="thin">
        <color rgb="FFD1005D"/>
      </bottom>
      <diagonal/>
    </border>
    <border>
      <left/>
      <right/>
      <top style="medium">
        <color rgb="FFD1005D"/>
      </top>
      <bottom style="thin">
        <color rgb="FFD1005D"/>
      </bottom>
      <diagonal/>
    </border>
    <border>
      <left/>
      <right/>
      <top/>
      <bottom style="medium">
        <color rgb="FFD1005D"/>
      </bottom>
      <diagonal/>
    </border>
    <border>
      <left/>
      <right/>
      <top style="thin">
        <color rgb="FFBFBFBF"/>
      </top>
      <bottom style="thin">
        <color rgb="FFD1005D"/>
      </bottom>
      <diagonal/>
    </border>
    <border>
      <left/>
      <right/>
      <top style="medium">
        <color rgb="FFD1005D"/>
      </top>
      <bottom style="thin">
        <color rgb="FFBFBFBF"/>
      </bottom>
      <diagonal/>
    </border>
    <border>
      <left/>
      <right/>
      <top style="thin">
        <color rgb="FFBFBFBF"/>
      </top>
      <bottom style="medium">
        <color rgb="FFD1005D"/>
      </bottom>
      <diagonal/>
    </border>
    <border>
      <left style="thin">
        <color rgb="FFD1005D"/>
      </left>
      <right style="thin">
        <color rgb="FFD1005D"/>
      </right>
      <top style="thin">
        <color rgb="FFD1005D"/>
      </top>
      <bottom style="thin">
        <color rgb="FFD1005D"/>
      </bottom>
      <diagonal/>
    </border>
    <border>
      <left style="thin">
        <color rgb="FFD1005D"/>
      </left>
      <right style="thin">
        <color rgb="FFD1005D"/>
      </right>
      <top/>
      <bottom/>
      <diagonal/>
    </border>
    <border>
      <left/>
      <right/>
      <top style="medium">
        <color rgb="FFD1005D"/>
      </top>
      <bottom style="medium">
        <color rgb="FFD1005D"/>
      </bottom>
      <diagonal/>
    </border>
    <border>
      <left/>
      <right/>
      <top style="medium">
        <color rgb="FFD1005D"/>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rgb="FFD1005D"/>
      </right>
      <top style="thin">
        <color rgb="FFD1005D"/>
      </top>
      <bottom style="medium">
        <color rgb="FFD1005D"/>
      </bottom>
      <diagonal/>
    </border>
    <border>
      <left style="thin">
        <color rgb="FFD1005D"/>
      </left>
      <right style="thin">
        <color rgb="FFD1005D"/>
      </right>
      <top style="thin">
        <color rgb="FFD1005D"/>
      </top>
      <bottom style="medium">
        <color rgb="FFD1005D"/>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style="medium">
        <color rgb="FFD1005D"/>
      </bottom>
      <diagonal/>
    </border>
    <border>
      <left/>
      <right/>
      <top style="thin">
        <color rgb="FFD1005D"/>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rgb="FFD1005D"/>
      </right>
      <top style="thin">
        <color rgb="FFD1005D"/>
      </top>
      <bottom style="thin">
        <color rgb="FFD1005D"/>
      </bottom>
      <diagonal/>
    </border>
    <border>
      <left/>
      <right style="hair">
        <color rgb="FFD1005D"/>
      </right>
      <top style="thin">
        <color rgb="FFD1005D"/>
      </top>
      <bottom style="medium">
        <color rgb="FFD1005D"/>
      </bottom>
      <diagonal/>
    </border>
    <border>
      <left style="hair">
        <color rgb="FFD1005D"/>
      </left>
      <right style="hair">
        <color rgb="FFD1005D"/>
      </right>
      <top style="thin">
        <color rgb="FFD1005D"/>
      </top>
      <bottom style="medium">
        <color rgb="FFD1005D"/>
      </bottom>
      <diagonal/>
    </border>
    <border>
      <left style="hair">
        <color rgb="FFD1005D"/>
      </left>
      <right/>
      <top style="thin">
        <color rgb="FFD1005D"/>
      </top>
      <bottom style="medium">
        <color rgb="FFD1005D"/>
      </bottom>
      <diagonal/>
    </border>
    <border>
      <left/>
      <right/>
      <top style="dotted">
        <color rgb="FFD1005D"/>
      </top>
      <bottom style="thin">
        <color rgb="FFD1005D"/>
      </bottom>
      <diagonal/>
    </border>
    <border>
      <left/>
      <right/>
      <top style="thin">
        <color rgb="FFB5005B"/>
      </top>
      <bottom/>
      <diagonal/>
    </border>
    <border>
      <left/>
      <right/>
      <top style="thin">
        <color rgb="FFBFBFBF"/>
      </top>
      <bottom style="thick">
        <color rgb="FFD1005D"/>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rgb="FFD1005D"/>
      </top>
      <bottom style="thin">
        <color rgb="FFD9D9D9"/>
      </bottom>
      <diagonal/>
    </border>
    <border>
      <left/>
      <right style="thin">
        <color rgb="FFD9D9D9"/>
      </right>
      <top style="thin">
        <color rgb="FFD1005D"/>
      </top>
      <bottom style="thin">
        <color rgb="FFD9D9D9"/>
      </bottom>
      <diagonal/>
    </border>
    <border>
      <left style="thin">
        <color rgb="FFD9D9D9"/>
      </left>
      <right style="thin">
        <color rgb="FFD9D9D9"/>
      </right>
      <top style="thin">
        <color rgb="FFD1005D"/>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right/>
      <top style="thin">
        <color rgb="FFD9D9D9"/>
      </top>
      <bottom style="medium">
        <color rgb="FFD1005D"/>
      </bottom>
      <diagonal/>
    </border>
    <border>
      <left/>
      <right style="thin">
        <color rgb="FFD9D9D9"/>
      </right>
      <top style="thin">
        <color rgb="FFD9D9D9"/>
      </top>
      <bottom style="medium">
        <color rgb="FFD1005D"/>
      </bottom>
      <diagonal/>
    </border>
    <border>
      <left style="thin">
        <color rgb="FFD9D9D9"/>
      </left>
      <right style="thin">
        <color rgb="FFD9D9D9"/>
      </right>
      <top style="thin">
        <color rgb="FFD9D9D9"/>
      </top>
      <bottom style="medium">
        <color rgb="FFD1005D"/>
      </bottom>
      <diagonal/>
    </border>
    <border>
      <left/>
      <right style="thin">
        <color rgb="FFD9D9D9"/>
      </right>
      <top style="thin">
        <color rgb="FFD1005D"/>
      </top>
      <bottom/>
      <diagonal/>
    </border>
    <border>
      <left style="thin">
        <color rgb="FFD9D9D9"/>
      </left>
      <right style="thin">
        <color rgb="FFD9D9D9"/>
      </right>
      <top style="thin">
        <color rgb="FFD1005D"/>
      </top>
      <bottom/>
      <diagonal/>
    </border>
    <border>
      <left/>
      <right style="thin">
        <color rgb="FFD9D9D9"/>
      </right>
      <top style="thin">
        <color rgb="FFD1005D"/>
      </top>
      <bottom style="medium">
        <color rgb="FFD1005D"/>
      </bottom>
      <diagonal/>
    </border>
    <border>
      <left style="thin">
        <color rgb="FFD9D9D9"/>
      </left>
      <right style="thin">
        <color rgb="FFD9D9D9"/>
      </right>
      <top style="thin">
        <color rgb="FFD1005D"/>
      </top>
      <bottom style="medium">
        <color rgb="FFD1005D"/>
      </bottom>
      <diagonal/>
    </border>
    <border>
      <left/>
      <right/>
      <top/>
      <bottom style="thin">
        <color auto="1"/>
      </bottom>
      <diagonal/>
    </border>
    <border>
      <left/>
      <right/>
      <top style="thin">
        <color rgb="FFD1005D"/>
      </top>
      <bottom style="thin">
        <color indexed="64"/>
      </bottom>
      <diagonal/>
    </border>
    <border>
      <left/>
      <right/>
      <top style="medium">
        <color rgb="FFD1005D"/>
      </top>
      <bottom style="thin">
        <color rgb="FFD9D9D9"/>
      </bottom>
      <diagonal/>
    </border>
    <border>
      <left/>
      <right style="thin">
        <color rgb="FFD9D9D9"/>
      </right>
      <top style="medium">
        <color rgb="FFD1005D"/>
      </top>
      <bottom style="thin">
        <color rgb="FFD9D9D9"/>
      </bottom>
      <diagonal/>
    </border>
    <border>
      <left style="thin">
        <color rgb="FFD1005D"/>
      </left>
      <right style="thin">
        <color rgb="FFD1005D"/>
      </right>
      <top style="medium">
        <color rgb="FFD1005D"/>
      </top>
      <bottom style="thin">
        <color rgb="FFD1005D"/>
      </bottom>
      <diagonal/>
    </border>
    <border>
      <left style="thin">
        <color rgb="FFD1005D"/>
      </left>
      <right style="thin">
        <color rgb="FFD1005D"/>
      </right>
      <top style="medium">
        <color rgb="FFD1005D"/>
      </top>
      <bottom/>
      <diagonal/>
    </border>
    <border>
      <left style="thin">
        <color rgb="FFD1005D"/>
      </left>
      <right style="thin">
        <color rgb="FFD1005D"/>
      </right>
      <top/>
      <bottom style="medium">
        <color rgb="FFD1005D"/>
      </bottom>
      <diagonal/>
    </border>
    <border>
      <left style="thin">
        <color rgb="FFD9D9D9"/>
      </left>
      <right style="thin">
        <color rgb="FFD9D9D9"/>
      </right>
      <top style="medium">
        <color rgb="FFD1005D"/>
      </top>
      <bottom style="thin">
        <color rgb="FFD9D9D9"/>
      </bottom>
      <diagonal/>
    </border>
    <border>
      <left style="hair">
        <color rgb="FFD1005D"/>
      </left>
      <right style="hair">
        <color rgb="FFD1005D"/>
      </right>
      <top/>
      <bottom style="thin">
        <color rgb="FFBFBFBF"/>
      </bottom>
      <diagonal/>
    </border>
    <border>
      <left style="hair">
        <color rgb="FFD1005D"/>
      </left>
      <right style="hair">
        <color rgb="FFD1005D"/>
      </right>
      <top/>
      <bottom/>
      <diagonal/>
    </border>
    <border>
      <left style="hair">
        <color rgb="FFD1005D"/>
      </left>
      <right style="hair">
        <color rgb="FFD1005D"/>
      </right>
      <top style="thin">
        <color rgb="FFD1005D"/>
      </top>
      <bottom style="thin">
        <color rgb="FFBFBFBF"/>
      </bottom>
      <diagonal/>
    </border>
    <border>
      <left/>
      <right style="hair">
        <color theme="0" tint="-0.499984740745262"/>
      </right>
      <top style="medium">
        <color rgb="FFD1005D"/>
      </top>
      <bottom style="hair">
        <color theme="0" tint="-0.499984740745262"/>
      </bottom>
      <diagonal/>
    </border>
    <border>
      <left style="hair">
        <color theme="0" tint="-0.499984740745262"/>
      </left>
      <right style="hair">
        <color theme="0" tint="-0.499984740745262"/>
      </right>
      <top style="medium">
        <color rgb="FFD1005D"/>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hair">
        <color theme="0" tint="-0.499984740745262"/>
      </right>
      <top style="thin">
        <color rgb="FFD1005D"/>
      </top>
      <bottom style="medium">
        <color rgb="FFD1005D"/>
      </bottom>
      <diagonal/>
    </border>
    <border>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style="thin">
        <color rgb="FFD1005D"/>
      </top>
      <bottom style="medium">
        <color rgb="FFD1005D"/>
      </bottom>
      <diagonal/>
    </border>
    <border>
      <left style="hair">
        <color rgb="FFD1005D"/>
      </left>
      <right/>
      <top style="thin">
        <color rgb="FFD1005D"/>
      </top>
      <bottom style="thin">
        <color rgb="FFBFBFBF"/>
      </bottom>
      <diagonal/>
    </border>
    <border>
      <left style="hair">
        <color rgb="FFD1005D"/>
      </left>
      <right/>
      <top/>
      <bottom style="thin">
        <color rgb="FFBFBFBF"/>
      </bottom>
      <diagonal/>
    </border>
    <border>
      <left style="hair">
        <color rgb="FFD1005D"/>
      </left>
      <right/>
      <top/>
      <bottom/>
      <diagonal/>
    </border>
    <border>
      <left style="thin">
        <color rgb="FFD1005D"/>
      </left>
      <right/>
      <top style="thin">
        <color rgb="FFD1005D"/>
      </top>
      <bottom style="thin">
        <color rgb="FFD1005D"/>
      </bottom>
      <diagonal/>
    </border>
    <border>
      <left/>
      <right style="thin">
        <color rgb="FFD1005D"/>
      </right>
      <top style="medium">
        <color rgb="FFD1005D"/>
      </top>
      <bottom style="thin">
        <color rgb="FFD1005D"/>
      </bottom>
      <diagonal/>
    </border>
    <border>
      <left style="thin">
        <color rgb="FFD1005D"/>
      </left>
      <right/>
      <top style="medium">
        <color rgb="FFD1005D"/>
      </top>
      <bottom/>
      <diagonal/>
    </border>
    <border>
      <left/>
      <right style="thin">
        <color rgb="FFD1005D"/>
      </right>
      <top/>
      <bottom style="thin">
        <color rgb="FFD1005D"/>
      </bottom>
      <diagonal/>
    </border>
    <border>
      <left style="thin">
        <color rgb="FFD1005D"/>
      </left>
      <right style="thin">
        <color rgb="FFD1005D"/>
      </right>
      <top/>
      <bottom style="thin">
        <color rgb="FFD1005D"/>
      </bottom>
      <diagonal/>
    </border>
    <border>
      <left/>
      <right style="hair">
        <color theme="0" tint="-0.24994659260841701"/>
      </right>
      <top style="thin">
        <color rgb="FFD1005D"/>
      </top>
      <bottom style="thin">
        <color rgb="FFD9D9D9"/>
      </bottom>
      <diagonal/>
    </border>
    <border>
      <left style="hair">
        <color theme="0" tint="-0.24994659260841701"/>
      </left>
      <right style="hair">
        <color theme="0" tint="-0.24994659260841701"/>
      </right>
      <top style="thin">
        <color rgb="FFD1005D"/>
      </top>
      <bottom style="thin">
        <color rgb="FFD9D9D9"/>
      </bottom>
      <diagonal/>
    </border>
    <border>
      <left style="hair">
        <color theme="0" tint="-0.24994659260841701"/>
      </left>
      <right/>
      <top style="thin">
        <color rgb="FFD1005D"/>
      </top>
      <bottom style="thin">
        <color rgb="FFD9D9D9"/>
      </bottom>
      <diagonal/>
    </border>
    <border>
      <left/>
      <right style="hair">
        <color theme="0" tint="-0.24994659260841701"/>
      </right>
      <top style="thin">
        <color rgb="FFD9D9D9"/>
      </top>
      <bottom style="thin">
        <color rgb="FFD9D9D9"/>
      </bottom>
      <diagonal/>
    </border>
    <border>
      <left style="hair">
        <color theme="0" tint="-0.24994659260841701"/>
      </left>
      <right style="hair">
        <color theme="0" tint="-0.24994659260841701"/>
      </right>
      <top style="thin">
        <color rgb="FFD9D9D9"/>
      </top>
      <bottom style="thin">
        <color rgb="FFD9D9D9"/>
      </bottom>
      <diagonal/>
    </border>
    <border>
      <left style="hair">
        <color theme="0" tint="-0.24994659260841701"/>
      </left>
      <right/>
      <top style="thin">
        <color rgb="FFD9D9D9"/>
      </top>
      <bottom style="thin">
        <color rgb="FFD9D9D9"/>
      </bottom>
      <diagonal/>
    </border>
    <border>
      <left/>
      <right style="hair">
        <color theme="0" tint="-0.24994659260841701"/>
      </right>
      <top style="thin">
        <color rgb="FFD9D9D9"/>
      </top>
      <bottom style="medium">
        <color rgb="FFD1005D"/>
      </bottom>
      <diagonal/>
    </border>
    <border>
      <left style="hair">
        <color theme="0" tint="-0.24994659260841701"/>
      </left>
      <right style="hair">
        <color theme="0" tint="-0.24994659260841701"/>
      </right>
      <top style="thin">
        <color rgb="FFD9D9D9"/>
      </top>
      <bottom style="medium">
        <color rgb="FFD1005D"/>
      </bottom>
      <diagonal/>
    </border>
    <border>
      <left style="hair">
        <color theme="0" tint="-0.24994659260841701"/>
      </left>
      <right/>
      <top style="thin">
        <color rgb="FFD9D9D9"/>
      </top>
      <bottom style="medium">
        <color rgb="FFD1005D"/>
      </bottom>
      <diagonal/>
    </border>
    <border>
      <left/>
      <right/>
      <top style="thin">
        <color rgb="FFD1005D"/>
      </top>
      <bottom style="thin">
        <color theme="0" tint="-0.34998626667073579"/>
      </bottom>
      <diagonal/>
    </border>
    <border>
      <left/>
      <right style="hair">
        <color theme="0" tint="-0.24994659260841701"/>
      </right>
      <top style="thin">
        <color rgb="FFD1005D"/>
      </top>
      <bottom style="thin">
        <color theme="0" tint="-0.34998626667073579"/>
      </bottom>
      <diagonal/>
    </border>
    <border>
      <left style="hair">
        <color theme="0" tint="-0.24994659260841701"/>
      </left>
      <right style="hair">
        <color theme="0" tint="-0.24994659260841701"/>
      </right>
      <top style="thin">
        <color rgb="FFD1005D"/>
      </top>
      <bottom style="thin">
        <color theme="0" tint="-0.34998626667073579"/>
      </bottom>
      <diagonal/>
    </border>
    <border>
      <left style="hair">
        <color theme="0" tint="-0.24994659260841701"/>
      </left>
      <right/>
      <top style="thin">
        <color rgb="FFD1005D"/>
      </top>
      <bottom style="thin">
        <color theme="0" tint="-0.34998626667073579"/>
      </bottom>
      <diagonal/>
    </border>
    <border>
      <left/>
      <right/>
      <top style="thin">
        <color theme="0" tint="-0.34998626667073579"/>
      </top>
      <bottom style="thin">
        <color theme="0" tint="-0.34998626667073579"/>
      </bottom>
      <diagonal/>
    </border>
    <border>
      <left/>
      <right style="hair">
        <color theme="0" tint="-0.24994659260841701"/>
      </right>
      <top style="thin">
        <color theme="0" tint="-0.34998626667073579"/>
      </top>
      <bottom style="thin">
        <color theme="0" tint="-0.34998626667073579"/>
      </bottom>
      <diagonal/>
    </border>
    <border>
      <left style="hair">
        <color theme="0" tint="-0.24994659260841701"/>
      </left>
      <right style="hair">
        <color theme="0" tint="-0.24994659260841701"/>
      </right>
      <top style="thin">
        <color theme="0" tint="-0.34998626667073579"/>
      </top>
      <bottom style="thin">
        <color theme="0" tint="-0.34998626667073579"/>
      </bottom>
      <diagonal/>
    </border>
    <border>
      <left style="hair">
        <color theme="0" tint="-0.24994659260841701"/>
      </left>
      <right/>
      <top style="thin">
        <color theme="0" tint="-0.34998626667073579"/>
      </top>
      <bottom style="thin">
        <color theme="0" tint="-0.34998626667073579"/>
      </bottom>
      <diagonal/>
    </border>
    <border>
      <left/>
      <right/>
      <top style="thin">
        <color theme="0" tint="-0.34998626667073579"/>
      </top>
      <bottom style="medium">
        <color rgb="FFD1005D"/>
      </bottom>
      <diagonal/>
    </border>
    <border>
      <left/>
      <right style="hair">
        <color theme="0" tint="-0.24994659260841701"/>
      </right>
      <top style="thin">
        <color theme="0" tint="-0.34998626667073579"/>
      </top>
      <bottom style="medium">
        <color rgb="FFD1005D"/>
      </bottom>
      <diagonal/>
    </border>
    <border>
      <left style="hair">
        <color theme="0" tint="-0.24994659260841701"/>
      </left>
      <right style="hair">
        <color theme="0" tint="-0.24994659260841701"/>
      </right>
      <top style="thin">
        <color theme="0" tint="-0.34998626667073579"/>
      </top>
      <bottom style="medium">
        <color rgb="FFD1005D"/>
      </bottom>
      <diagonal/>
    </border>
    <border>
      <left style="hair">
        <color theme="0" tint="-0.24994659260841701"/>
      </left>
      <right/>
      <top style="thin">
        <color theme="0" tint="-0.34998626667073579"/>
      </top>
      <bottom style="medium">
        <color rgb="FFD1005D"/>
      </bottom>
      <diagonal/>
    </border>
    <border>
      <left/>
      <right/>
      <top style="thin">
        <color theme="0" tint="-0.24994659260841701"/>
      </top>
      <bottom/>
      <diagonal/>
    </border>
    <border>
      <left style="hair">
        <color theme="0" tint="-0.24994659260841701"/>
      </left>
      <right style="hair">
        <color theme="0" tint="-0.24994659260841701"/>
      </right>
      <top style="thin">
        <color rgb="FFD1005D"/>
      </top>
      <bottom style="thin">
        <color theme="0" tint="-0.24994659260841701"/>
      </bottom>
      <diagonal/>
    </border>
    <border>
      <left style="hair">
        <color theme="0" tint="-0.24994659260841701"/>
      </left>
      <right/>
      <top style="thin">
        <color rgb="FFD1005D"/>
      </top>
      <bottom style="thin">
        <color theme="0" tint="-0.24994659260841701"/>
      </bottom>
      <diagonal/>
    </border>
    <border>
      <left style="hair">
        <color theme="0" tint="-0.24994659260841701"/>
      </left>
      <right style="hair">
        <color theme="0" tint="-0.24994659260841701"/>
      </right>
      <top style="thin">
        <color theme="0" tint="-0.24994659260841701"/>
      </top>
      <bottom style="thin">
        <color theme="0" tint="-0.24994659260841701"/>
      </bottom>
      <diagonal/>
    </border>
    <border>
      <left style="hair">
        <color theme="0" tint="-0.24994659260841701"/>
      </left>
      <right/>
      <top style="thin">
        <color theme="0" tint="-0.24994659260841701"/>
      </top>
      <bottom style="thin">
        <color theme="0" tint="-0.24994659260841701"/>
      </bottom>
      <diagonal/>
    </border>
    <border>
      <left style="hair">
        <color theme="0" tint="-0.24994659260841701"/>
      </left>
      <right style="hair">
        <color theme="0" tint="-0.24994659260841701"/>
      </right>
      <top style="thin">
        <color theme="0" tint="-0.24994659260841701"/>
      </top>
      <bottom style="medium">
        <color rgb="FFD1005D"/>
      </bottom>
      <diagonal/>
    </border>
    <border>
      <left/>
      <right style="hair">
        <color theme="0" tint="-0.24994659260841701"/>
      </right>
      <top style="thin">
        <color rgb="FFD1005D"/>
      </top>
      <bottom style="thin">
        <color theme="0" tint="-0.24994659260841701"/>
      </bottom>
      <diagonal/>
    </border>
    <border>
      <left/>
      <right style="hair">
        <color theme="0" tint="-0.24994659260841701"/>
      </right>
      <top style="thin">
        <color theme="0" tint="-0.24994659260841701"/>
      </top>
      <bottom style="thin">
        <color theme="0" tint="-0.24994659260841701"/>
      </bottom>
      <diagonal/>
    </border>
    <border>
      <left/>
      <right style="hair">
        <color theme="0" tint="-0.24994659260841701"/>
      </right>
      <top style="thin">
        <color theme="0" tint="-0.24994659260841701"/>
      </top>
      <bottom style="medium">
        <color rgb="FFD1005D"/>
      </bottom>
      <diagonal/>
    </border>
    <border>
      <left style="hair">
        <color theme="0" tint="-0.24994659260841701"/>
      </left>
      <right/>
      <top style="thin">
        <color theme="0" tint="-0.24994659260841701"/>
      </top>
      <bottom style="medium">
        <color rgb="FFD1005D"/>
      </bottom>
      <diagonal/>
    </border>
    <border>
      <left/>
      <right style="hair">
        <color theme="0" tint="-0.34998626667073579"/>
      </right>
      <top style="thin">
        <color rgb="FFD1005D"/>
      </top>
      <bottom style="thin">
        <color theme="0" tint="-0.24994659260841701"/>
      </bottom>
      <diagonal/>
    </border>
    <border>
      <left style="hair">
        <color theme="0" tint="-0.34998626667073579"/>
      </left>
      <right style="hair">
        <color theme="0" tint="-0.34998626667073579"/>
      </right>
      <top style="thin">
        <color rgb="FFD1005D"/>
      </top>
      <bottom style="thin">
        <color theme="0" tint="-0.24994659260841701"/>
      </bottom>
      <diagonal/>
    </border>
    <border>
      <left style="hair">
        <color theme="0" tint="-0.34998626667073579"/>
      </left>
      <right/>
      <top style="thin">
        <color rgb="FFD1005D"/>
      </top>
      <bottom style="thin">
        <color theme="0" tint="-0.24994659260841701"/>
      </bottom>
      <diagonal/>
    </border>
    <border>
      <left/>
      <right style="hair">
        <color theme="0" tint="-0.34998626667073579"/>
      </right>
      <top style="thin">
        <color theme="0" tint="-0.24994659260841701"/>
      </top>
      <bottom style="thin">
        <color theme="0" tint="-0.24994659260841701"/>
      </bottom>
      <diagonal/>
    </border>
    <border>
      <left style="hair">
        <color theme="0" tint="-0.34998626667073579"/>
      </left>
      <right style="hair">
        <color theme="0" tint="-0.34998626667073579"/>
      </right>
      <top style="thin">
        <color theme="0" tint="-0.24994659260841701"/>
      </top>
      <bottom style="thin">
        <color theme="0" tint="-0.24994659260841701"/>
      </bottom>
      <diagonal/>
    </border>
    <border>
      <left style="hair">
        <color theme="0" tint="-0.34998626667073579"/>
      </left>
      <right/>
      <top style="thin">
        <color theme="0" tint="-0.24994659260841701"/>
      </top>
      <bottom style="thin">
        <color theme="0" tint="-0.24994659260841701"/>
      </bottom>
      <diagonal/>
    </border>
    <border>
      <left/>
      <right style="hair">
        <color theme="0" tint="-0.34998626667073579"/>
      </right>
      <top style="thin">
        <color theme="0" tint="-0.24994659260841701"/>
      </top>
      <bottom style="medium">
        <color rgb="FFD1005D"/>
      </bottom>
      <diagonal/>
    </border>
    <border>
      <left style="hair">
        <color theme="0" tint="-0.34998626667073579"/>
      </left>
      <right style="hair">
        <color theme="0" tint="-0.34998626667073579"/>
      </right>
      <top style="thin">
        <color theme="0" tint="-0.24994659260841701"/>
      </top>
      <bottom style="medium">
        <color rgb="FFD1005D"/>
      </bottom>
      <diagonal/>
    </border>
    <border>
      <left style="hair">
        <color theme="0" tint="-0.34998626667073579"/>
      </left>
      <right/>
      <top style="thin">
        <color theme="0" tint="-0.24994659260841701"/>
      </top>
      <bottom style="medium">
        <color rgb="FFD1005D"/>
      </bottom>
      <diagonal/>
    </border>
    <border>
      <left style="thin">
        <color theme="0"/>
      </left>
      <right/>
      <top/>
      <bottom/>
      <diagonal/>
    </border>
    <border>
      <left/>
      <right style="thin">
        <color theme="0"/>
      </right>
      <top/>
      <bottom/>
      <diagonal/>
    </border>
    <border>
      <left style="thin">
        <color theme="2"/>
      </left>
      <right/>
      <top style="thin">
        <color rgb="FFD1005D"/>
      </top>
      <bottom style="thin">
        <color theme="0" tint="-0.24994659260841701"/>
      </bottom>
      <diagonal/>
    </border>
    <border>
      <left style="thin">
        <color theme="2"/>
      </left>
      <right/>
      <top style="thin">
        <color theme="0" tint="-0.24994659260841701"/>
      </top>
      <bottom style="thin">
        <color theme="0" tint="-0.24994659260841701"/>
      </bottom>
      <diagonal/>
    </border>
    <border>
      <left style="thin">
        <color theme="2"/>
      </left>
      <right style="thin">
        <color theme="0"/>
      </right>
      <top style="thin">
        <color theme="0" tint="-0.24994659260841701"/>
      </top>
      <bottom style="thin">
        <color theme="0" tint="-0.24994659260841701"/>
      </bottom>
      <diagonal/>
    </border>
    <border>
      <left style="thin">
        <color theme="2"/>
      </left>
      <right/>
      <top style="thin">
        <color theme="0" tint="-0.24994659260841701"/>
      </top>
      <bottom style="medium">
        <color rgb="FFD1005D"/>
      </bottom>
      <diagonal/>
    </border>
    <border>
      <left/>
      <right style="thin">
        <color rgb="FFD9D9D9"/>
      </right>
      <top/>
      <bottom/>
      <diagonal/>
    </border>
    <border>
      <left style="thin">
        <color rgb="FFD9D9D9"/>
      </left>
      <right style="thin">
        <color rgb="FFD9D9D9"/>
      </right>
      <top/>
      <bottom/>
      <diagonal/>
    </border>
    <border>
      <left style="hair">
        <color rgb="FFD9D9D9"/>
      </left>
      <right style="hair">
        <color rgb="FFD9D9D9"/>
      </right>
      <top/>
      <bottom/>
      <diagonal/>
    </border>
    <border>
      <left style="thin">
        <color rgb="FFD9D9D9"/>
      </left>
      <right style="hair">
        <color rgb="FFD9D9D9"/>
      </right>
      <top/>
      <bottom/>
      <diagonal/>
    </border>
    <border>
      <left style="hair">
        <color theme="2"/>
      </left>
      <right style="hair">
        <color theme="2"/>
      </right>
      <top/>
      <bottom/>
      <diagonal/>
    </border>
    <border>
      <left style="hair">
        <color theme="2"/>
      </left>
      <right style="hair">
        <color theme="2"/>
      </right>
      <top/>
      <bottom style="thin">
        <color rgb="FFD1005D"/>
      </bottom>
      <diagonal/>
    </border>
    <border>
      <left style="hair">
        <color rgb="FFD9D9D9"/>
      </left>
      <right style="hair">
        <color rgb="FFD9D9D9"/>
      </right>
      <top style="thin">
        <color rgb="FFD1005D"/>
      </top>
      <bottom style="thin">
        <color theme="0" tint="-0.24994659260841701"/>
      </bottom>
      <diagonal/>
    </border>
    <border>
      <left style="hair">
        <color rgb="FFD9D9D9"/>
      </left>
      <right style="hair">
        <color rgb="FFD9D9D9"/>
      </right>
      <top style="thin">
        <color theme="0" tint="-0.24994659260841701"/>
      </top>
      <bottom style="thin">
        <color theme="0" tint="-0.24994659260841701"/>
      </bottom>
      <diagonal/>
    </border>
    <border>
      <left style="hair">
        <color rgb="FFD9D9D9"/>
      </left>
      <right style="hair">
        <color rgb="FFD9D9D9"/>
      </right>
      <top style="thin">
        <color theme="0" tint="-0.24994659260841701"/>
      </top>
      <bottom style="medium">
        <color rgb="FFD1005D"/>
      </bottom>
      <diagonal/>
    </border>
    <border>
      <left style="hair">
        <color rgb="FFD9D9D9"/>
      </left>
      <right style="hair">
        <color rgb="FFD9D9D9"/>
      </right>
      <top style="hair">
        <color rgb="FFD9D9D9"/>
      </top>
      <bottom/>
      <diagonal/>
    </border>
    <border>
      <left/>
      <right/>
      <top style="hair">
        <color rgb="FFD9D9D9"/>
      </top>
      <bottom/>
      <diagonal/>
    </border>
    <border>
      <left style="hair">
        <color rgb="FFD9D9D9"/>
      </left>
      <right style="hair">
        <color rgb="FFD9D9D9"/>
      </right>
      <top/>
      <bottom style="thin">
        <color rgb="FFD1005D"/>
      </bottom>
      <diagonal/>
    </border>
    <border>
      <left style="hair">
        <color rgb="FFD9D9D9"/>
      </left>
      <right style="thin">
        <color theme="2"/>
      </right>
      <top style="thin">
        <color rgb="FFD1005D"/>
      </top>
      <bottom style="thin">
        <color theme="0" tint="-0.24994659260841701"/>
      </bottom>
      <diagonal/>
    </border>
    <border>
      <left style="hair">
        <color rgb="FFD9D9D9"/>
      </left>
      <right style="thin">
        <color theme="2"/>
      </right>
      <top style="thin">
        <color theme="0" tint="-0.24994659260841701"/>
      </top>
      <bottom style="thin">
        <color theme="0" tint="-0.24994659260841701"/>
      </bottom>
      <diagonal/>
    </border>
    <border>
      <left style="hair">
        <color rgb="FFD9D9D9"/>
      </left>
      <right style="thin">
        <color theme="2"/>
      </right>
      <top style="thin">
        <color theme="0" tint="-0.24994659260841701"/>
      </top>
      <bottom style="medium">
        <color rgb="FFD1005D"/>
      </bottom>
      <diagonal/>
    </border>
    <border>
      <left style="hair">
        <color theme="0" tint="-4.9989318521683403E-2"/>
      </left>
      <right style="hair">
        <color theme="0" tint="-4.9989318521683403E-2"/>
      </right>
      <top/>
      <bottom/>
      <diagonal/>
    </border>
    <border>
      <left style="hair">
        <color theme="0" tint="-4.9989318521683403E-2"/>
      </left>
      <right style="hair">
        <color theme="0" tint="-4.9989318521683403E-2"/>
      </right>
      <top style="thin">
        <color rgb="FFD1005D"/>
      </top>
      <bottom style="thin">
        <color theme="0" tint="-0.24994659260841701"/>
      </bottom>
      <diagonal/>
    </border>
    <border>
      <left style="hair">
        <color theme="0" tint="-4.9989318521683403E-2"/>
      </left>
      <right style="hair">
        <color theme="0" tint="-4.9989318521683403E-2"/>
      </right>
      <top style="thin">
        <color theme="0" tint="-0.24994659260841701"/>
      </top>
      <bottom style="thin">
        <color theme="0" tint="-0.24994659260841701"/>
      </bottom>
      <diagonal/>
    </border>
    <border>
      <left style="hair">
        <color theme="0" tint="-4.9989318521683403E-2"/>
      </left>
      <right style="hair">
        <color theme="0" tint="-4.9989318521683403E-2"/>
      </right>
      <top style="thin">
        <color theme="0" tint="-0.24994659260841701"/>
      </top>
      <bottom style="medium">
        <color rgb="FFD1005D"/>
      </bottom>
      <diagonal/>
    </border>
    <border>
      <left style="hair">
        <color theme="0" tint="-4.9989318521683403E-2"/>
      </left>
      <right/>
      <top/>
      <bottom/>
      <diagonal/>
    </border>
    <border>
      <left style="hair">
        <color theme="0" tint="-4.9989318521683403E-2"/>
      </left>
      <right/>
      <top style="thin">
        <color rgb="FFD1005D"/>
      </top>
      <bottom style="thin">
        <color theme="0" tint="-0.24994659260841701"/>
      </bottom>
      <diagonal/>
    </border>
    <border>
      <left style="hair">
        <color theme="0" tint="-4.9989318521683403E-2"/>
      </left>
      <right/>
      <top style="thin">
        <color theme="0" tint="-0.24994659260841701"/>
      </top>
      <bottom style="thin">
        <color theme="0" tint="-0.24994659260841701"/>
      </bottom>
      <diagonal/>
    </border>
    <border>
      <left style="hair">
        <color theme="0" tint="-4.9989318521683403E-2"/>
      </left>
      <right/>
      <top style="thin">
        <color theme="0" tint="-0.24994659260841701"/>
      </top>
      <bottom style="medium">
        <color rgb="FFD1005D"/>
      </bottom>
      <diagonal/>
    </border>
    <border>
      <left style="medium">
        <color theme="0" tint="-4.9989318521683403E-2"/>
      </left>
      <right style="medium">
        <color theme="0" tint="-4.9989318521683403E-2"/>
      </right>
      <top/>
      <bottom/>
      <diagonal/>
    </border>
    <border>
      <left/>
      <right style="medium">
        <color theme="0" tint="-4.9989318521683403E-2"/>
      </right>
      <top/>
      <bottom/>
      <diagonal/>
    </border>
    <border>
      <left style="hair">
        <color theme="0" tint="-4.9989318521683403E-2"/>
      </left>
      <right style="hair">
        <color theme="0" tint="-4.9989318521683403E-2"/>
      </right>
      <top/>
      <bottom style="thin">
        <color rgb="FFD1005D"/>
      </bottom>
      <diagonal/>
    </border>
    <border>
      <left style="medium">
        <color theme="0" tint="-4.9989318521683403E-2"/>
      </left>
      <right/>
      <top style="medium">
        <color rgb="FFD1005D"/>
      </top>
      <bottom/>
      <diagonal/>
    </border>
    <border>
      <left/>
      <right style="medium">
        <color theme="0" tint="-4.9989318521683403E-2"/>
      </right>
      <top style="medium">
        <color rgb="FFD1005D"/>
      </top>
      <bottom/>
      <diagonal/>
    </border>
    <border>
      <left/>
      <right style="hair">
        <color theme="0" tint="-4.9989318521683403E-2"/>
      </right>
      <top/>
      <bottom/>
      <diagonal/>
    </border>
    <border>
      <left/>
      <right style="hair">
        <color theme="0" tint="-4.9989318521683403E-2"/>
      </right>
      <top style="thin">
        <color rgb="FFD1005D"/>
      </top>
      <bottom style="thin">
        <color theme="0" tint="-0.24994659260841701"/>
      </bottom>
      <diagonal/>
    </border>
    <border>
      <left/>
      <right style="hair">
        <color theme="0" tint="-4.9989318521683403E-2"/>
      </right>
      <top style="thin">
        <color theme="0" tint="-0.24994659260841701"/>
      </top>
      <bottom style="thin">
        <color theme="0" tint="-0.24994659260841701"/>
      </bottom>
      <diagonal/>
    </border>
    <border>
      <left/>
      <right style="hair">
        <color theme="0" tint="-4.9989318521683403E-2"/>
      </right>
      <top style="thin">
        <color theme="0" tint="-0.24994659260841701"/>
      </top>
      <bottom style="medium">
        <color rgb="FFD1005D"/>
      </bottom>
      <diagonal/>
    </border>
    <border>
      <left/>
      <right/>
      <top style="medium">
        <color rgb="FFD1005D"/>
      </top>
      <bottom style="medium">
        <color theme="0" tint="-4.9989318521683403E-2"/>
      </bottom>
      <diagonal/>
    </border>
    <border>
      <left/>
      <right/>
      <top style="thin">
        <color theme="4"/>
      </top>
      <bottom style="medium">
        <color rgb="FFD1005D"/>
      </bottom>
      <diagonal/>
    </border>
    <border>
      <left/>
      <right/>
      <top style="thin">
        <color rgb="FFBFBFBF"/>
      </top>
      <bottom style="medium">
        <color theme="4"/>
      </bottom>
      <diagonal/>
    </border>
    <border>
      <left/>
      <right/>
      <top/>
      <bottom style="thin">
        <color theme="4"/>
      </bottom>
      <diagonal/>
    </border>
  </borders>
  <cellStyleXfs count="69">
    <xf numFmtId="0" fontId="0" fillId="0" borderId="0"/>
    <xf numFmtId="0" fontId="10" fillId="2" borderId="3" applyNumberFormat="0" applyFill="0" applyBorder="0" applyAlignment="0" applyProtection="0">
      <alignment horizontal="left"/>
    </xf>
    <xf numFmtId="0" fontId="7" fillId="0" borderId="0">
      <alignment vertical="center"/>
    </xf>
    <xf numFmtId="0" fontId="7" fillId="0" borderId="0">
      <alignment vertical="center"/>
    </xf>
    <xf numFmtId="0" fontId="8" fillId="0" borderId="0" applyNumberFormat="0" applyFill="0" applyBorder="0" applyAlignment="0" applyProtection="0"/>
    <xf numFmtId="0" fontId="9" fillId="2" borderId="2" applyFont="0" applyBorder="0">
      <alignment horizontal="center" wrapText="1"/>
    </xf>
    <xf numFmtId="0" fontId="7" fillId="3" borderId="1" applyNumberFormat="0" applyFont="0" applyBorder="0">
      <alignment horizontal="center" vertical="center"/>
    </xf>
    <xf numFmtId="3" fontId="7" fillId="4" borderId="1" applyFont="0">
      <alignment horizontal="right" vertical="center"/>
      <protection locked="0"/>
    </xf>
    <xf numFmtId="0" fontId="7" fillId="0" borderId="0"/>
    <xf numFmtId="0" fontId="13" fillId="0" borderId="0" applyNumberFormat="0" applyFill="0" applyBorder="0" applyAlignment="0" applyProtection="0"/>
    <xf numFmtId="0" fontId="14" fillId="0" borderId="0"/>
    <xf numFmtId="9" fontId="12" fillId="0" borderId="0" applyFont="0" applyFill="0" applyBorder="0" applyAlignment="0" applyProtection="0"/>
    <xf numFmtId="0" fontId="12" fillId="0" borderId="0"/>
    <xf numFmtId="0" fontId="15" fillId="0" borderId="0" applyNumberFormat="0" applyFill="0" applyBorder="0" applyAlignment="0" applyProtection="0"/>
    <xf numFmtId="0" fontId="7" fillId="0" borderId="0"/>
    <xf numFmtId="0" fontId="16" fillId="0" borderId="0" applyNumberFormat="0" applyFill="0" applyBorder="0" applyProtection="0">
      <alignment vertical="top" wrapText="1"/>
    </xf>
    <xf numFmtId="0" fontId="12" fillId="0" borderId="0"/>
    <xf numFmtId="0" fontId="7" fillId="0" borderId="0"/>
    <xf numFmtId="0" fontId="7" fillId="0" borderId="0"/>
    <xf numFmtId="9" fontId="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7" fillId="0" borderId="0" applyNumberFormat="0" applyFill="0" applyBorder="0" applyAlignment="0" applyProtection="0"/>
    <xf numFmtId="0" fontId="7" fillId="0" borderId="0"/>
    <xf numFmtId="0" fontId="18" fillId="0" borderId="0"/>
    <xf numFmtId="0" fontId="18" fillId="0" borderId="0"/>
    <xf numFmtId="9" fontId="12" fillId="0" borderId="0" applyFont="0" applyFill="0" applyBorder="0" applyAlignment="0" applyProtection="0"/>
    <xf numFmtId="0" fontId="6" fillId="0" borderId="0"/>
    <xf numFmtId="0" fontId="6" fillId="0" borderId="0"/>
    <xf numFmtId="0" fontId="19" fillId="0" borderId="0"/>
    <xf numFmtId="0" fontId="18" fillId="0" borderId="0"/>
    <xf numFmtId="0" fontId="6" fillId="0" borderId="0"/>
    <xf numFmtId="0" fontId="6" fillId="0" borderId="0"/>
    <xf numFmtId="0" fontId="20" fillId="0" borderId="0"/>
    <xf numFmtId="43" fontId="12" fillId="0" borderId="0" applyFont="0" applyFill="0" applyBorder="0" applyAlignment="0" applyProtection="0"/>
    <xf numFmtId="0" fontId="7" fillId="0" borderId="0"/>
    <xf numFmtId="0" fontId="7" fillId="0" borderId="0"/>
    <xf numFmtId="0" fontId="21" fillId="0" borderId="0"/>
    <xf numFmtId="0" fontId="22" fillId="0" borderId="0"/>
    <xf numFmtId="0" fontId="5" fillId="0" borderId="0"/>
    <xf numFmtId="0" fontId="5" fillId="0" borderId="0"/>
    <xf numFmtId="0" fontId="5" fillId="0" borderId="0"/>
    <xf numFmtId="9" fontId="5" fillId="0" borderId="0" applyFont="0" applyFill="0" applyBorder="0" applyAlignment="0" applyProtection="0"/>
    <xf numFmtId="0" fontId="23" fillId="0" borderId="0"/>
    <xf numFmtId="0" fontId="15" fillId="0" borderId="0" applyNumberFormat="0" applyFill="0" applyBorder="0" applyAlignment="0" applyProtection="0"/>
    <xf numFmtId="0" fontId="7" fillId="0" borderId="0"/>
    <xf numFmtId="43" fontId="12" fillId="0" borderId="0" applyFont="0" applyFill="0" applyBorder="0" applyAlignment="0" applyProtection="0"/>
    <xf numFmtId="0" fontId="7" fillId="0" borderId="0"/>
    <xf numFmtId="9" fontId="4" fillId="0" borderId="0" applyFont="0" applyFill="0" applyBorder="0" applyAlignment="0" applyProtection="0"/>
    <xf numFmtId="0" fontId="7" fillId="0" borderId="0"/>
    <xf numFmtId="0" fontId="15" fillId="0" borderId="0" applyNumberFormat="0" applyFill="0" applyBorder="0" applyAlignment="0" applyProtection="0"/>
    <xf numFmtId="0" fontId="13" fillId="0" borderId="0" applyNumberForma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177" fontId="7" fillId="0" borderId="0"/>
    <xf numFmtId="0" fontId="7" fillId="0" borderId="0"/>
    <xf numFmtId="0" fontId="18" fillId="0" borderId="0"/>
    <xf numFmtId="0" fontId="1" fillId="0" borderId="0"/>
    <xf numFmtId="0" fontId="1" fillId="0" borderId="0"/>
    <xf numFmtId="0" fontId="1" fillId="0" borderId="0"/>
    <xf numFmtId="0" fontId="1" fillId="0" borderId="0"/>
    <xf numFmtId="43" fontId="12" fillId="0" borderId="0" applyFont="0" applyFill="0" applyBorder="0" applyAlignment="0" applyProtection="0"/>
    <xf numFmtId="0" fontId="1" fillId="0" borderId="0"/>
    <xf numFmtId="0" fontId="1" fillId="0" borderId="0"/>
    <xf numFmtId="0" fontId="1" fillId="0" borderId="0"/>
    <xf numFmtId="43" fontId="12" fillId="0" borderId="0" applyFont="0" applyFill="0" applyBorder="0" applyAlignment="0" applyProtection="0"/>
    <xf numFmtId="9" fontId="1" fillId="0" borderId="0" applyFont="0" applyFill="0" applyBorder="0" applyAlignment="0" applyProtection="0"/>
  </cellStyleXfs>
  <cellXfs count="2283">
    <xf numFmtId="0" fontId="0" fillId="0" borderId="0" xfId="0"/>
    <xf numFmtId="0" fontId="24" fillId="0" borderId="0" xfId="0" applyFont="1" applyAlignment="1">
      <alignment horizontal="center"/>
    </xf>
    <xf numFmtId="49" fontId="25" fillId="0" borderId="0" xfId="0" applyNumberFormat="1" applyFont="1"/>
    <xf numFmtId="0" fontId="26" fillId="0" borderId="0" xfId="0" applyFont="1"/>
    <xf numFmtId="0" fontId="27" fillId="0" borderId="0" xfId="0" applyFont="1"/>
    <xf numFmtId="0" fontId="25" fillId="0" borderId="0" xfId="0" applyFont="1"/>
    <xf numFmtId="9" fontId="25" fillId="0" borderId="0" xfId="11" applyFont="1"/>
    <xf numFmtId="0" fontId="25" fillId="0" borderId="0" xfId="0" applyFont="1" applyAlignment="1">
      <alignment wrapText="1"/>
    </xf>
    <xf numFmtId="0" fontId="28" fillId="8" borderId="0" xfId="9" applyFont="1" applyFill="1" applyBorder="1" applyAlignment="1">
      <alignment horizontal="center" vertical="center" wrapText="1"/>
    </xf>
    <xf numFmtId="0" fontId="28" fillId="10" borderId="0" xfId="9" applyFont="1" applyFill="1" applyBorder="1" applyAlignment="1">
      <alignment horizontal="center" vertical="center" wrapText="1"/>
    </xf>
    <xf numFmtId="0" fontId="29" fillId="0" borderId="0" xfId="0" applyFont="1"/>
    <xf numFmtId="0" fontId="30" fillId="0" borderId="0" xfId="0" applyFont="1"/>
    <xf numFmtId="0" fontId="24" fillId="0" borderId="0" xfId="0" applyFont="1"/>
    <xf numFmtId="0" fontId="32" fillId="0" borderId="0" xfId="0" applyFont="1"/>
    <xf numFmtId="0" fontId="33" fillId="0" borderId="0" xfId="0" applyFont="1"/>
    <xf numFmtId="0" fontId="31" fillId="8" borderId="0" xfId="0" applyFont="1" applyFill="1" applyAlignment="1">
      <alignment vertical="center" wrapText="1"/>
    </xf>
    <xf numFmtId="0" fontId="31" fillId="8" borderId="0" xfId="0" applyFont="1" applyFill="1" applyAlignment="1">
      <alignment horizontal="center" vertical="center" wrapText="1"/>
    </xf>
    <xf numFmtId="0" fontId="35" fillId="0" borderId="0" xfId="0" applyFont="1" applyAlignment="1">
      <alignment wrapText="1"/>
    </xf>
    <xf numFmtId="0" fontId="36" fillId="0" borderId="0" xfId="0" applyFont="1" applyAlignment="1">
      <alignment wrapText="1"/>
    </xf>
    <xf numFmtId="0" fontId="32" fillId="8" borderId="0" xfId="0" applyFont="1" applyFill="1" applyAlignment="1">
      <alignment horizontal="center" vertical="center" wrapText="1"/>
    </xf>
    <xf numFmtId="3" fontId="35" fillId="8" borderId="0" xfId="0" applyNumberFormat="1" applyFont="1" applyFill="1" applyAlignment="1">
      <alignment horizontal="center" vertical="center" wrapText="1"/>
    </xf>
    <xf numFmtId="49" fontId="27" fillId="0" borderId="0" xfId="0" applyNumberFormat="1" applyFont="1"/>
    <xf numFmtId="0" fontId="32" fillId="0" borderId="0" xfId="0" applyFont="1" applyAlignment="1">
      <alignment wrapText="1"/>
    </xf>
    <xf numFmtId="0" fontId="39" fillId="0" borderId="0" xfId="0" applyFont="1"/>
    <xf numFmtId="0" fontId="35" fillId="0" borderId="0" xfId="0" applyFont="1"/>
    <xf numFmtId="0" fontId="32" fillId="8" borderId="8" xfId="0" applyFont="1" applyFill="1" applyBorder="1" applyAlignment="1">
      <alignment horizontal="left" vertical="center"/>
    </xf>
    <xf numFmtId="0" fontId="32" fillId="8" borderId="0" xfId="17" applyFont="1" applyFill="1"/>
    <xf numFmtId="0" fontId="32" fillId="0" borderId="0" xfId="24" applyFont="1" applyAlignment="1">
      <alignment vertical="center"/>
    </xf>
    <xf numFmtId="0" fontId="32" fillId="0" borderId="0" xfId="46" applyFont="1"/>
    <xf numFmtId="0" fontId="32" fillId="0" borderId="0" xfId="2" applyFont="1">
      <alignment vertical="center"/>
    </xf>
    <xf numFmtId="49" fontId="32" fillId="0" borderId="0" xfId="0" applyNumberFormat="1" applyFont="1"/>
    <xf numFmtId="0" fontId="32" fillId="0" borderId="0" xfId="0" applyFont="1" applyFill="1"/>
    <xf numFmtId="0" fontId="32" fillId="0" borderId="6" xfId="0" applyFont="1" applyBorder="1"/>
    <xf numFmtId="0" fontId="32" fillId="8" borderId="0" xfId="0" applyFont="1" applyFill="1"/>
    <xf numFmtId="3" fontId="32" fillId="8" borderId="6" xfId="0" applyNumberFormat="1" applyFont="1" applyFill="1" applyBorder="1" applyAlignment="1">
      <alignment vertical="center"/>
    </xf>
    <xf numFmtId="0" fontId="32" fillId="8" borderId="0" xfId="0" applyFont="1" applyFill="1" applyBorder="1" applyAlignment="1">
      <alignment horizontal="left" vertical="center"/>
    </xf>
    <xf numFmtId="0" fontId="41" fillId="8" borderId="0" xfId="0" applyFont="1" applyFill="1" applyAlignment="1">
      <alignment horizontal="center"/>
    </xf>
    <xf numFmtId="0" fontId="24" fillId="8" borderId="0" xfId="0" applyFont="1" applyFill="1"/>
    <xf numFmtId="0" fontId="43" fillId="8" borderId="0" xfId="0" applyFont="1" applyFill="1"/>
    <xf numFmtId="0" fontId="44" fillId="8" borderId="0" xfId="0" applyFont="1" applyFill="1" applyAlignment="1">
      <alignment horizontal="center"/>
    </xf>
    <xf numFmtId="0" fontId="45" fillId="0" borderId="8" xfId="9" applyFont="1" applyFill="1" applyBorder="1" applyAlignment="1">
      <alignment horizontal="center" vertical="center"/>
    </xf>
    <xf numFmtId="0" fontId="24" fillId="8" borderId="0" xfId="0" applyFont="1" applyFill="1" applyAlignment="1">
      <alignment horizontal="left" vertical="center"/>
    </xf>
    <xf numFmtId="0" fontId="32" fillId="8" borderId="8" xfId="0" applyFont="1" applyFill="1" applyBorder="1" applyAlignment="1">
      <alignment horizontal="left" vertical="center" wrapText="1"/>
    </xf>
    <xf numFmtId="0" fontId="45" fillId="8" borderId="8" xfId="9" applyFont="1" applyFill="1" applyBorder="1" applyAlignment="1">
      <alignment horizontal="center" vertical="center"/>
    </xf>
    <xf numFmtId="0" fontId="32" fillId="0" borderId="8" xfId="0" applyFont="1" applyFill="1" applyBorder="1" applyAlignment="1">
      <alignment horizontal="left" vertical="center"/>
    </xf>
    <xf numFmtId="0" fontId="46" fillId="8" borderId="0" xfId="50" applyFont="1" applyFill="1" applyAlignment="1">
      <alignment horizontal="left" wrapText="1"/>
    </xf>
    <xf numFmtId="0" fontId="34" fillId="8" borderId="0" xfId="50" applyFont="1" applyFill="1" applyAlignment="1">
      <alignment horizontal="left" wrapText="1"/>
    </xf>
    <xf numFmtId="0" fontId="39" fillId="8" borderId="0" xfId="50" applyFont="1" applyFill="1"/>
    <xf numFmtId="0" fontId="29" fillId="0" borderId="0" xfId="24" applyFont="1" applyAlignment="1">
      <alignment horizontal="left" vertical="center"/>
    </xf>
    <xf numFmtId="0" fontId="27" fillId="0" borderId="0" xfId="8" applyFont="1"/>
    <xf numFmtId="0" fontId="37" fillId="8" borderId="0" xfId="17" applyFont="1" applyFill="1" applyAlignment="1">
      <alignment horizontal="left" wrapText="1"/>
    </xf>
    <xf numFmtId="0" fontId="35" fillId="8" borderId="0" xfId="17" applyFont="1" applyFill="1" applyAlignment="1">
      <alignment horizontal="right"/>
    </xf>
    <xf numFmtId="0" fontId="35" fillId="8" borderId="0" xfId="17" applyFont="1" applyFill="1"/>
    <xf numFmtId="0" fontId="38" fillId="8" borderId="16" xfId="17" applyFont="1" applyFill="1" applyBorder="1" applyAlignment="1">
      <alignment vertical="center" wrapText="1"/>
    </xf>
    <xf numFmtId="3" fontId="38" fillId="11" borderId="16" xfId="50" applyNumberFormat="1" applyFont="1" applyFill="1" applyBorder="1" applyAlignment="1">
      <alignment vertical="center" wrapText="1"/>
    </xf>
    <xf numFmtId="3" fontId="38" fillId="8" borderId="16" xfId="50" applyNumberFormat="1" applyFont="1" applyFill="1" applyBorder="1" applyAlignment="1">
      <alignment horizontal="right" vertical="center"/>
    </xf>
    <xf numFmtId="0" fontId="38" fillId="8" borderId="6" xfId="17" applyFont="1" applyFill="1" applyBorder="1" applyAlignment="1">
      <alignment vertical="center" wrapText="1"/>
    </xf>
    <xf numFmtId="3" fontId="38" fillId="11" borderId="6" xfId="50" applyNumberFormat="1" applyFont="1" applyFill="1" applyBorder="1" applyAlignment="1">
      <alignment vertical="center" wrapText="1"/>
    </xf>
    <xf numFmtId="3" fontId="38" fillId="8" borderId="6" xfId="50" applyNumberFormat="1" applyFont="1" applyFill="1" applyBorder="1" applyAlignment="1">
      <alignment horizontal="right" vertical="center"/>
    </xf>
    <xf numFmtId="0" fontId="38" fillId="8" borderId="15" xfId="17" applyFont="1" applyFill="1" applyBorder="1" applyAlignment="1">
      <alignment vertical="center" wrapText="1"/>
    </xf>
    <xf numFmtId="3" fontId="38" fillId="11" borderId="15" xfId="50" applyNumberFormat="1" applyFont="1" applyFill="1" applyBorder="1" applyAlignment="1">
      <alignment vertical="center" wrapText="1"/>
    </xf>
    <xf numFmtId="3" fontId="38" fillId="8" borderId="15" xfId="50" applyNumberFormat="1" applyFont="1" applyFill="1" applyBorder="1" applyAlignment="1">
      <alignment horizontal="right" vertical="center"/>
    </xf>
    <xf numFmtId="164" fontId="38" fillId="11" borderId="16" xfId="22" applyNumberFormat="1" applyFont="1" applyFill="1" applyBorder="1" applyAlignment="1">
      <alignment vertical="center" wrapText="1"/>
    </xf>
    <xf numFmtId="164" fontId="38" fillId="8" borderId="16" xfId="50" applyNumberFormat="1" applyFont="1" applyFill="1" applyBorder="1" applyAlignment="1">
      <alignment horizontal="right" vertical="center"/>
    </xf>
    <xf numFmtId="164" fontId="38" fillId="11" borderId="6" xfId="22" applyNumberFormat="1" applyFont="1" applyFill="1" applyBorder="1" applyAlignment="1">
      <alignment vertical="center" wrapText="1"/>
    </xf>
    <xf numFmtId="164" fontId="38" fillId="8" borderId="6" xfId="50" applyNumberFormat="1" applyFont="1" applyFill="1" applyBorder="1" applyAlignment="1">
      <alignment horizontal="right" vertical="center"/>
    </xf>
    <xf numFmtId="164" fontId="38" fillId="8" borderId="6" xfId="20" applyNumberFormat="1" applyFont="1" applyFill="1" applyBorder="1" applyAlignment="1">
      <alignment horizontal="right" vertical="center"/>
    </xf>
    <xf numFmtId="164" fontId="38" fillId="11" borderId="9" xfId="22" applyNumberFormat="1" applyFont="1" applyFill="1" applyBorder="1" applyAlignment="1">
      <alignment vertical="center" wrapText="1"/>
    </xf>
    <xf numFmtId="164" fontId="38" fillId="8" borderId="9" xfId="50" applyNumberFormat="1" applyFont="1" applyFill="1" applyBorder="1" applyAlignment="1">
      <alignment horizontal="right" vertical="center"/>
    </xf>
    <xf numFmtId="0" fontId="38" fillId="8" borderId="4" xfId="17" applyFont="1" applyFill="1" applyBorder="1" applyAlignment="1">
      <alignment vertical="center" wrapText="1"/>
    </xf>
    <xf numFmtId="3" fontId="38" fillId="16" borderId="16" xfId="50" applyNumberFormat="1" applyFont="1" applyFill="1" applyBorder="1" applyAlignment="1">
      <alignment horizontal="right" vertical="center"/>
    </xf>
    <xf numFmtId="10" fontId="38" fillId="16" borderId="6" xfId="22" applyNumberFormat="1" applyFont="1" applyFill="1" applyBorder="1" applyAlignment="1">
      <alignment horizontal="right" vertical="center"/>
    </xf>
    <xf numFmtId="10" fontId="38" fillId="8" borderId="6" xfId="22" applyNumberFormat="1" applyFont="1" applyFill="1" applyBorder="1" applyAlignment="1">
      <alignment horizontal="right" vertical="center"/>
    </xf>
    <xf numFmtId="0" fontId="38" fillId="8" borderId="17" xfId="17" applyFont="1" applyFill="1" applyBorder="1" applyAlignment="1">
      <alignment horizontal="left" vertical="center" wrapText="1"/>
    </xf>
    <xf numFmtId="10" fontId="38" fillId="8" borderId="17" xfId="50" applyNumberFormat="1" applyFont="1" applyFill="1" applyBorder="1" applyAlignment="1">
      <alignment horizontal="right" vertical="center"/>
    </xf>
    <xf numFmtId="0" fontId="35" fillId="8" borderId="0" xfId="50" applyFont="1" applyFill="1" applyAlignment="1">
      <alignment horizontal="left" vertical="center" wrapText="1"/>
    </xf>
    <xf numFmtId="0" fontId="33" fillId="8" borderId="0" xfId="50" applyFont="1" applyFill="1"/>
    <xf numFmtId="0" fontId="50" fillId="8" borderId="0" xfId="17" applyFont="1" applyFill="1"/>
    <xf numFmtId="0" fontId="26" fillId="8" borderId="0" xfId="24" applyFont="1" applyFill="1" applyAlignment="1">
      <alignment vertical="center"/>
    </xf>
    <xf numFmtId="0" fontId="46" fillId="8" borderId="0" xfId="24" applyFont="1" applyFill="1" applyAlignment="1">
      <alignment vertical="center"/>
    </xf>
    <xf numFmtId="0" fontId="51" fillId="10" borderId="0" xfId="13" applyFont="1" applyFill="1" applyBorder="1" applyAlignment="1">
      <alignment horizontal="center" vertical="center" wrapText="1"/>
    </xf>
    <xf numFmtId="0" fontId="30" fillId="0" borderId="0" xfId="12" applyFont="1"/>
    <xf numFmtId="0" fontId="52" fillId="8" borderId="0" xfId="9" applyFont="1" applyFill="1" applyBorder="1" applyAlignment="1">
      <alignment horizontal="center" vertical="center" wrapText="1"/>
    </xf>
    <xf numFmtId="0" fontId="51" fillId="8" borderId="0" xfId="13" applyFont="1" applyFill="1" applyBorder="1" applyAlignment="1">
      <alignment horizontal="center" vertical="center" wrapText="1"/>
    </xf>
    <xf numFmtId="0" fontId="48" fillId="8" borderId="0" xfId="17" applyFont="1" applyFill="1"/>
    <xf numFmtId="0" fontId="27" fillId="8" borderId="0" xfId="17" applyFont="1" applyFill="1"/>
    <xf numFmtId="0" fontId="54" fillId="8" borderId="0" xfId="17" applyFont="1" applyFill="1"/>
    <xf numFmtId="0" fontId="56" fillId="8" borderId="0" xfId="9" applyFont="1" applyFill="1" applyBorder="1" applyAlignment="1">
      <alignment horizontal="center" vertical="center" wrapText="1"/>
    </xf>
    <xf numFmtId="0" fontId="46" fillId="0" borderId="0" xfId="24" applyFont="1" applyAlignment="1">
      <alignment horizontal="left" vertical="center"/>
    </xf>
    <xf numFmtId="0" fontId="34" fillId="0" borderId="0" xfId="24" applyFont="1" applyAlignment="1">
      <alignment horizontal="left" vertical="center"/>
    </xf>
    <xf numFmtId="0" fontId="50" fillId="0" borderId="0" xfId="24" applyFont="1" applyAlignment="1">
      <alignment vertical="center"/>
    </xf>
    <xf numFmtId="0" fontId="35" fillId="0" borderId="0" xfId="24" applyFont="1" applyAlignment="1">
      <alignment horizontal="left" vertical="center"/>
    </xf>
    <xf numFmtId="0" fontId="38" fillId="0" borderId="0" xfId="24" applyFont="1" applyAlignment="1">
      <alignment vertical="center"/>
    </xf>
    <xf numFmtId="166" fontId="38" fillId="0" borderId="0" xfId="24" applyNumberFormat="1" applyFont="1" applyAlignment="1">
      <alignment vertical="center"/>
    </xf>
    <xf numFmtId="3" fontId="50" fillId="0" borderId="0" xfId="24" applyNumberFormat="1" applyFont="1" applyAlignment="1">
      <alignment vertical="center"/>
    </xf>
    <xf numFmtId="0" fontId="27" fillId="8" borderId="0" xfId="8" applyFont="1" applyFill="1"/>
    <xf numFmtId="173" fontId="29" fillId="8" borderId="0" xfId="8" applyNumberFormat="1" applyFont="1" applyFill="1" applyAlignment="1">
      <alignment horizontal="left" vertical="center"/>
    </xf>
    <xf numFmtId="0" fontId="41" fillId="8" borderId="0" xfId="8" applyFont="1" applyFill="1" applyAlignment="1">
      <alignment horizontal="left" vertical="center"/>
    </xf>
    <xf numFmtId="0" fontId="38" fillId="8" borderId="7" xfId="17" applyFont="1" applyFill="1" applyBorder="1" applyAlignment="1">
      <alignment horizontal="left" vertical="center"/>
    </xf>
    <xf numFmtId="0" fontId="38" fillId="8" borderId="7" xfId="17" applyFont="1" applyFill="1" applyBorder="1" applyAlignment="1">
      <alignment vertical="center"/>
    </xf>
    <xf numFmtId="176" fontId="38" fillId="8" borderId="7" xfId="35" applyNumberFormat="1" applyFont="1" applyFill="1" applyBorder="1" applyAlignment="1">
      <alignment vertical="center"/>
    </xf>
    <xf numFmtId="0" fontId="38" fillId="8" borderId="6" xfId="17" applyFont="1" applyFill="1" applyBorder="1" applyAlignment="1">
      <alignment horizontal="left" vertical="center"/>
    </xf>
    <xf numFmtId="0" fontId="38" fillId="8" borderId="6" xfId="17" applyFont="1" applyFill="1" applyBorder="1" applyAlignment="1">
      <alignment vertical="center"/>
    </xf>
    <xf numFmtId="176" fontId="38" fillId="8" borderId="6" xfId="35" applyNumberFormat="1" applyFont="1" applyFill="1" applyBorder="1" applyAlignment="1">
      <alignment vertical="center"/>
    </xf>
    <xf numFmtId="0" fontId="38" fillId="8" borderId="15" xfId="17" applyFont="1" applyFill="1" applyBorder="1" applyAlignment="1">
      <alignment horizontal="left" vertical="center"/>
    </xf>
    <xf numFmtId="0" fontId="38" fillId="8" borderId="15" xfId="17" applyFont="1" applyFill="1" applyBorder="1" applyAlignment="1">
      <alignment vertical="center"/>
    </xf>
    <xf numFmtId="176" fontId="38" fillId="8" borderId="15" xfId="35" applyNumberFormat="1" applyFont="1" applyFill="1" applyBorder="1" applyAlignment="1">
      <alignment vertical="center"/>
    </xf>
    <xf numFmtId="0" fontId="37" fillId="8" borderId="10" xfId="0" applyFont="1" applyFill="1" applyBorder="1" applyAlignment="1">
      <alignment vertical="center"/>
    </xf>
    <xf numFmtId="176" fontId="37" fillId="8" borderId="10" xfId="35" applyNumberFormat="1" applyFont="1" applyFill="1" applyBorder="1" applyAlignment="1">
      <alignment vertical="center"/>
    </xf>
    <xf numFmtId="0" fontId="31" fillId="8" borderId="0" xfId="0" applyFont="1" applyFill="1" applyAlignment="1">
      <alignment vertical="center"/>
    </xf>
    <xf numFmtId="0" fontId="38" fillId="8" borderId="0" xfId="17" applyFont="1" applyFill="1" applyAlignment="1">
      <alignment horizontal="left" vertical="center"/>
    </xf>
    <xf numFmtId="0" fontId="38" fillId="8" borderId="0" xfId="17" applyFont="1" applyFill="1" applyAlignment="1">
      <alignment vertical="center"/>
    </xf>
    <xf numFmtId="176" fontId="38" fillId="8" borderId="0" xfId="35" applyNumberFormat="1" applyFont="1" applyFill="1" applyBorder="1" applyAlignment="1">
      <alignment vertical="center"/>
    </xf>
    <xf numFmtId="0" fontId="38" fillId="8" borderId="16" xfId="17" applyFont="1" applyFill="1" applyBorder="1" applyAlignment="1">
      <alignment horizontal="left" vertical="center"/>
    </xf>
    <xf numFmtId="0" fontId="38" fillId="8" borderId="16" xfId="17" applyFont="1" applyFill="1" applyBorder="1" applyAlignment="1">
      <alignment vertical="center"/>
    </xf>
    <xf numFmtId="176" fontId="38" fillId="8" borderId="16" xfId="35" applyNumberFormat="1" applyFont="1" applyFill="1" applyBorder="1" applyAlignment="1">
      <alignment vertical="center"/>
    </xf>
    <xf numFmtId="0" fontId="38" fillId="8" borderId="6" xfId="17" applyFont="1" applyFill="1" applyBorder="1" applyAlignment="1">
      <alignment horizontal="left" vertical="center" wrapText="1"/>
    </xf>
    <xf numFmtId="0" fontId="38" fillId="8" borderId="15" xfId="17" applyFont="1" applyFill="1" applyBorder="1" applyAlignment="1">
      <alignment horizontal="left" vertical="center" wrapText="1"/>
    </xf>
    <xf numFmtId="0" fontId="48" fillId="8" borderId="0" xfId="8" applyFont="1" applyFill="1"/>
    <xf numFmtId="0" fontId="27" fillId="0" borderId="0" xfId="8" applyFont="1" applyAlignment="1">
      <alignment vertical="center"/>
    </xf>
    <xf numFmtId="173" fontId="29" fillId="0" borderId="0" xfId="8" applyNumberFormat="1" applyFont="1" applyAlignment="1">
      <alignment horizontal="left" vertical="center"/>
    </xf>
    <xf numFmtId="0" fontId="46" fillId="0" borderId="0" xfId="8" applyFont="1" applyAlignment="1">
      <alignment horizontal="left" vertical="center"/>
    </xf>
    <xf numFmtId="3" fontId="27" fillId="0" borderId="0" xfId="8" applyNumberFormat="1" applyFont="1" applyAlignment="1">
      <alignment vertical="center"/>
    </xf>
    <xf numFmtId="0" fontId="47" fillId="0" borderId="0" xfId="8" applyFont="1" applyAlignment="1">
      <alignment vertical="center"/>
    </xf>
    <xf numFmtId="0" fontId="47" fillId="0" borderId="0" xfId="8" applyFont="1" applyAlignment="1">
      <alignment horizontal="left" vertical="center"/>
    </xf>
    <xf numFmtId="3" fontId="31" fillId="8" borderId="10" xfId="0" applyNumberFormat="1" applyFont="1" applyFill="1" applyBorder="1" applyAlignment="1">
      <alignment vertical="center"/>
    </xf>
    <xf numFmtId="3" fontId="38" fillId="8" borderId="16" xfId="17" applyNumberFormat="1" applyFont="1" applyFill="1" applyBorder="1" applyAlignment="1">
      <alignment horizontal="right" vertical="center"/>
    </xf>
    <xf numFmtId="3" fontId="38" fillId="8" borderId="6" xfId="17" applyNumberFormat="1" applyFont="1" applyFill="1" applyBorder="1" applyAlignment="1">
      <alignment horizontal="right" vertical="center"/>
    </xf>
    <xf numFmtId="3" fontId="37" fillId="8" borderId="15" xfId="17" applyNumberFormat="1" applyFont="1" applyFill="1" applyBorder="1" applyAlignment="1">
      <alignment horizontal="right" vertical="center"/>
    </xf>
    <xf numFmtId="3" fontId="37" fillId="8" borderId="10" xfId="0" applyNumberFormat="1" applyFont="1" applyFill="1" applyBorder="1" applyAlignment="1">
      <alignment vertical="center"/>
    </xf>
    <xf numFmtId="0" fontId="37" fillId="8" borderId="15" xfId="17" applyFont="1" applyFill="1" applyBorder="1" applyAlignment="1">
      <alignment vertical="center"/>
    </xf>
    <xf numFmtId="10" fontId="37" fillId="8" borderId="10" xfId="11" applyNumberFormat="1" applyFont="1" applyFill="1" applyBorder="1" applyAlignment="1">
      <alignment vertical="center"/>
    </xf>
    <xf numFmtId="164" fontId="37" fillId="8" borderId="16" xfId="20" applyNumberFormat="1" applyFont="1" applyFill="1" applyBorder="1" applyAlignment="1">
      <alignment horizontal="right" vertical="center"/>
    </xf>
    <xf numFmtId="164" fontId="37" fillId="8" borderId="6" xfId="20" applyNumberFormat="1" applyFont="1" applyFill="1" applyBorder="1" applyAlignment="1">
      <alignment horizontal="right" vertical="center" wrapText="1"/>
    </xf>
    <xf numFmtId="164" fontId="37" fillId="8" borderId="6" xfId="20" applyNumberFormat="1" applyFont="1" applyFill="1" applyBorder="1" applyAlignment="1">
      <alignment horizontal="right" vertical="center"/>
    </xf>
    <xf numFmtId="0" fontId="38" fillId="8" borderId="17" xfId="17" applyFont="1" applyFill="1" applyBorder="1" applyAlignment="1">
      <alignment vertical="center"/>
    </xf>
    <xf numFmtId="164" fontId="37" fillId="8" borderId="17" xfId="22" applyNumberFormat="1" applyFont="1" applyFill="1" applyBorder="1" applyAlignment="1">
      <alignment horizontal="right" vertical="center"/>
    </xf>
    <xf numFmtId="0" fontId="39" fillId="8" borderId="0" xfId="17" applyFont="1" applyFill="1"/>
    <xf numFmtId="0" fontId="27" fillId="0" borderId="0" xfId="17" applyFont="1"/>
    <xf numFmtId="0" fontId="46" fillId="0" borderId="0" xfId="46" applyFont="1" applyAlignment="1">
      <alignment horizontal="left" vertical="center"/>
    </xf>
    <xf numFmtId="0" fontId="27" fillId="0" borderId="0" xfId="46" applyFont="1"/>
    <xf numFmtId="14" fontId="36" fillId="8" borderId="0" xfId="46" applyNumberFormat="1" applyFont="1" applyFill="1" applyAlignment="1">
      <alignment horizontal="left" vertical="center"/>
    </xf>
    <xf numFmtId="173" fontId="36" fillId="8" borderId="0" xfId="46" applyNumberFormat="1" applyFont="1" applyFill="1" applyAlignment="1">
      <alignment horizontal="right" vertical="center"/>
    </xf>
    <xf numFmtId="0" fontId="38" fillId="0" borderId="0" xfId="17" applyFont="1"/>
    <xf numFmtId="0" fontId="37" fillId="0" borderId="13" xfId="17" applyFont="1" applyBorder="1" applyAlignment="1">
      <alignment horizontal="right" vertical="center" wrapText="1"/>
    </xf>
    <xf numFmtId="174" fontId="38" fillId="0" borderId="7" xfId="17" applyNumberFormat="1" applyFont="1" applyBorder="1" applyAlignment="1">
      <alignment vertical="center"/>
    </xf>
    <xf numFmtId="174" fontId="38" fillId="0" borderId="7" xfId="54" applyNumberFormat="1" applyFont="1" applyFill="1" applyBorder="1" applyAlignment="1">
      <alignment vertical="center"/>
    </xf>
    <xf numFmtId="0" fontId="37" fillId="0" borderId="9" xfId="17" applyFont="1" applyBorder="1" applyAlignment="1">
      <alignment vertical="center"/>
    </xf>
    <xf numFmtId="174" fontId="38" fillId="0" borderId="9" xfId="17" applyNumberFormat="1" applyFont="1" applyBorder="1" applyAlignment="1">
      <alignment vertical="center"/>
    </xf>
    <xf numFmtId="174" fontId="38" fillId="0" borderId="9" xfId="54" applyNumberFormat="1" applyFont="1" applyFill="1" applyBorder="1" applyAlignment="1">
      <alignment vertical="center"/>
    </xf>
    <xf numFmtId="0" fontId="37" fillId="0" borderId="10" xfId="17" applyFont="1" applyBorder="1" applyAlignment="1">
      <alignment vertical="center"/>
    </xf>
    <xf numFmtId="174" fontId="38" fillId="0" borderId="10" xfId="17" applyNumberFormat="1" applyFont="1" applyBorder="1" applyAlignment="1">
      <alignment vertical="center"/>
    </xf>
    <xf numFmtId="0" fontId="57" fillId="0" borderId="0" xfId="46" applyFont="1" applyAlignment="1">
      <alignment horizontal="left" indent="1"/>
    </xf>
    <xf numFmtId="0" fontId="58" fillId="8" borderId="0" xfId="17" applyFont="1" applyFill="1"/>
    <xf numFmtId="0" fontId="59" fillId="0" borderId="0" xfId="1" applyFont="1" applyFill="1" applyBorder="1" applyAlignment="1"/>
    <xf numFmtId="0" fontId="50" fillId="0" borderId="0" xfId="3" applyFont="1">
      <alignment vertical="center"/>
    </xf>
    <xf numFmtId="0" fontId="50" fillId="0" borderId="0" xfId="2" applyFont="1">
      <alignment vertical="center"/>
    </xf>
    <xf numFmtId="0" fontId="60" fillId="0" borderId="0" xfId="4" applyFont="1" applyFill="1" applyBorder="1" applyAlignment="1">
      <alignment horizontal="left" vertical="center"/>
    </xf>
    <xf numFmtId="3" fontId="38" fillId="0" borderId="65" xfId="7" applyFont="1" applyFill="1" applyBorder="1" applyAlignment="1">
      <alignment horizontal="center" vertical="center"/>
      <protection locked="0"/>
    </xf>
    <xf numFmtId="3" fontId="38" fillId="0" borderId="65" xfId="7" applyFont="1" applyFill="1" applyBorder="1" applyAlignment="1">
      <alignment horizontal="center" vertical="center" wrapText="1"/>
      <protection locked="0"/>
    </xf>
    <xf numFmtId="3" fontId="38" fillId="12" borderId="65" xfId="7" applyFont="1" applyFill="1" applyBorder="1" applyAlignment="1">
      <alignment horizontal="center" vertical="center"/>
      <protection locked="0"/>
    </xf>
    <xf numFmtId="3" fontId="38" fillId="0" borderId="50" xfId="7" applyFont="1" applyFill="1" applyBorder="1" applyAlignment="1">
      <alignment horizontal="center" vertical="center"/>
      <protection locked="0"/>
    </xf>
    <xf numFmtId="3" fontId="38" fillId="8" borderId="50" xfId="7" applyFont="1" applyFill="1" applyBorder="1" applyAlignment="1">
      <alignment horizontal="center" vertical="center"/>
      <protection locked="0"/>
    </xf>
    <xf numFmtId="3" fontId="38" fillId="0" borderId="53" xfId="7" applyFont="1" applyFill="1" applyBorder="1" applyAlignment="1">
      <alignment horizontal="center" vertical="center"/>
      <protection locked="0"/>
    </xf>
    <xf numFmtId="0" fontId="44" fillId="0" borderId="0" xfId="1" applyFont="1" applyFill="1" applyBorder="1" applyAlignment="1"/>
    <xf numFmtId="0" fontId="27" fillId="8" borderId="0" xfId="3" applyFont="1" applyFill="1">
      <alignment vertical="center"/>
    </xf>
    <xf numFmtId="0" fontId="27" fillId="0" borderId="0" xfId="3" applyFont="1">
      <alignment vertical="center"/>
    </xf>
    <xf numFmtId="0" fontId="27" fillId="0" borderId="0" xfId="2" applyFont="1">
      <alignment vertical="center"/>
    </xf>
    <xf numFmtId="0" fontId="44" fillId="0" borderId="0" xfId="4" applyFont="1" applyFill="1" applyBorder="1" applyAlignment="1">
      <alignment horizontal="left" vertical="center"/>
    </xf>
    <xf numFmtId="3" fontId="38" fillId="8" borderId="53" xfId="7" applyFont="1" applyFill="1" applyBorder="1" applyAlignment="1">
      <alignment horizontal="center" vertical="center"/>
      <protection locked="0"/>
    </xf>
    <xf numFmtId="0" fontId="61" fillId="0" borderId="0" xfId="0" applyFont="1" applyAlignment="1">
      <alignment horizontal="center" vertical="center"/>
    </xf>
    <xf numFmtId="0" fontId="24" fillId="0" borderId="0" xfId="0" applyFont="1" applyAlignment="1">
      <alignment vertical="center" wrapText="1"/>
    </xf>
    <xf numFmtId="0" fontId="32" fillId="8" borderId="0" xfId="17" applyFont="1" applyFill="1" applyAlignment="1">
      <alignment horizontal="right"/>
    </xf>
    <xf numFmtId="49" fontId="24" fillId="0" borderId="0" xfId="0" applyNumberFormat="1" applyFont="1" applyAlignment="1">
      <alignment horizontal="center" vertical="center"/>
    </xf>
    <xf numFmtId="0" fontId="32" fillId="8" borderId="0" xfId="0" applyFont="1" applyFill="1" applyAlignment="1">
      <alignment horizontal="center"/>
    </xf>
    <xf numFmtId="0" fontId="62" fillId="12" borderId="55" xfId="0" applyFont="1" applyFill="1" applyBorder="1" applyAlignment="1">
      <alignment horizontal="left" vertical="center" wrapText="1"/>
    </xf>
    <xf numFmtId="0" fontId="38" fillId="0" borderId="55" xfId="0" applyFont="1" applyBorder="1" applyAlignment="1">
      <alignment horizontal="center" vertical="center" wrapText="1"/>
    </xf>
    <xf numFmtId="0" fontId="62" fillId="12" borderId="50" xfId="0" applyFont="1" applyFill="1" applyBorder="1" applyAlignment="1">
      <alignment horizontal="left" vertical="center" wrapText="1"/>
    </xf>
    <xf numFmtId="0" fontId="38" fillId="0" borderId="50" xfId="0" applyFont="1" applyBorder="1" applyAlignment="1">
      <alignment horizontal="center" vertical="center" wrapText="1"/>
    </xf>
    <xf numFmtId="0" fontId="37" fillId="8" borderId="21" xfId="0" applyFont="1" applyFill="1" applyBorder="1" applyAlignment="1">
      <alignment vertical="center" wrapText="1"/>
    </xf>
    <xf numFmtId="0" fontId="37" fillId="8" borderId="21" xfId="0" applyFont="1" applyFill="1" applyBorder="1" applyAlignment="1">
      <alignment horizontal="left" vertical="center" wrapText="1" indent="1"/>
    </xf>
    <xf numFmtId="3" fontId="38" fillId="8" borderId="47" xfId="7" applyFont="1" applyFill="1" applyBorder="1" applyAlignment="1">
      <alignment horizontal="center" vertical="center"/>
      <protection locked="0"/>
    </xf>
    <xf numFmtId="0" fontId="63" fillId="12" borderId="55" xfId="0" applyFont="1" applyFill="1" applyBorder="1" applyAlignment="1">
      <alignment horizontal="left" vertical="center" wrapText="1"/>
    </xf>
    <xf numFmtId="0" fontId="63" fillId="12" borderId="50" xfId="0" applyFont="1" applyFill="1" applyBorder="1" applyAlignment="1">
      <alignment horizontal="left" vertical="center" wrapText="1"/>
    </xf>
    <xf numFmtId="10" fontId="38" fillId="0" borderId="47" xfId="11" applyNumberFormat="1" applyFont="1" applyFill="1" applyBorder="1" applyAlignment="1" applyProtection="1">
      <alignment horizontal="center" vertical="center"/>
      <protection locked="0"/>
    </xf>
    <xf numFmtId="10" fontId="38" fillId="0" borderId="50" xfId="11" applyNumberFormat="1" applyFont="1" applyFill="1" applyBorder="1" applyAlignment="1" applyProtection="1">
      <alignment horizontal="center" vertical="center"/>
      <protection locked="0"/>
    </xf>
    <xf numFmtId="0" fontId="37" fillId="8" borderId="13" xfId="0" applyFont="1" applyFill="1" applyBorder="1" applyAlignment="1">
      <alignment vertical="center" wrapText="1"/>
    </xf>
    <xf numFmtId="0" fontId="62" fillId="12" borderId="57" xfId="0" applyFont="1" applyFill="1" applyBorder="1" applyAlignment="1">
      <alignment horizontal="left" vertical="center" wrapText="1"/>
    </xf>
    <xf numFmtId="0" fontId="63" fillId="12" borderId="57" xfId="0" applyFont="1" applyFill="1" applyBorder="1" applyAlignment="1">
      <alignment horizontal="left" vertical="center" wrapText="1"/>
    </xf>
    <xf numFmtId="0" fontId="44" fillId="0" borderId="0" xfId="2" applyFont="1" applyAlignment="1">
      <alignment vertical="top" wrapText="1"/>
    </xf>
    <xf numFmtId="0" fontId="27" fillId="0" borderId="0" xfId="2" applyFont="1" applyAlignment="1">
      <alignment vertical="top"/>
    </xf>
    <xf numFmtId="1" fontId="38" fillId="0" borderId="50" xfId="0" applyNumberFormat="1" applyFont="1" applyBorder="1" applyAlignment="1">
      <alignment horizontal="center" vertical="center" wrapText="1"/>
    </xf>
    <xf numFmtId="0" fontId="57" fillId="0" borderId="0" xfId="0" applyFont="1"/>
    <xf numFmtId="0" fontId="27" fillId="8" borderId="0" xfId="0" applyFont="1" applyFill="1"/>
    <xf numFmtId="10" fontId="38" fillId="8" borderId="50" xfId="11" applyNumberFormat="1" applyFont="1" applyFill="1" applyBorder="1" applyAlignment="1" applyProtection="1">
      <alignment horizontal="center" vertical="center"/>
      <protection locked="0"/>
    </xf>
    <xf numFmtId="3" fontId="38" fillId="7" borderId="50" xfId="7" applyFont="1" applyFill="1" applyBorder="1" applyAlignment="1">
      <alignment horizontal="center" vertical="center"/>
      <protection locked="0"/>
    </xf>
    <xf numFmtId="3" fontId="38" fillId="7" borderId="53" xfId="7" applyFont="1" applyFill="1" applyBorder="1" applyAlignment="1">
      <alignment horizontal="center" vertical="center"/>
      <protection locked="0"/>
    </xf>
    <xf numFmtId="3" fontId="38" fillId="8" borderId="13" xfId="7" applyFont="1" applyFill="1" applyBorder="1" applyAlignment="1">
      <alignment horizontal="center" vertical="top"/>
      <protection locked="0"/>
    </xf>
    <xf numFmtId="0" fontId="27" fillId="2" borderId="0" xfId="2" applyFont="1" applyFill="1" applyAlignment="1">
      <alignment vertical="top"/>
    </xf>
    <xf numFmtId="49" fontId="26" fillId="0" borderId="0" xfId="0" applyNumberFormat="1" applyFont="1" applyAlignment="1">
      <alignment horizontal="left" vertical="center"/>
    </xf>
    <xf numFmtId="49" fontId="25" fillId="0" borderId="0" xfId="0" applyNumberFormat="1" applyFont="1" applyAlignment="1">
      <alignment vertical="center" wrapText="1"/>
    </xf>
    <xf numFmtId="0" fontId="64" fillId="0" borderId="0" xfId="0" applyFont="1" applyAlignment="1">
      <alignment horizontal="center"/>
    </xf>
    <xf numFmtId="0" fontId="32" fillId="0" borderId="0" xfId="0" applyFont="1" applyAlignment="1">
      <alignment horizontal="center" vertical="center" wrapText="1"/>
    </xf>
    <xf numFmtId="0" fontId="30" fillId="0" borderId="0" xfId="0" applyFont="1" applyAlignment="1">
      <alignment wrapText="1"/>
    </xf>
    <xf numFmtId="3" fontId="35" fillId="0" borderId="0" xfId="0" applyNumberFormat="1" applyFont="1" applyAlignment="1">
      <alignment vertical="center" wrapText="1"/>
    </xf>
    <xf numFmtId="0" fontId="64" fillId="0" borderId="0" xfId="0" applyFont="1" applyAlignment="1">
      <alignment horizontal="center" vertical="center" wrapText="1"/>
    </xf>
    <xf numFmtId="0" fontId="30" fillId="0" borderId="0" xfId="0" applyFont="1" applyAlignment="1">
      <alignment vertical="center" wrapText="1"/>
    </xf>
    <xf numFmtId="0" fontId="31" fillId="0" borderId="0" xfId="0" applyFont="1"/>
    <xf numFmtId="0" fontId="26" fillId="0" borderId="0" xfId="0" applyFont="1" applyAlignment="1">
      <alignment vertical="center"/>
    </xf>
    <xf numFmtId="0" fontId="30" fillId="0" borderId="0" xfId="0" applyFont="1" applyAlignment="1">
      <alignment horizontal="left" vertical="center"/>
    </xf>
    <xf numFmtId="0" fontId="65" fillId="0" borderId="0" xfId="0" applyFont="1" applyAlignment="1">
      <alignment horizontal="left" vertical="center"/>
    </xf>
    <xf numFmtId="43" fontId="30" fillId="0" borderId="0" xfId="35" applyFont="1"/>
    <xf numFmtId="0" fontId="30" fillId="0" borderId="0" xfId="0" quotePrefix="1" applyFont="1"/>
    <xf numFmtId="0" fontId="50" fillId="0" borderId="0" xfId="0" applyFont="1" applyAlignment="1">
      <alignment horizontal="left" vertical="center" wrapText="1"/>
    </xf>
    <xf numFmtId="0" fontId="60" fillId="0" borderId="0" xfId="0" applyFont="1" applyAlignment="1">
      <alignment horizontal="left" vertical="center" wrapText="1"/>
    </xf>
    <xf numFmtId="0" fontId="50" fillId="0" borderId="0" xfId="0" applyFont="1" applyAlignment="1">
      <alignment wrapText="1"/>
    </xf>
    <xf numFmtId="49" fontId="66" fillId="0" borderId="0" xfId="0" applyNumberFormat="1" applyFont="1"/>
    <xf numFmtId="170" fontId="30" fillId="0" borderId="0" xfId="0" applyNumberFormat="1" applyFont="1"/>
    <xf numFmtId="0" fontId="30" fillId="0" borderId="0" xfId="0" applyFont="1" applyAlignment="1">
      <alignment horizontal="center" vertical="center"/>
    </xf>
    <xf numFmtId="0" fontId="26" fillId="0" borderId="0" xfId="0" applyFont="1" applyAlignment="1">
      <alignment horizontal="left" vertical="center"/>
    </xf>
    <xf numFmtId="165" fontId="50" fillId="0" borderId="7" xfId="35" applyNumberFormat="1" applyFont="1" applyBorder="1" applyAlignment="1">
      <alignment horizontal="center" vertical="center" wrapText="1"/>
    </xf>
    <xf numFmtId="165" fontId="50" fillId="0" borderId="6" xfId="35" applyNumberFormat="1" applyFont="1" applyBorder="1" applyAlignment="1">
      <alignment horizontal="center" vertical="center" wrapText="1"/>
    </xf>
    <xf numFmtId="165" fontId="50" fillId="7" borderId="6" xfId="35" applyNumberFormat="1" applyFont="1" applyFill="1" applyBorder="1" applyAlignment="1">
      <alignment horizontal="center" vertical="center" wrapText="1"/>
    </xf>
    <xf numFmtId="165" fontId="50" fillId="7" borderId="6" xfId="35" applyNumberFormat="1" applyFont="1" applyFill="1" applyBorder="1" applyAlignment="1">
      <alignment wrapText="1"/>
    </xf>
    <xf numFmtId="165" fontId="50" fillId="0" borderId="6" xfId="35" applyNumberFormat="1" applyFont="1" applyBorder="1" applyAlignment="1">
      <alignment vertical="center" wrapText="1"/>
    </xf>
    <xf numFmtId="165" fontId="50" fillId="7" borderId="6" xfId="35" applyNumberFormat="1" applyFont="1" applyFill="1" applyBorder="1" applyAlignment="1">
      <alignment vertical="center" wrapText="1"/>
    </xf>
    <xf numFmtId="165" fontId="50" fillId="7" borderId="6" xfId="35" applyNumberFormat="1" applyFont="1" applyFill="1" applyBorder="1" applyAlignment="1"/>
    <xf numFmtId="165" fontId="50" fillId="0" borderId="17" xfId="35" applyNumberFormat="1" applyFont="1" applyBorder="1" applyAlignment="1">
      <alignment vertical="center" wrapText="1"/>
    </xf>
    <xf numFmtId="0" fontId="26" fillId="0" borderId="0" xfId="4" applyFont="1" applyFill="1" applyBorder="1" applyAlignment="1">
      <alignment horizontal="left" vertical="center" indent="1"/>
    </xf>
    <xf numFmtId="0" fontId="67" fillId="0" borderId="0" xfId="1" applyFont="1" applyFill="1" applyBorder="1" applyAlignment="1">
      <alignment vertical="center"/>
    </xf>
    <xf numFmtId="0" fontId="38" fillId="0" borderId="12" xfId="3" quotePrefix="1" applyFont="1" applyBorder="1" applyAlignment="1">
      <alignment horizontal="center" vertical="center"/>
    </xf>
    <xf numFmtId="0" fontId="38" fillId="0" borderId="10" xfId="3" applyFont="1" applyBorder="1" applyAlignment="1">
      <alignment horizontal="left" vertical="center" wrapText="1" indent="1"/>
    </xf>
    <xf numFmtId="3" fontId="38" fillId="0" borderId="10" xfId="7" applyFont="1" applyFill="1" applyBorder="1" applyAlignment="1">
      <alignment horizontal="center" vertical="center"/>
      <protection locked="0"/>
    </xf>
    <xf numFmtId="3" fontId="50" fillId="0" borderId="0" xfId="7" applyFont="1" applyFill="1" applyBorder="1" applyAlignment="1">
      <alignment horizontal="center" vertical="center"/>
      <protection locked="0"/>
    </xf>
    <xf numFmtId="0" fontId="27" fillId="0" borderId="0" xfId="2" applyFont="1" applyAlignment="1">
      <alignment vertical="top" wrapText="1"/>
    </xf>
    <xf numFmtId="0" fontId="25" fillId="0" borderId="0" xfId="3" quotePrefix="1" applyFont="1" applyAlignment="1">
      <alignment horizontal="right" vertical="center"/>
    </xf>
    <xf numFmtId="0" fontId="26" fillId="0" borderId="0" xfId="4" applyFont="1" applyFill="1" applyBorder="1" applyAlignment="1">
      <alignment horizontal="left" vertical="center"/>
    </xf>
    <xf numFmtId="0" fontId="69" fillId="0" borderId="0" xfId="4" applyFont="1" applyFill="1" applyBorder="1" applyAlignment="1">
      <alignment horizontal="left" vertical="center"/>
    </xf>
    <xf numFmtId="3" fontId="38" fillId="0" borderId="11" xfId="7" applyFont="1" applyFill="1" applyBorder="1" applyAlignment="1">
      <alignment horizontal="right" vertical="center" indent="1"/>
      <protection locked="0"/>
    </xf>
    <xf numFmtId="3" fontId="38" fillId="0" borderId="6" xfId="7" applyFont="1" applyFill="1" applyBorder="1" applyAlignment="1">
      <alignment horizontal="right" vertical="center" indent="1"/>
      <protection locked="0"/>
    </xf>
    <xf numFmtId="3" fontId="38" fillId="17" borderId="6" xfId="7" applyFont="1" applyFill="1" applyBorder="1" applyAlignment="1">
      <alignment horizontal="right" vertical="center" indent="1"/>
      <protection locked="0"/>
    </xf>
    <xf numFmtId="3" fontId="38" fillId="0" borderId="17" xfId="7" applyFont="1" applyFill="1" applyBorder="1" applyAlignment="1">
      <alignment horizontal="right" vertical="center" indent="1"/>
      <protection locked="0"/>
    </xf>
    <xf numFmtId="3" fontId="38" fillId="17" borderId="17" xfId="7" applyFont="1" applyFill="1" applyBorder="1" applyAlignment="1">
      <alignment horizontal="right" vertical="center" indent="1"/>
      <protection locked="0"/>
    </xf>
    <xf numFmtId="0" fontId="25" fillId="0" borderId="0" xfId="3" applyFont="1">
      <alignment vertical="center"/>
    </xf>
    <xf numFmtId="0" fontId="25" fillId="8" borderId="0" xfId="0" applyFont="1" applyFill="1"/>
    <xf numFmtId="0" fontId="66" fillId="0" borderId="0" xfId="0" applyFont="1" applyAlignment="1">
      <alignment vertical="center"/>
    </xf>
    <xf numFmtId="0" fontId="35" fillId="0" borderId="6" xfId="0" applyFont="1" applyBorder="1" applyAlignment="1">
      <alignment horizontal="center" vertical="center"/>
    </xf>
    <xf numFmtId="0" fontId="50" fillId="0" borderId="0" xfId="0" applyFont="1"/>
    <xf numFmtId="0" fontId="38" fillId="0" borderId="0" xfId="0" applyFont="1" applyAlignment="1">
      <alignment horizontal="center" vertical="center"/>
    </xf>
    <xf numFmtId="0" fontId="37" fillId="8" borderId="14" xfId="0" applyFont="1" applyFill="1" applyBorder="1" applyAlignment="1">
      <alignment horizontal="center" vertical="center" wrapText="1"/>
    </xf>
    <xf numFmtId="0" fontId="38" fillId="6" borderId="0" xfId="0" applyFont="1" applyFill="1" applyAlignment="1">
      <alignment horizontal="center" vertical="center" wrapText="1"/>
    </xf>
    <xf numFmtId="3" fontId="38" fillId="6" borderId="0" xfId="0" applyNumberFormat="1" applyFont="1" applyFill="1" applyAlignment="1">
      <alignment horizontal="right" vertical="center" wrapText="1"/>
    </xf>
    <xf numFmtId="3" fontId="35" fillId="6" borderId="16" xfId="0" applyNumberFormat="1" applyFont="1" applyFill="1" applyBorder="1" applyAlignment="1">
      <alignment horizontal="right" vertical="center" wrapText="1"/>
    </xf>
    <xf numFmtId="3" fontId="38" fillId="6" borderId="16" xfId="0" applyNumberFormat="1" applyFont="1" applyFill="1" applyBorder="1" applyAlignment="1">
      <alignment horizontal="right" vertical="center" wrapText="1"/>
    </xf>
    <xf numFmtId="3" fontId="32" fillId="0" borderId="0" xfId="0" applyNumberFormat="1" applyFont="1"/>
    <xf numFmtId="3" fontId="35" fillId="6" borderId="6" xfId="0" applyNumberFormat="1" applyFont="1" applyFill="1" applyBorder="1" applyAlignment="1">
      <alignment horizontal="right" vertical="center" wrapText="1"/>
    </xf>
    <xf numFmtId="3" fontId="38" fillId="6" borderId="6" xfId="0" applyNumberFormat="1" applyFont="1" applyFill="1" applyBorder="1" applyAlignment="1">
      <alignment horizontal="right" vertical="center" wrapText="1"/>
    </xf>
    <xf numFmtId="3" fontId="38" fillId="6" borderId="15" xfId="0" applyNumberFormat="1" applyFont="1" applyFill="1" applyBorder="1" applyAlignment="1">
      <alignment horizontal="right" vertical="center" wrapText="1"/>
    </xf>
    <xf numFmtId="3" fontId="38" fillId="6" borderId="16" xfId="0" applyNumberFormat="1" applyFont="1" applyFill="1" applyBorder="1" applyAlignment="1">
      <alignment vertical="center" wrapText="1"/>
    </xf>
    <xf numFmtId="3" fontId="38" fillId="0" borderId="0" xfId="0" applyNumberFormat="1" applyFont="1" applyAlignment="1">
      <alignment vertical="center"/>
    </xf>
    <xf numFmtId="9" fontId="37" fillId="0" borderId="14" xfId="11" applyFont="1" applyFill="1" applyBorder="1" applyAlignment="1">
      <alignment vertical="center"/>
    </xf>
    <xf numFmtId="0" fontId="30" fillId="0" borderId="0" xfId="10" applyFont="1"/>
    <xf numFmtId="49" fontId="25" fillId="0" borderId="0" xfId="0" applyNumberFormat="1" applyFont="1"/>
    <xf numFmtId="0" fontId="26" fillId="0" borderId="0" xfId="0" applyFont="1" applyAlignment="1">
      <alignment horizontal="left" vertical="center" wrapText="1"/>
    </xf>
    <xf numFmtId="0" fontId="32" fillId="0" borderId="0" xfId="0" applyFont="1" applyAlignment="1">
      <alignment horizontal="center"/>
    </xf>
    <xf numFmtId="0" fontId="38" fillId="6" borderId="16" xfId="0" applyFont="1" applyFill="1" applyBorder="1" applyAlignment="1">
      <alignment vertical="center" wrapText="1"/>
    </xf>
    <xf numFmtId="176" fontId="38" fillId="0" borderId="16" xfId="35" quotePrefix="1" applyNumberFormat="1" applyFont="1" applyFill="1" applyBorder="1" applyAlignment="1">
      <alignment horizontal="center" vertical="center" wrapText="1"/>
    </xf>
    <xf numFmtId="0" fontId="38" fillId="6" borderId="6" xfId="0" applyFont="1" applyFill="1" applyBorder="1" applyAlignment="1">
      <alignment vertical="center" wrapText="1"/>
    </xf>
    <xf numFmtId="0" fontId="38" fillId="6" borderId="6" xfId="0" applyFont="1" applyFill="1" applyBorder="1" applyAlignment="1">
      <alignment horizontal="left" vertical="center" wrapText="1" indent="1"/>
    </xf>
    <xf numFmtId="176" fontId="38" fillId="0" borderId="6" xfId="35" quotePrefix="1" applyNumberFormat="1" applyFont="1" applyFill="1" applyBorder="1" applyAlignment="1">
      <alignment horizontal="center" vertical="center"/>
    </xf>
    <xf numFmtId="176" fontId="38" fillId="0" borderId="6" xfId="35" quotePrefix="1" applyNumberFormat="1" applyFont="1" applyFill="1" applyBorder="1" applyAlignment="1">
      <alignment horizontal="center" vertical="center" wrapText="1"/>
    </xf>
    <xf numFmtId="176" fontId="38" fillId="0" borderId="6" xfId="35" quotePrefix="1" applyNumberFormat="1" applyFont="1" applyBorder="1" applyAlignment="1">
      <alignment horizontal="center" vertical="center"/>
    </xf>
    <xf numFmtId="0" fontId="38" fillId="6" borderId="17" xfId="0" applyFont="1" applyFill="1" applyBorder="1" applyAlignment="1">
      <alignment vertical="center" wrapText="1"/>
    </xf>
    <xf numFmtId="0" fontId="38" fillId="6" borderId="17" xfId="0" applyFont="1" applyFill="1" applyBorder="1" applyAlignment="1">
      <alignment horizontal="left" vertical="center" wrapText="1" indent="1"/>
    </xf>
    <xf numFmtId="176" fontId="38" fillId="0" borderId="17" xfId="35" quotePrefix="1" applyNumberFormat="1" applyFont="1" applyBorder="1" applyAlignment="1">
      <alignment horizontal="center" vertical="center"/>
    </xf>
    <xf numFmtId="0" fontId="25" fillId="0" borderId="0" xfId="10" applyFont="1"/>
    <xf numFmtId="3" fontId="25" fillId="0" borderId="0" xfId="10" applyNumberFormat="1" applyFont="1" applyAlignment="1">
      <alignment vertical="center"/>
    </xf>
    <xf numFmtId="3" fontId="25" fillId="0" borderId="0" xfId="10" applyNumberFormat="1" applyFont="1"/>
    <xf numFmtId="3" fontId="25" fillId="0" borderId="0" xfId="0" applyNumberFormat="1" applyFont="1"/>
    <xf numFmtId="0" fontId="27" fillId="0" borderId="0" xfId="10" applyFont="1" applyAlignment="1">
      <alignment horizontal="center"/>
    </xf>
    <xf numFmtId="0" fontId="27" fillId="0" borderId="0" xfId="10" applyFont="1"/>
    <xf numFmtId="3" fontId="27" fillId="0" borderId="0" xfId="10" applyNumberFormat="1" applyFont="1" applyAlignment="1">
      <alignment vertical="center"/>
    </xf>
    <xf numFmtId="3" fontId="27" fillId="0" borderId="0" xfId="10" applyNumberFormat="1" applyFont="1"/>
    <xf numFmtId="0" fontId="25" fillId="0" borderId="0" xfId="10" applyFont="1" applyAlignment="1">
      <alignment horizontal="center"/>
    </xf>
    <xf numFmtId="0" fontId="50" fillId="8" borderId="0" xfId="8" applyFont="1" applyFill="1"/>
    <xf numFmtId="0" fontId="71" fillId="0" borderId="0" xfId="10" applyFont="1" applyAlignment="1">
      <alignment vertical="center"/>
    </xf>
    <xf numFmtId="0" fontId="38" fillId="0" borderId="16" xfId="0" applyFont="1" applyBorder="1" applyAlignment="1">
      <alignment horizontal="center" vertical="center" wrapText="1"/>
    </xf>
    <xf numFmtId="0" fontId="38" fillId="0" borderId="16" xfId="0" applyFont="1" applyBorder="1" applyAlignment="1">
      <alignment vertical="center" wrapText="1"/>
    </xf>
    <xf numFmtId="3" fontId="38" fillId="0" borderId="16" xfId="35" applyNumberFormat="1" applyFont="1" applyFill="1" applyBorder="1" applyAlignment="1">
      <alignment vertical="center" wrapText="1"/>
    </xf>
    <xf numFmtId="0" fontId="38" fillId="0" borderId="6" xfId="0" applyFont="1" applyBorder="1" applyAlignment="1">
      <alignment horizontal="center" vertical="center" wrapText="1"/>
    </xf>
    <xf numFmtId="0" fontId="38" fillId="0" borderId="6" xfId="0" applyFont="1" applyBorder="1" applyAlignment="1">
      <alignment vertical="center" wrapText="1"/>
    </xf>
    <xf numFmtId="3" fontId="38" fillId="0" borderId="6" xfId="35" applyNumberFormat="1" applyFont="1" applyFill="1" applyBorder="1" applyAlignment="1">
      <alignment vertical="center" wrapText="1"/>
    </xf>
    <xf numFmtId="3" fontId="38" fillId="0" borderId="6" xfId="35" quotePrefix="1" applyNumberFormat="1" applyFont="1" applyFill="1" applyBorder="1" applyAlignment="1">
      <alignment vertical="center" wrapText="1"/>
    </xf>
    <xf numFmtId="0" fontId="38" fillId="0" borderId="9" xfId="0" applyFont="1" applyBorder="1" applyAlignment="1">
      <alignment horizontal="center" vertical="center" wrapText="1"/>
    </xf>
    <xf numFmtId="0" fontId="38" fillId="0" borderId="9" xfId="0" applyFont="1" applyBorder="1" applyAlignment="1">
      <alignment vertical="center" wrapText="1"/>
    </xf>
    <xf numFmtId="3" fontId="38" fillId="0" borderId="9" xfId="35" applyNumberFormat="1" applyFont="1" applyFill="1" applyBorder="1" applyAlignment="1">
      <alignment vertical="center" wrapText="1"/>
    </xf>
    <xf numFmtId="0" fontId="37" fillId="0" borderId="10" xfId="0" applyFont="1" applyBorder="1" applyAlignment="1">
      <alignment vertical="center" wrapText="1"/>
    </xf>
    <xf numFmtId="3" fontId="37" fillId="0" borderId="10" xfId="35" quotePrefix="1" applyNumberFormat="1" applyFont="1" applyFill="1" applyBorder="1" applyAlignment="1">
      <alignment vertical="center"/>
    </xf>
    <xf numFmtId="0" fontId="30" fillId="0" borderId="0" xfId="10" applyFont="1" applyAlignment="1">
      <alignment vertical="center"/>
    </xf>
    <xf numFmtId="3" fontId="38" fillId="0" borderId="7" xfId="0" applyNumberFormat="1" applyFont="1" applyBorder="1" applyAlignment="1">
      <alignment horizontal="center" vertical="center" wrapText="1"/>
    </xf>
    <xf numFmtId="3" fontId="38" fillId="0" borderId="6" xfId="0" applyNumberFormat="1" applyFont="1" applyBorder="1" applyAlignment="1">
      <alignment horizontal="center" vertical="center" wrapText="1"/>
    </xf>
    <xf numFmtId="3" fontId="38" fillId="0" borderId="9" xfId="0" applyNumberFormat="1" applyFont="1" applyBorder="1" applyAlignment="1">
      <alignment horizontal="center" vertical="center" wrapText="1"/>
    </xf>
    <xf numFmtId="0" fontId="30" fillId="0" borderId="0" xfId="0" applyFont="1" applyAlignment="1">
      <alignment horizontal="center"/>
    </xf>
    <xf numFmtId="0" fontId="72" fillId="0" borderId="0" xfId="0" applyFont="1" applyAlignment="1">
      <alignment vertical="center"/>
    </xf>
    <xf numFmtId="0" fontId="72" fillId="0" borderId="0" xfId="0" applyFont="1" applyAlignment="1">
      <alignment vertical="center" wrapText="1"/>
    </xf>
    <xf numFmtId="0" fontId="64" fillId="0" borderId="0" xfId="0" applyFont="1" applyAlignment="1">
      <alignment horizontal="center" vertical="center"/>
    </xf>
    <xf numFmtId="0" fontId="37" fillId="0" borderId="16" xfId="0" applyFont="1" applyBorder="1" applyAlignment="1">
      <alignment vertical="center" wrapText="1"/>
    </xf>
    <xf numFmtId="3" fontId="38" fillId="0" borderId="16" xfId="0" applyNumberFormat="1" applyFont="1" applyBorder="1" applyAlignment="1">
      <alignment vertical="center" wrapText="1"/>
    </xf>
    <xf numFmtId="0" fontId="38" fillId="0" borderId="6" xfId="0" applyFont="1" applyBorder="1" applyAlignment="1">
      <alignment horizontal="right" vertical="center" wrapText="1"/>
    </xf>
    <xf numFmtId="3" fontId="38" fillId="0" borderId="6" xfId="0" quotePrefix="1" applyNumberFormat="1" applyFont="1" applyBorder="1" applyAlignment="1">
      <alignment vertical="center" wrapText="1"/>
    </xf>
    <xf numFmtId="3" fontId="38" fillId="0" borderId="6" xfId="0" applyNumberFormat="1" applyFont="1" applyBorder="1" applyAlignment="1">
      <alignment vertical="center" wrapText="1"/>
    </xf>
    <xf numFmtId="0" fontId="38" fillId="0" borderId="9" xfId="0" applyFont="1" applyBorder="1" applyAlignment="1">
      <alignment horizontal="right" vertical="center" wrapText="1"/>
    </xf>
    <xf numFmtId="3" fontId="38" fillId="0" borderId="9" xfId="0" applyNumberFormat="1" applyFont="1" applyBorder="1" applyAlignment="1">
      <alignment vertical="center" wrapText="1"/>
    </xf>
    <xf numFmtId="0" fontId="38" fillId="0" borderId="10" xfId="0" applyFont="1" applyBorder="1" applyAlignment="1">
      <alignment vertical="center" wrapText="1"/>
    </xf>
    <xf numFmtId="3" fontId="37" fillId="0" borderId="10" xfId="0" applyNumberFormat="1" applyFont="1" applyBorder="1" applyAlignment="1">
      <alignment vertical="center" wrapText="1"/>
    </xf>
    <xf numFmtId="0" fontId="38" fillId="0" borderId="6" xfId="0" applyFont="1" applyBorder="1" applyAlignment="1">
      <alignment horizontal="justify" vertical="center" wrapText="1"/>
    </xf>
    <xf numFmtId="0" fontId="43" fillId="0" borderId="0" xfId="0" applyFont="1" applyAlignment="1">
      <alignment vertical="center"/>
    </xf>
    <xf numFmtId="0" fontId="24" fillId="0" borderId="0" xfId="0" applyFont="1" applyAlignment="1">
      <alignment vertical="center"/>
    </xf>
    <xf numFmtId="0" fontId="30" fillId="0" borderId="0" xfId="0" applyFont="1" applyAlignment="1">
      <alignment vertical="center"/>
    </xf>
    <xf numFmtId="49" fontId="29" fillId="0" borderId="0" xfId="0" applyNumberFormat="1" applyFont="1"/>
    <xf numFmtId="0" fontId="32" fillId="0" borderId="0" xfId="0" applyFont="1" applyAlignment="1">
      <alignment vertical="center" wrapText="1"/>
    </xf>
    <xf numFmtId="0" fontId="37" fillId="0" borderId="16" xfId="0" applyFont="1" applyBorder="1" applyAlignment="1">
      <alignment horizontal="justify" vertical="center" wrapText="1"/>
    </xf>
    <xf numFmtId="0" fontId="38" fillId="5" borderId="16" xfId="0" applyFont="1" applyFill="1" applyBorder="1" applyAlignment="1">
      <alignment vertical="center"/>
    </xf>
    <xf numFmtId="0" fontId="38" fillId="0" borderId="6" xfId="0" applyFont="1" applyBorder="1" applyAlignment="1">
      <alignment horizontal="left" vertical="center" wrapText="1"/>
    </xf>
    <xf numFmtId="0" fontId="37" fillId="0" borderId="6" xfId="0" applyFont="1" applyBorder="1" applyAlignment="1">
      <alignment vertical="center" wrapText="1"/>
    </xf>
    <xf numFmtId="3" fontId="38" fillId="5" borderId="6" xfId="0" applyNumberFormat="1" applyFont="1" applyFill="1" applyBorder="1" applyAlignment="1">
      <alignment vertical="center"/>
    </xf>
    <xf numFmtId="3" fontId="37" fillId="0" borderId="10" xfId="0" applyNumberFormat="1" applyFont="1" applyBorder="1" applyAlignment="1">
      <alignment vertical="center"/>
    </xf>
    <xf numFmtId="0" fontId="30" fillId="0" borderId="0" xfId="0" applyFont="1"/>
    <xf numFmtId="0" fontId="26" fillId="0" borderId="0" xfId="0" applyFont="1" applyAlignment="1">
      <alignment vertical="center"/>
    </xf>
    <xf numFmtId="0" fontId="66" fillId="0" borderId="0" xfId="0" applyFont="1"/>
    <xf numFmtId="0" fontId="29" fillId="0" borderId="0" xfId="0" applyFont="1"/>
    <xf numFmtId="0" fontId="73" fillId="0" borderId="0" xfId="0" applyFont="1" applyAlignment="1">
      <alignment horizontal="justify" vertical="center"/>
    </xf>
    <xf numFmtId="0" fontId="73" fillId="8" borderId="0" xfId="0" applyFont="1" applyFill="1" applyAlignment="1">
      <alignment horizontal="justify" vertical="center"/>
    </xf>
    <xf numFmtId="0" fontId="38" fillId="0" borderId="0" xfId="0" applyFont="1" applyAlignment="1">
      <alignment vertical="center"/>
    </xf>
    <xf numFmtId="0" fontId="38" fillId="8" borderId="0" xfId="0" applyFont="1" applyFill="1"/>
    <xf numFmtId="0" fontId="38" fillId="0" borderId="0" xfId="0" applyFont="1"/>
    <xf numFmtId="0" fontId="37" fillId="8" borderId="5" xfId="0" applyFont="1" applyFill="1" applyBorder="1" applyAlignment="1">
      <alignment vertical="center" wrapText="1"/>
    </xf>
    <xf numFmtId="0" fontId="37" fillId="8" borderId="0" xfId="0" applyFont="1" applyFill="1"/>
    <xf numFmtId="0" fontId="38" fillId="6" borderId="6" xfId="0" applyFont="1" applyFill="1" applyBorder="1" applyAlignment="1">
      <alignment horizontal="left" vertical="center" wrapText="1"/>
    </xf>
    <xf numFmtId="3" fontId="38" fillId="0" borderId="6" xfId="0" quotePrefix="1" applyNumberFormat="1" applyFont="1" applyBorder="1" applyAlignment="1">
      <alignment horizontal="center" vertical="center" wrapText="1"/>
    </xf>
    <xf numFmtId="0" fontId="38" fillId="6" borderId="9" xfId="0" applyFont="1" applyFill="1" applyBorder="1" applyAlignment="1">
      <alignment horizontal="left" vertical="center" wrapText="1"/>
    </xf>
    <xf numFmtId="3" fontId="38" fillId="0" borderId="9" xfId="0" quotePrefix="1" applyNumberFormat="1" applyFont="1" applyBorder="1" applyAlignment="1">
      <alignment horizontal="center" vertical="center" wrapText="1"/>
    </xf>
    <xf numFmtId="3" fontId="37" fillId="0" borderId="10" xfId="0" quotePrefix="1" applyNumberFormat="1" applyFont="1" applyBorder="1" applyAlignment="1">
      <alignment horizontal="center" vertical="center"/>
    </xf>
    <xf numFmtId="49" fontId="66" fillId="8" borderId="0" xfId="0" applyNumberFormat="1" applyFont="1" applyFill="1"/>
    <xf numFmtId="49" fontId="73" fillId="0" borderId="0" xfId="0" applyNumberFormat="1" applyFont="1" applyAlignment="1">
      <alignment horizontal="justify" vertical="center"/>
    </xf>
    <xf numFmtId="49" fontId="73" fillId="0" borderId="0" xfId="0" applyNumberFormat="1" applyFont="1" applyAlignment="1">
      <alignment horizontal="justify" vertical="center" wrapText="1"/>
    </xf>
    <xf numFmtId="49" fontId="50" fillId="0" borderId="0" xfId="0" applyNumberFormat="1" applyFont="1" applyAlignment="1">
      <alignment horizontal="justify" vertical="center" wrapText="1"/>
    </xf>
    <xf numFmtId="49" fontId="74" fillId="0" borderId="0" xfId="0" applyNumberFormat="1" applyFont="1" applyAlignment="1">
      <alignment horizontal="justify" vertical="center" wrapText="1"/>
    </xf>
    <xf numFmtId="0" fontId="32" fillId="0" borderId="0" xfId="0" applyFont="1"/>
    <xf numFmtId="49" fontId="38" fillId="0" borderId="16" xfId="0" applyNumberFormat="1" applyFont="1" applyBorder="1" applyAlignment="1">
      <alignment horizontal="center" vertical="center" wrapText="1"/>
    </xf>
    <xf numFmtId="3" fontId="38" fillId="0" borderId="16" xfId="0" applyNumberFormat="1" applyFont="1" applyBorder="1" applyAlignment="1">
      <alignment horizontal="center" vertical="center" wrapText="1"/>
    </xf>
    <xf numFmtId="49" fontId="38" fillId="0" borderId="6" xfId="0" applyNumberFormat="1" applyFont="1" applyBorder="1" applyAlignment="1">
      <alignment horizontal="center" vertical="center" wrapText="1"/>
    </xf>
    <xf numFmtId="49" fontId="38" fillId="0" borderId="9" xfId="0" applyNumberFormat="1" applyFont="1" applyBorder="1" applyAlignment="1">
      <alignment horizontal="center" vertical="center" wrapText="1"/>
    </xf>
    <xf numFmtId="49" fontId="37" fillId="0" borderId="10" xfId="0" applyNumberFormat="1" applyFont="1" applyBorder="1" applyAlignment="1">
      <alignment horizontal="center" vertical="center" wrapText="1"/>
    </xf>
    <xf numFmtId="0" fontId="71" fillId="0" borderId="0" xfId="0" applyFont="1"/>
    <xf numFmtId="0" fontId="37" fillId="0" borderId="0" xfId="0" applyFont="1" applyAlignment="1">
      <alignment vertical="center" wrapText="1"/>
    </xf>
    <xf numFmtId="0" fontId="37" fillId="0" borderId="5" xfId="0" applyFont="1" applyBorder="1" applyAlignment="1">
      <alignment vertical="center" wrapText="1"/>
    </xf>
    <xf numFmtId="0" fontId="37" fillId="0" borderId="0" xfId="0" applyFont="1"/>
    <xf numFmtId="0" fontId="37" fillId="8" borderId="0" xfId="0" applyFont="1" applyFill="1" applyAlignment="1">
      <alignment vertical="center" wrapText="1"/>
    </xf>
    <xf numFmtId="0" fontId="37" fillId="0" borderId="0" xfId="0" applyFont="1" applyAlignment="1">
      <alignment vertical="center"/>
    </xf>
    <xf numFmtId="0" fontId="37" fillId="0" borderId="14" xfId="0" applyFont="1" applyBorder="1" applyAlignment="1">
      <alignment vertical="center" wrapText="1"/>
    </xf>
    <xf numFmtId="49" fontId="26" fillId="0" borderId="0" xfId="0" applyNumberFormat="1" applyFont="1" applyAlignment="1">
      <alignment horizontal="left" vertical="center"/>
    </xf>
    <xf numFmtId="49" fontId="29" fillId="0" borderId="0" xfId="0" applyNumberFormat="1" applyFont="1" applyAlignment="1">
      <alignment vertical="center"/>
    </xf>
    <xf numFmtId="49" fontId="25" fillId="0" borderId="0" xfId="0" applyNumberFormat="1" applyFont="1" applyAlignment="1">
      <alignment vertical="center" wrapText="1"/>
    </xf>
    <xf numFmtId="0" fontId="31" fillId="0" borderId="0" xfId="0" applyFont="1" applyAlignment="1">
      <alignment vertical="center" wrapText="1"/>
    </xf>
    <xf numFmtId="0" fontId="31" fillId="0" borderId="0" xfId="0" applyFont="1" applyAlignment="1">
      <alignment horizontal="center" vertical="center" wrapText="1"/>
    </xf>
    <xf numFmtId="49" fontId="38" fillId="0" borderId="11" xfId="0" applyNumberFormat="1" applyFont="1" applyBorder="1" applyAlignment="1">
      <alignment horizontal="center" vertical="center" wrapText="1"/>
    </xf>
    <xf numFmtId="0" fontId="38" fillId="0" borderId="11" xfId="0" applyFont="1" applyBorder="1" applyAlignment="1">
      <alignment vertical="center" wrapText="1"/>
    </xf>
    <xf numFmtId="3" fontId="38" fillId="0" borderId="7" xfId="0" applyNumberFormat="1" applyFont="1" applyBorder="1" applyAlignment="1">
      <alignment vertical="center" wrapText="1"/>
    </xf>
    <xf numFmtId="49" fontId="38" fillId="6" borderId="6" xfId="0" applyNumberFormat="1" applyFont="1" applyFill="1" applyBorder="1" applyAlignment="1">
      <alignment horizontal="center" vertical="center" wrapText="1"/>
    </xf>
    <xf numFmtId="3" fontId="38" fillId="8" borderId="6" xfId="0" applyNumberFormat="1" applyFont="1" applyFill="1" applyBorder="1" applyAlignment="1">
      <alignment vertical="center" wrapText="1"/>
    </xf>
    <xf numFmtId="49" fontId="38" fillId="6" borderId="9" xfId="0" applyNumberFormat="1" applyFont="1" applyFill="1" applyBorder="1" applyAlignment="1">
      <alignment horizontal="center" vertical="center" wrapText="1"/>
    </xf>
    <xf numFmtId="3" fontId="38" fillId="8" borderId="9" xfId="0" applyNumberFormat="1" applyFont="1" applyFill="1" applyBorder="1" applyAlignment="1">
      <alignment vertical="center" wrapText="1"/>
    </xf>
    <xf numFmtId="49" fontId="37" fillId="6" borderId="10" xfId="0" applyNumberFormat="1" applyFont="1" applyFill="1" applyBorder="1" applyAlignment="1">
      <alignment horizontal="center" vertical="center" wrapText="1"/>
    </xf>
    <xf numFmtId="3" fontId="37" fillId="8" borderId="10" xfId="0" applyNumberFormat="1" applyFont="1" applyFill="1" applyBorder="1" applyAlignment="1">
      <alignment vertical="center" wrapText="1"/>
    </xf>
    <xf numFmtId="49" fontId="60" fillId="0" borderId="0" xfId="0" applyNumberFormat="1" applyFont="1" applyAlignment="1">
      <alignment vertical="center"/>
    </xf>
    <xf numFmtId="49" fontId="26" fillId="0" borderId="0" xfId="0" applyNumberFormat="1" applyFont="1" applyAlignment="1">
      <alignment vertical="center"/>
    </xf>
    <xf numFmtId="49" fontId="25" fillId="0" borderId="0" xfId="0" applyNumberFormat="1" applyFont="1" applyAlignment="1">
      <alignment vertical="center"/>
    </xf>
    <xf numFmtId="49" fontId="25" fillId="8" borderId="0" xfId="0" applyNumberFormat="1" applyFont="1" applyFill="1" applyAlignment="1">
      <alignment vertical="center" wrapText="1"/>
    </xf>
    <xf numFmtId="49" fontId="29" fillId="8" borderId="0" xfId="0" applyNumberFormat="1" applyFont="1" applyFill="1" applyAlignment="1">
      <alignment horizontal="left" vertical="center"/>
    </xf>
    <xf numFmtId="49" fontId="50" fillId="0" borderId="0" xfId="0" applyNumberFormat="1" applyFont="1" applyAlignment="1">
      <alignment horizontal="center" vertical="center"/>
    </xf>
    <xf numFmtId="49" fontId="50" fillId="0" borderId="0" xfId="0" applyNumberFormat="1" applyFont="1" applyAlignment="1">
      <alignment vertical="center"/>
    </xf>
    <xf numFmtId="49" fontId="25" fillId="0" borderId="0" xfId="0" applyNumberFormat="1" applyFont="1" applyAlignment="1">
      <alignment horizontal="left" vertical="center"/>
    </xf>
    <xf numFmtId="49" fontId="25" fillId="8" borderId="0" xfId="0" applyNumberFormat="1" applyFont="1" applyFill="1" applyAlignment="1">
      <alignment horizontal="left" vertical="center"/>
    </xf>
    <xf numFmtId="0" fontId="32" fillId="0" borderId="0" xfId="0" applyFont="1" applyAlignment="1">
      <alignment horizontal="center" vertical="center" wrapText="1"/>
    </xf>
    <xf numFmtId="0" fontId="32" fillId="0" borderId="14" xfId="0" applyFont="1" applyBorder="1" applyAlignment="1">
      <alignment horizontal="center" vertical="center" wrapText="1"/>
    </xf>
    <xf numFmtId="3" fontId="38" fillId="0" borderId="7" xfId="0" quotePrefix="1" applyNumberFormat="1" applyFont="1" applyBorder="1" applyAlignment="1">
      <alignment vertical="center" wrapText="1"/>
    </xf>
    <xf numFmtId="0" fontId="77" fillId="5" borderId="7" xfId="0" applyFont="1" applyFill="1" applyBorder="1" applyAlignment="1">
      <alignment horizontal="center" vertical="center" wrapText="1"/>
    </xf>
    <xf numFmtId="0" fontId="38" fillId="5" borderId="6" xfId="0" applyFont="1" applyFill="1" applyBorder="1" applyAlignment="1">
      <alignment vertical="center" wrapText="1"/>
    </xf>
    <xf numFmtId="0" fontId="77" fillId="5" borderId="6" xfId="0" applyFont="1" applyFill="1" applyBorder="1" applyAlignment="1">
      <alignment horizontal="center" vertical="center" wrapText="1"/>
    </xf>
    <xf numFmtId="0" fontId="38" fillId="5" borderId="9" xfId="0" applyFont="1" applyFill="1" applyBorder="1" applyAlignment="1">
      <alignment vertical="center" wrapText="1"/>
    </xf>
    <xf numFmtId="0" fontId="77" fillId="5" borderId="9" xfId="0" applyFont="1" applyFill="1" applyBorder="1" applyAlignment="1">
      <alignment horizontal="center" vertical="center" wrapText="1"/>
    </xf>
    <xf numFmtId="0" fontId="38" fillId="0" borderId="17" xfId="0" applyFont="1" applyBorder="1" applyAlignment="1">
      <alignment vertical="center" wrapText="1"/>
    </xf>
    <xf numFmtId="0" fontId="36" fillId="0" borderId="0" xfId="0" applyFont="1"/>
    <xf numFmtId="49" fontId="25" fillId="8" borderId="0" xfId="0" applyNumberFormat="1" applyFont="1" applyFill="1"/>
    <xf numFmtId="49" fontId="38" fillId="0" borderId="10" xfId="0" applyNumberFormat="1" applyFont="1" applyBorder="1" applyAlignment="1">
      <alignment horizontal="center" vertical="center" wrapText="1"/>
    </xf>
    <xf numFmtId="0" fontId="37" fillId="8" borderId="0" xfId="0" applyFont="1" applyFill="1" applyAlignment="1">
      <alignment horizontal="center" vertical="center" wrapText="1"/>
    </xf>
    <xf numFmtId="3" fontId="38" fillId="0" borderId="11" xfId="0" applyNumberFormat="1" applyFont="1" applyBorder="1" applyAlignment="1">
      <alignment vertical="center" wrapText="1"/>
    </xf>
    <xf numFmtId="3" fontId="38" fillId="8" borderId="11" xfId="0" applyNumberFormat="1" applyFont="1" applyFill="1" applyBorder="1" applyAlignment="1">
      <alignment vertical="center" wrapText="1"/>
    </xf>
    <xf numFmtId="0" fontId="30" fillId="0" borderId="0" xfId="0" applyFont="1" applyAlignment="1">
      <alignment wrapText="1"/>
    </xf>
    <xf numFmtId="0" fontId="30" fillId="0" borderId="0" xfId="0" applyFont="1" applyFill="1" applyAlignment="1"/>
    <xf numFmtId="0" fontId="32" fillId="0" borderId="0" xfId="0" applyFont="1" applyAlignment="1">
      <alignment vertical="center"/>
    </xf>
    <xf numFmtId="0" fontId="30" fillId="0" borderId="0" xfId="0" applyFont="1" applyFill="1"/>
    <xf numFmtId="0" fontId="35" fillId="0" borderId="17" xfId="0" applyFont="1" applyBorder="1" applyAlignment="1">
      <alignment horizontal="center" vertical="center"/>
    </xf>
    <xf numFmtId="0" fontId="78" fillId="0" borderId="0" xfId="0" applyFont="1"/>
    <xf numFmtId="0" fontId="31" fillId="0" borderId="0" xfId="0" applyFont="1" applyAlignment="1">
      <alignment vertical="center"/>
    </xf>
    <xf numFmtId="0" fontId="78" fillId="0" borderId="0" xfId="0" applyFont="1" applyAlignment="1">
      <alignment horizontal="left"/>
    </xf>
    <xf numFmtId="0" fontId="79" fillId="0" borderId="0" xfId="0" applyFont="1"/>
    <xf numFmtId="0" fontId="38" fillId="0" borderId="0" xfId="0" applyFont="1" applyAlignment="1">
      <alignment horizontal="center"/>
    </xf>
    <xf numFmtId="9" fontId="38" fillId="0" borderId="0" xfId="11" applyFont="1" applyFill="1" applyBorder="1" applyAlignment="1">
      <alignment horizontal="center" vertical="center" wrapText="1"/>
    </xf>
    <xf numFmtId="0" fontId="35" fillId="0" borderId="7" xfId="0" applyFont="1" applyBorder="1" applyAlignment="1">
      <alignment horizontal="center" vertical="center"/>
    </xf>
    <xf numFmtId="0" fontId="37" fillId="0" borderId="7" xfId="0" applyFont="1" applyBorder="1" applyAlignment="1">
      <alignment horizontal="left" vertical="center"/>
    </xf>
    <xf numFmtId="0" fontId="37" fillId="0" borderId="7" xfId="0" applyFont="1" applyBorder="1" applyAlignment="1">
      <alignment horizontal="center" vertical="center"/>
    </xf>
    <xf numFmtId="0" fontId="32" fillId="0" borderId="0" xfId="0" applyFont="1" applyAlignment="1">
      <alignment horizontal="center" wrapText="1"/>
    </xf>
    <xf numFmtId="0" fontId="38" fillId="0" borderId="6" xfId="0" applyFont="1" applyBorder="1" applyAlignment="1">
      <alignment horizontal="center" vertical="center"/>
    </xf>
    <xf numFmtId="0" fontId="38" fillId="0" borderId="6" xfId="0" applyFont="1" applyBorder="1" applyAlignment="1">
      <alignment vertical="center"/>
    </xf>
    <xf numFmtId="0" fontId="38" fillId="0" borderId="17" xfId="0" applyFont="1" applyBorder="1" applyAlignment="1">
      <alignment vertical="center"/>
    </xf>
    <xf numFmtId="0" fontId="38" fillId="0" borderId="17" xfId="0" applyFont="1" applyBorder="1" applyAlignment="1">
      <alignment horizontal="center" vertical="center"/>
    </xf>
    <xf numFmtId="0" fontId="26" fillId="0" borderId="0" xfId="0" applyFont="1" applyFill="1" applyAlignment="1"/>
    <xf numFmtId="0" fontId="78" fillId="0" borderId="0" xfId="0" applyFont="1" applyFill="1" applyAlignment="1"/>
    <xf numFmtId="0" fontId="35" fillId="0" borderId="0" xfId="0" applyFont="1" applyAlignment="1">
      <alignment horizontal="center" wrapText="1"/>
    </xf>
    <xf numFmtId="0" fontId="38" fillId="0" borderId="7" xfId="0" applyFont="1" applyBorder="1" applyAlignment="1">
      <alignment horizontal="center" wrapText="1"/>
    </xf>
    <xf numFmtId="0" fontId="38" fillId="0" borderId="6" xfId="0" applyFont="1" applyBorder="1" applyAlignment="1">
      <alignment horizontal="center" wrapText="1"/>
    </xf>
    <xf numFmtId="0" fontId="38" fillId="0" borderId="17" xfId="0" applyFont="1" applyBorder="1" applyAlignment="1">
      <alignment horizontal="center" wrapText="1"/>
    </xf>
    <xf numFmtId="0" fontId="80" fillId="0" borderId="0" xfId="0" applyFont="1" applyAlignment="1">
      <alignment wrapText="1"/>
    </xf>
    <xf numFmtId="0" fontId="80" fillId="0" borderId="0" xfId="0" applyFont="1" applyAlignment="1">
      <alignment vertical="center" wrapText="1"/>
    </xf>
    <xf numFmtId="0" fontId="81" fillId="0" borderId="0" xfId="0" applyFont="1"/>
    <xf numFmtId="0" fontId="38" fillId="0" borderId="7" xfId="0" applyFont="1" applyBorder="1" applyAlignment="1">
      <alignment vertical="center" wrapText="1"/>
    </xf>
    <xf numFmtId="0" fontId="38" fillId="0" borderId="5" xfId="0" applyFont="1" applyBorder="1" applyAlignment="1">
      <alignment vertical="center" wrapText="1"/>
    </xf>
    <xf numFmtId="3" fontId="37" fillId="0" borderId="5" xfId="0" applyNumberFormat="1" applyFont="1" applyBorder="1" applyAlignment="1">
      <alignment horizontal="center" vertical="center" wrapText="1"/>
    </xf>
    <xf numFmtId="0" fontId="38" fillId="0" borderId="14" xfId="0" applyFont="1" applyBorder="1" applyAlignment="1">
      <alignment vertical="center" wrapText="1"/>
    </xf>
    <xf numFmtId="3" fontId="37" fillId="0" borderId="14" xfId="0" applyNumberFormat="1" applyFont="1" applyBorder="1" applyAlignment="1">
      <alignment horizontal="center" vertical="center" wrapText="1"/>
    </xf>
    <xf numFmtId="0" fontId="37" fillId="0" borderId="0" xfId="0" applyFont="1" applyFill="1" applyAlignment="1">
      <alignment horizontal="center" vertical="center" wrapText="1"/>
    </xf>
    <xf numFmtId="9" fontId="38" fillId="0" borderId="7" xfId="0" applyNumberFormat="1" applyFont="1" applyBorder="1" applyAlignment="1">
      <alignment horizontal="center" wrapText="1"/>
    </xf>
    <xf numFmtId="9" fontId="38" fillId="0" borderId="6" xfId="0" applyNumberFormat="1" applyFont="1" applyBorder="1" applyAlignment="1">
      <alignment horizontal="center" wrapText="1"/>
    </xf>
    <xf numFmtId="3" fontId="37" fillId="0" borderId="10" xfId="0" applyNumberFormat="1" applyFont="1" applyBorder="1" applyAlignment="1">
      <alignment horizontal="center" vertical="center" wrapText="1"/>
    </xf>
    <xf numFmtId="0" fontId="30" fillId="8" borderId="0" xfId="0" applyFont="1" applyFill="1"/>
    <xf numFmtId="0" fontId="38" fillId="0" borderId="11" xfId="0" applyFont="1" applyBorder="1" applyAlignment="1">
      <alignment horizontal="left" vertical="center" wrapText="1"/>
    </xf>
    <xf numFmtId="0" fontId="29" fillId="0" borderId="11" xfId="0" applyFont="1" applyBorder="1" applyAlignment="1">
      <alignment wrapText="1"/>
    </xf>
    <xf numFmtId="0" fontId="29" fillId="0" borderId="11" xfId="0" applyFont="1" applyBorder="1"/>
    <xf numFmtId="0" fontId="38" fillId="0" borderId="6" xfId="0" applyFont="1" applyBorder="1" applyAlignment="1">
      <alignment horizontal="left" vertical="center" wrapText="1" indent="3"/>
    </xf>
    <xf numFmtId="0" fontId="29" fillId="0" borderId="6" xfId="0" applyFont="1" applyBorder="1" applyAlignment="1">
      <alignment wrapText="1"/>
    </xf>
    <xf numFmtId="0" fontId="29" fillId="0" borderId="6" xfId="0" applyFont="1" applyBorder="1"/>
    <xf numFmtId="0" fontId="38" fillId="0" borderId="17" xfId="0" applyFont="1" applyBorder="1" applyAlignment="1">
      <alignment horizontal="left" vertical="center" wrapText="1" indent="3"/>
    </xf>
    <xf numFmtId="0" fontId="29" fillId="0" borderId="17" xfId="0" applyFont="1" applyBorder="1"/>
    <xf numFmtId="0" fontId="37" fillId="0" borderId="4" xfId="0" applyFont="1" applyBorder="1" applyAlignment="1">
      <alignment vertical="center" wrapText="1"/>
    </xf>
    <xf numFmtId="0" fontId="38" fillId="0" borderId="10" xfId="0" applyFont="1" applyBorder="1" applyAlignment="1">
      <alignment horizontal="center"/>
    </xf>
    <xf numFmtId="0" fontId="38" fillId="0" borderId="16" xfId="0" applyFont="1" applyBorder="1" applyAlignment="1">
      <alignment horizontal="left" vertical="center" wrapText="1"/>
    </xf>
    <xf numFmtId="0" fontId="38" fillId="0" borderId="17" xfId="0" applyFont="1" applyBorder="1" applyAlignment="1">
      <alignment horizontal="left" vertical="center" wrapText="1"/>
    </xf>
    <xf numFmtId="0" fontId="57" fillId="0" borderId="21" xfId="0" applyFont="1" applyBorder="1"/>
    <xf numFmtId="3" fontId="24" fillId="0" borderId="0" xfId="0" applyNumberFormat="1" applyFont="1"/>
    <xf numFmtId="0" fontId="57" fillId="0" borderId="6" xfId="0" applyFont="1" applyBorder="1" applyAlignment="1">
      <alignment horizontal="center" vertical="center"/>
    </xf>
    <xf numFmtId="3" fontId="38" fillId="8" borderId="6" xfId="0" applyNumberFormat="1" applyFont="1" applyFill="1" applyBorder="1" applyAlignment="1">
      <alignment horizontal="center" vertical="center" wrapText="1"/>
    </xf>
    <xf numFmtId="0" fontId="57" fillId="0" borderId="9" xfId="0" applyFont="1" applyBorder="1" applyAlignment="1">
      <alignment horizontal="center" vertical="center"/>
    </xf>
    <xf numFmtId="0" fontId="38" fillId="0" borderId="9" xfId="0" applyFont="1" applyBorder="1" applyAlignment="1">
      <alignment vertical="center"/>
    </xf>
    <xf numFmtId="3" fontId="38" fillId="8" borderId="9" xfId="0" applyNumberFormat="1" applyFont="1" applyFill="1" applyBorder="1" applyAlignment="1">
      <alignment horizontal="center" vertical="center" wrapText="1"/>
    </xf>
    <xf numFmtId="0" fontId="62" fillId="0" borderId="10" xfId="0" applyFont="1" applyBorder="1" applyAlignment="1">
      <alignment horizontal="center" vertical="center"/>
    </xf>
    <xf numFmtId="0" fontId="37" fillId="0" borderId="10" xfId="0" applyFont="1" applyBorder="1" applyAlignment="1">
      <alignment vertical="center"/>
    </xf>
    <xf numFmtId="3" fontId="37" fillId="8" borderId="10" xfId="0" applyNumberFormat="1" applyFont="1" applyFill="1" applyBorder="1" applyAlignment="1">
      <alignment horizontal="center" vertical="center" wrapText="1"/>
    </xf>
    <xf numFmtId="0" fontId="30" fillId="0" borderId="0" xfId="0" quotePrefix="1" applyFont="1" applyAlignment="1">
      <alignment horizontal="left" vertical="center" indent="5"/>
    </xf>
    <xf numFmtId="0" fontId="38" fillId="8" borderId="7" xfId="0" applyFont="1" applyFill="1" applyBorder="1" applyAlignment="1">
      <alignment horizontal="center" vertical="center" wrapText="1"/>
    </xf>
    <xf numFmtId="0" fontId="38" fillId="0" borderId="7" xfId="0" applyFont="1" applyBorder="1" applyAlignment="1">
      <alignment horizontal="center" vertical="center" wrapText="1"/>
    </xf>
    <xf numFmtId="0" fontId="38" fillId="0" borderId="6" xfId="0" applyFont="1" applyBorder="1" applyAlignment="1">
      <alignment horizontal="center"/>
    </xf>
    <xf numFmtId="0" fontId="38" fillId="8" borderId="6" xfId="0" applyFont="1" applyFill="1" applyBorder="1" applyAlignment="1">
      <alignment horizontal="center" vertical="center" wrapText="1"/>
    </xf>
    <xf numFmtId="3" fontId="37" fillId="0" borderId="6" xfId="0" applyNumberFormat="1" applyFont="1" applyBorder="1" applyAlignment="1">
      <alignment horizontal="center" vertical="center" wrapText="1"/>
    </xf>
    <xf numFmtId="10" fontId="37" fillId="0" borderId="6" xfId="0" applyNumberFormat="1" applyFont="1" applyBorder="1" applyAlignment="1">
      <alignment horizontal="center" vertical="center" wrapText="1"/>
    </xf>
    <xf numFmtId="10" fontId="38" fillId="8" borderId="6" xfId="0" applyNumberFormat="1" applyFont="1" applyFill="1" applyBorder="1" applyAlignment="1">
      <alignment horizontal="center" vertical="center" wrapText="1"/>
    </xf>
    <xf numFmtId="0" fontId="38" fillId="0" borderId="9" xfId="0" applyFont="1" applyBorder="1" applyAlignment="1">
      <alignment horizontal="center"/>
    </xf>
    <xf numFmtId="0" fontId="37" fillId="0" borderId="10" xfId="0" applyFont="1" applyBorder="1" applyAlignment="1">
      <alignment horizontal="center"/>
    </xf>
    <xf numFmtId="10" fontId="37" fillId="8" borderId="10" xfId="0" applyNumberFormat="1" applyFont="1" applyFill="1" applyBorder="1" applyAlignment="1">
      <alignment horizontal="center" vertical="center" wrapText="1"/>
    </xf>
    <xf numFmtId="0" fontId="80" fillId="0" borderId="0" xfId="0" applyFont="1" applyFill="1" applyAlignment="1">
      <alignment wrapText="1"/>
    </xf>
    <xf numFmtId="0" fontId="81" fillId="0" borderId="0" xfId="0" applyFont="1" applyFill="1" applyAlignment="1"/>
    <xf numFmtId="0" fontId="24" fillId="0" borderId="0" xfId="0" applyFont="1" applyFill="1"/>
    <xf numFmtId="0" fontId="80" fillId="0" borderId="0" xfId="0" applyFont="1"/>
    <xf numFmtId="0" fontId="82" fillId="0" borderId="0" xfId="0" applyFont="1" applyAlignment="1">
      <alignment vertical="center" wrapText="1"/>
    </xf>
    <xf numFmtId="0" fontId="26" fillId="8" borderId="0" xfId="0" applyFont="1" applyFill="1"/>
    <xf numFmtId="0" fontId="83" fillId="8" borderId="0" xfId="0" applyFont="1" applyFill="1"/>
    <xf numFmtId="0" fontId="29" fillId="8" borderId="0" xfId="0" applyFont="1" applyFill="1"/>
    <xf numFmtId="4" fontId="35" fillId="0" borderId="0" xfId="0" applyNumberFormat="1" applyFont="1"/>
    <xf numFmtId="0" fontId="38" fillId="0" borderId="9" xfId="0" applyFont="1" applyBorder="1" applyAlignment="1">
      <alignment horizontal="left" vertical="center" wrapText="1"/>
    </xf>
    <xf numFmtId="0" fontId="26" fillId="8" borderId="0" xfId="0" applyFont="1" applyFill="1" applyAlignment="1">
      <alignment horizontal="left"/>
    </xf>
    <xf numFmtId="3" fontId="38" fillId="8" borderId="16" xfId="0" applyNumberFormat="1" applyFont="1" applyFill="1" applyBorder="1" applyAlignment="1">
      <alignment horizontal="center" vertical="center" wrapText="1"/>
    </xf>
    <xf numFmtId="10" fontId="38" fillId="8" borderId="16" xfId="0" applyNumberFormat="1" applyFont="1" applyFill="1" applyBorder="1" applyAlignment="1">
      <alignment horizontal="center" vertical="center" wrapText="1"/>
    </xf>
    <xf numFmtId="3" fontId="35" fillId="0" borderId="0" xfId="0" applyNumberFormat="1" applyFont="1"/>
    <xf numFmtId="3" fontId="36" fillId="0" borderId="0" xfId="0" applyNumberFormat="1" applyFont="1"/>
    <xf numFmtId="164" fontId="35" fillId="0" borderId="0" xfId="11" applyNumberFormat="1" applyFont="1"/>
    <xf numFmtId="10" fontId="38" fillId="0" borderId="6" xfId="0" applyNumberFormat="1" applyFont="1" applyBorder="1" applyAlignment="1">
      <alignment horizontal="center" vertical="center" wrapText="1"/>
    </xf>
    <xf numFmtId="0" fontId="38" fillId="0" borderId="15" xfId="0" applyFont="1" applyBorder="1" applyAlignment="1">
      <alignment horizontal="left" vertical="center" wrapText="1"/>
    </xf>
    <xf numFmtId="3" fontId="38" fillId="8" borderId="15" xfId="0" applyNumberFormat="1" applyFont="1" applyFill="1" applyBorder="1" applyAlignment="1">
      <alignment horizontal="center" vertical="center" wrapText="1"/>
    </xf>
    <xf numFmtId="10" fontId="38" fillId="8" borderId="15" xfId="0" applyNumberFormat="1" applyFont="1" applyFill="1" applyBorder="1" applyAlignment="1">
      <alignment horizontal="center" vertical="center" wrapText="1"/>
    </xf>
    <xf numFmtId="0" fontId="24" fillId="8" borderId="0" xfId="0" applyFont="1" applyFill="1" applyAlignment="1">
      <alignment wrapText="1"/>
    </xf>
    <xf numFmtId="0" fontId="24" fillId="0" borderId="0" xfId="0" applyFont="1" applyAlignment="1">
      <alignment wrapText="1"/>
    </xf>
    <xf numFmtId="0" fontId="30" fillId="8" borderId="0" xfId="0" applyFont="1" applyFill="1" applyAlignment="1">
      <alignment horizontal="center"/>
    </xf>
    <xf numFmtId="0" fontId="26" fillId="0" borderId="0" xfId="0" applyFont="1" applyAlignment="1">
      <alignment horizontal="left"/>
    </xf>
    <xf numFmtId="3" fontId="38" fillId="8" borderId="9" xfId="0" applyNumberFormat="1" applyFont="1" applyFill="1" applyBorder="1" applyAlignment="1">
      <alignment horizontal="right" vertical="center"/>
    </xf>
    <xf numFmtId="0" fontId="38" fillId="0" borderId="17" xfId="0" applyFont="1" applyBorder="1" applyAlignment="1">
      <alignment horizontal="center" vertical="center" wrapText="1"/>
    </xf>
    <xf numFmtId="0" fontId="84" fillId="0" borderId="0" xfId="0" applyFont="1"/>
    <xf numFmtId="0" fontId="85" fillId="0" borderId="0" xfId="0" applyFont="1"/>
    <xf numFmtId="3" fontId="37" fillId="0" borderId="16" xfId="0" applyNumberFormat="1" applyFont="1" applyBorder="1" applyAlignment="1">
      <alignment horizontal="center" vertical="center" wrapText="1"/>
    </xf>
    <xf numFmtId="3" fontId="37" fillId="0" borderId="17" xfId="0" applyNumberFormat="1" applyFont="1" applyBorder="1" applyAlignment="1">
      <alignment horizontal="center" vertical="center" wrapText="1"/>
    </xf>
    <xf numFmtId="3" fontId="38" fillId="8" borderId="16" xfId="0" applyNumberFormat="1" applyFont="1" applyFill="1" applyBorder="1" applyAlignment="1">
      <alignment horizontal="right" vertical="center"/>
    </xf>
    <xf numFmtId="3" fontId="37" fillId="8" borderId="10" xfId="0" applyNumberFormat="1" applyFont="1" applyFill="1" applyBorder="1" applyAlignment="1">
      <alignment horizontal="right" vertical="center"/>
    </xf>
    <xf numFmtId="49" fontId="66" fillId="0" borderId="0" xfId="0" applyNumberFormat="1" applyFont="1" applyAlignment="1">
      <alignment vertical="center"/>
    </xf>
    <xf numFmtId="0" fontId="37" fillId="8" borderId="10" xfId="0" applyFont="1" applyFill="1" applyBorder="1" applyAlignment="1">
      <alignment horizontal="center" vertical="center" wrapText="1"/>
    </xf>
    <xf numFmtId="0" fontId="35" fillId="8" borderId="0" xfId="0" applyFont="1" applyFill="1"/>
    <xf numFmtId="0" fontId="69" fillId="0" borderId="0" xfId="0" applyFont="1"/>
    <xf numFmtId="0" fontId="37" fillId="0" borderId="16" xfId="0" applyFont="1" applyBorder="1" applyAlignment="1">
      <alignment horizontal="center" vertical="center" wrapText="1"/>
    </xf>
    <xf numFmtId="0" fontId="38" fillId="0" borderId="6" xfId="0" applyFont="1" applyBorder="1" applyAlignment="1">
      <alignment horizontal="left" vertical="center" wrapText="1" indent="2"/>
    </xf>
    <xf numFmtId="0" fontId="37" fillId="0" borderId="12" xfId="0" applyFont="1" applyBorder="1" applyAlignment="1">
      <alignment vertical="center"/>
    </xf>
    <xf numFmtId="0" fontId="72" fillId="0" borderId="0" xfId="0" applyFont="1" applyBorder="1"/>
    <xf numFmtId="0" fontId="86" fillId="0" borderId="0" xfId="0" applyFont="1" applyAlignment="1">
      <alignment horizontal="center" vertical="center" wrapText="1"/>
    </xf>
    <xf numFmtId="0" fontId="82" fillId="0" borderId="0" xfId="0" applyFont="1" applyBorder="1" applyAlignment="1">
      <alignment horizontal="center" vertical="center" wrapText="1"/>
    </xf>
    <xf numFmtId="0" fontId="32" fillId="0" borderId="4" xfId="0" applyFont="1" applyBorder="1" applyAlignment="1">
      <alignment horizontal="center" vertical="center" wrapText="1"/>
    </xf>
    <xf numFmtId="0" fontId="87" fillId="0" borderId="0" xfId="0" applyFont="1"/>
    <xf numFmtId="0" fontId="88" fillId="0" borderId="0" xfId="0" applyFont="1"/>
    <xf numFmtId="0" fontId="72" fillId="0" borderId="0" xfId="0" applyFont="1" applyFill="1"/>
    <xf numFmtId="0" fontId="86" fillId="0" borderId="0" xfId="0" applyFont="1" applyAlignment="1">
      <alignment vertical="center" wrapText="1"/>
    </xf>
    <xf numFmtId="0" fontId="86" fillId="0" borderId="0" xfId="0" applyFont="1" applyBorder="1" applyAlignment="1">
      <alignment horizontal="center" vertical="center" wrapText="1"/>
    </xf>
    <xf numFmtId="0" fontId="32" fillId="0" borderId="0" xfId="0" applyFont="1" applyAlignment="1">
      <alignment horizontal="right" vertical="center" wrapText="1"/>
    </xf>
    <xf numFmtId="164" fontId="32" fillId="8" borderId="0" xfId="0" applyNumberFormat="1" applyFont="1" applyFill="1" applyAlignment="1">
      <alignment horizontal="center" vertical="center" wrapText="1"/>
    </xf>
    <xf numFmtId="0" fontId="35" fillId="6" borderId="6" xfId="0" applyFont="1" applyFill="1" applyBorder="1" applyAlignment="1">
      <alignment horizontal="right" vertical="center" wrapText="1"/>
    </xf>
    <xf numFmtId="0" fontId="35" fillId="6" borderId="9" xfId="0" applyFont="1" applyFill="1" applyBorder="1" applyAlignment="1">
      <alignment horizontal="right" vertical="center" wrapText="1"/>
    </xf>
    <xf numFmtId="3" fontId="31" fillId="6" borderId="10" xfId="0" applyNumberFormat="1" applyFont="1" applyFill="1" applyBorder="1" applyAlignment="1">
      <alignment vertical="center" wrapText="1"/>
    </xf>
    <xf numFmtId="164" fontId="31" fillId="8" borderId="0" xfId="0" applyNumberFormat="1" applyFont="1" applyFill="1" applyAlignment="1">
      <alignment horizontal="center" vertical="center" wrapText="1"/>
    </xf>
    <xf numFmtId="0" fontId="91" fillId="0" borderId="0" xfId="0" applyFont="1" applyAlignment="1">
      <alignment horizontal="center" vertical="center"/>
    </xf>
    <xf numFmtId="0" fontId="31" fillId="0" borderId="0" xfId="0" applyFont="1" applyAlignment="1">
      <alignment horizontal="right" vertical="center" wrapText="1"/>
    </xf>
    <xf numFmtId="0" fontId="38" fillId="0" borderId="16" xfId="0" applyFont="1" applyBorder="1" applyAlignment="1">
      <alignment vertical="center"/>
    </xf>
    <xf numFmtId="3" fontId="38" fillId="0" borderId="16" xfId="0" applyNumberFormat="1" applyFont="1" applyBorder="1" applyAlignment="1">
      <alignment horizontal="right" vertical="center" wrapText="1"/>
    </xf>
    <xf numFmtId="0" fontId="38" fillId="0" borderId="16" xfId="0" applyFont="1" applyBorder="1" applyAlignment="1">
      <alignment horizontal="right" vertical="center" wrapText="1"/>
    </xf>
    <xf numFmtId="3" fontId="35" fillId="0" borderId="0" xfId="0" applyNumberFormat="1" applyFont="1" applyAlignment="1">
      <alignment horizontal="right" vertical="center" wrapText="1"/>
    </xf>
    <xf numFmtId="3" fontId="38" fillId="0" borderId="6" xfId="0" applyNumberFormat="1" applyFont="1" applyBorder="1" applyAlignment="1">
      <alignment horizontal="right" vertical="center" wrapText="1"/>
    </xf>
    <xf numFmtId="0" fontId="35" fillId="0" borderId="0" xfId="0" applyFont="1" applyAlignment="1">
      <alignment horizontal="right" vertical="center" wrapText="1"/>
    </xf>
    <xf numFmtId="3" fontId="37" fillId="0" borderId="10" xfId="0" applyNumberFormat="1" applyFont="1" applyBorder="1" applyAlignment="1">
      <alignment horizontal="right" vertical="center" wrapText="1"/>
    </xf>
    <xf numFmtId="3" fontId="31" fillId="0" borderId="0" xfId="0" applyNumberFormat="1" applyFont="1" applyAlignment="1">
      <alignment horizontal="right" vertical="center" wrapText="1"/>
    </xf>
    <xf numFmtId="0" fontId="37" fillId="0" borderId="17" xfId="0" applyFont="1" applyBorder="1" applyAlignment="1">
      <alignment horizontal="center" vertical="center" wrapText="1"/>
    </xf>
    <xf numFmtId="0" fontId="37" fillId="0" borderId="17" xfId="0" applyFont="1" applyBorder="1" applyAlignment="1">
      <alignment vertical="center" wrapText="1"/>
    </xf>
    <xf numFmtId="0" fontId="92" fillId="0" borderId="0" xfId="0" applyFont="1" applyAlignment="1">
      <alignment wrapText="1"/>
    </xf>
    <xf numFmtId="0" fontId="92" fillId="0" borderId="0" xfId="0" applyFont="1"/>
    <xf numFmtId="0" fontId="26" fillId="0" borderId="0" xfId="2" applyFont="1">
      <alignment vertical="center"/>
    </xf>
    <xf numFmtId="0" fontId="72" fillId="0" borderId="0" xfId="0" applyFont="1"/>
    <xf numFmtId="0" fontId="33" fillId="0" borderId="0" xfId="0" applyFont="1" applyAlignment="1">
      <alignment horizontal="center" vertical="center" wrapText="1"/>
    </xf>
    <xf numFmtId="0" fontId="38" fillId="0" borderId="0" xfId="0" applyFont="1" applyAlignment="1">
      <alignment horizontal="right" vertical="center" wrapText="1"/>
    </xf>
    <xf numFmtId="0" fontId="38" fillId="0" borderId="10" xfId="0" applyFont="1" applyBorder="1" applyAlignment="1">
      <alignment horizontal="center" vertical="center" wrapText="1"/>
    </xf>
    <xf numFmtId="0" fontId="38" fillId="6" borderId="6" xfId="0" applyFont="1" applyFill="1" applyBorder="1" applyAlignment="1">
      <alignment horizontal="center" vertical="center" wrapText="1"/>
    </xf>
    <xf numFmtId="0" fontId="61" fillId="0" borderId="0" xfId="0" applyFont="1"/>
    <xf numFmtId="0" fontId="62" fillId="0" borderId="0" xfId="0" applyFont="1" applyAlignment="1">
      <alignment horizontal="justify" vertical="center" wrapText="1"/>
    </xf>
    <xf numFmtId="0" fontId="62" fillId="0" borderId="0" xfId="0" applyFont="1" applyAlignment="1">
      <alignment horizontal="center" vertical="center" wrapText="1"/>
    </xf>
    <xf numFmtId="0" fontId="57" fillId="0" borderId="0" xfId="0" applyFont="1" applyAlignment="1">
      <alignment horizontal="justify" vertical="center" wrapText="1"/>
    </xf>
    <xf numFmtId="0" fontId="57" fillId="0" borderId="4" xfId="0" applyFont="1" applyBorder="1" applyAlignment="1">
      <alignment horizontal="left" vertical="center" wrapText="1"/>
    </xf>
    <xf numFmtId="0" fontId="57" fillId="0" borderId="11" xfId="0" applyFont="1" applyBorder="1" applyAlignment="1">
      <alignment horizontal="center" vertical="center" wrapText="1"/>
    </xf>
    <xf numFmtId="0" fontId="57" fillId="0" borderId="11" xfId="0" applyFont="1" applyBorder="1" applyAlignment="1">
      <alignment horizontal="left" vertical="center" wrapText="1"/>
    </xf>
    <xf numFmtId="0" fontId="94" fillId="8" borderId="11" xfId="0" applyFont="1" applyFill="1" applyBorder="1" applyAlignment="1">
      <alignment horizontal="center" vertical="center" wrapText="1"/>
    </xf>
    <xf numFmtId="0" fontId="62" fillId="0" borderId="11" xfId="0" applyFont="1" applyBorder="1" applyAlignment="1">
      <alignment horizontal="center" vertical="center" wrapText="1"/>
    </xf>
    <xf numFmtId="0" fontId="57" fillId="13" borderId="6" xfId="0" applyFont="1" applyFill="1" applyBorder="1" applyAlignment="1">
      <alignment horizontal="center" vertical="center" wrapText="1"/>
    </xf>
    <xf numFmtId="0" fontId="50" fillId="13" borderId="6" xfId="0" applyFont="1" applyFill="1" applyBorder="1" applyAlignment="1">
      <alignment horizontal="left" vertical="center" wrapText="1"/>
    </xf>
    <xf numFmtId="0" fontId="94" fillId="14" borderId="6" xfId="0" applyFont="1" applyFill="1" applyBorder="1" applyAlignment="1">
      <alignment horizontal="center" vertical="center" wrapText="1"/>
    </xf>
    <xf numFmtId="0" fontId="62" fillId="13" borderId="6" xfId="0" applyFont="1" applyFill="1" applyBorder="1" applyAlignment="1">
      <alignment horizontal="center" vertical="center" wrapText="1"/>
    </xf>
    <xf numFmtId="0" fontId="57" fillId="0" borderId="6" xfId="0" applyFont="1" applyBorder="1" applyAlignment="1">
      <alignment horizontal="center" vertical="center" wrapText="1"/>
    </xf>
    <xf numFmtId="0" fontId="50" fillId="0" borderId="6" xfId="0" applyFont="1" applyBorder="1" applyAlignment="1">
      <alignment horizontal="left" vertical="center" wrapText="1"/>
    </xf>
    <xf numFmtId="0" fontId="57" fillId="0" borderId="6" xfId="0" applyFont="1" applyBorder="1" applyAlignment="1">
      <alignment horizontal="justify" vertical="center" wrapText="1"/>
    </xf>
    <xf numFmtId="0" fontId="94" fillId="8" borderId="6" xfId="0" applyFont="1" applyFill="1" applyBorder="1" applyAlignment="1">
      <alignment horizontal="justify" vertical="center" wrapText="1"/>
    </xf>
    <xf numFmtId="0" fontId="57" fillId="15" borderId="6" xfId="0" applyFont="1" applyFill="1" applyBorder="1" applyAlignment="1">
      <alignment horizontal="center" vertical="center" wrapText="1"/>
    </xf>
    <xf numFmtId="0" fontId="62" fillId="15" borderId="6" xfId="0" applyFont="1" applyFill="1" applyBorder="1" applyAlignment="1">
      <alignment horizontal="center" vertical="center" wrapText="1"/>
    </xf>
    <xf numFmtId="0" fontId="57" fillId="15" borderId="9" xfId="0" applyFont="1" applyFill="1" applyBorder="1" applyAlignment="1">
      <alignment horizontal="center" vertical="center" wrapText="1"/>
    </xf>
    <xf numFmtId="0" fontId="50" fillId="13" borderId="9" xfId="0" applyFont="1" applyFill="1" applyBorder="1" applyAlignment="1">
      <alignment horizontal="left" vertical="center" wrapText="1"/>
    </xf>
    <xf numFmtId="0" fontId="62" fillId="15" borderId="9" xfId="0" applyFont="1" applyFill="1" applyBorder="1" applyAlignment="1">
      <alignment horizontal="center" vertical="center" wrapText="1"/>
    </xf>
    <xf numFmtId="0" fontId="57" fillId="0" borderId="10" xfId="0" applyFont="1" applyBorder="1" applyAlignment="1">
      <alignment horizontal="center" vertical="center" wrapText="1"/>
    </xf>
    <xf numFmtId="0" fontId="62" fillId="0" borderId="10" xfId="0" applyFont="1" applyBorder="1" applyAlignment="1">
      <alignment horizontal="left" vertical="center" wrapText="1"/>
    </xf>
    <xf numFmtId="0" fontId="95" fillId="7" borderId="10" xfId="0" applyFont="1" applyFill="1" applyBorder="1" applyAlignment="1">
      <alignment horizontal="justify" vertical="center" wrapText="1"/>
    </xf>
    <xf numFmtId="0" fontId="62" fillId="0" borderId="10" xfId="0" applyFont="1" applyBorder="1" applyAlignment="1">
      <alignment horizontal="justify" vertical="center" wrapText="1"/>
    </xf>
    <xf numFmtId="3" fontId="38" fillId="0" borderId="6" xfId="7" applyFont="1" applyFill="1" applyBorder="1" applyAlignment="1">
      <alignment horizontal="right" vertical="center" wrapText="1"/>
      <protection locked="0"/>
    </xf>
    <xf numFmtId="9" fontId="38" fillId="0" borderId="6" xfId="7" applyNumberFormat="1" applyFont="1" applyFill="1" applyBorder="1" applyAlignment="1">
      <alignment horizontal="right" vertical="center" wrapText="1"/>
      <protection locked="0"/>
    </xf>
    <xf numFmtId="3" fontId="37" fillId="0" borderId="13" xfId="7" applyFont="1" applyFill="1" applyBorder="1" applyAlignment="1">
      <alignment horizontal="right" vertical="center" wrapText="1"/>
      <protection locked="0"/>
    </xf>
    <xf numFmtId="3" fontId="96" fillId="7" borderId="13" xfId="7" applyFont="1" applyFill="1" applyBorder="1">
      <alignment horizontal="right" vertical="center"/>
      <protection locked="0"/>
    </xf>
    <xf numFmtId="0" fontId="33" fillId="8" borderId="0" xfId="0" applyFont="1" applyFill="1"/>
    <xf numFmtId="0" fontId="92" fillId="8" borderId="0" xfId="0" applyFont="1" applyFill="1"/>
    <xf numFmtId="0" fontId="79" fillId="0" borderId="0" xfId="0" applyFont="1" applyAlignment="1">
      <alignment horizontal="center"/>
    </xf>
    <xf numFmtId="0" fontId="29" fillId="6" borderId="0" xfId="0" applyFont="1" applyFill="1" applyAlignment="1">
      <alignment horizontal="center" vertical="center" wrapText="1"/>
    </xf>
    <xf numFmtId="0" fontId="57" fillId="0" borderId="0" xfId="0" applyFont="1" applyAlignment="1">
      <alignment horizontal="center" vertical="top"/>
    </xf>
    <xf numFmtId="0" fontId="32" fillId="8" borderId="6" xfId="0" applyFont="1" applyFill="1" applyBorder="1" applyAlignment="1">
      <alignment horizontal="left" vertical="center" indent="1"/>
    </xf>
    <xf numFmtId="3" fontId="32" fillId="0" borderId="6" xfId="7" applyFont="1" applyFill="1" applyBorder="1" applyAlignment="1">
      <alignment horizontal="right" vertical="center" wrapText="1"/>
      <protection locked="0"/>
    </xf>
    <xf numFmtId="3" fontId="32" fillId="0" borderId="6" xfId="7" quotePrefix="1" applyFont="1" applyFill="1" applyBorder="1" applyAlignment="1">
      <alignment horizontal="right" vertical="center" wrapText="1"/>
      <protection locked="0"/>
    </xf>
    <xf numFmtId="0" fontId="61" fillId="6" borderId="10" xfId="0" applyFont="1" applyFill="1" applyBorder="1" applyAlignment="1">
      <alignment vertical="center" wrapText="1"/>
    </xf>
    <xf numFmtId="171" fontId="32" fillId="0" borderId="6" xfId="7" quotePrefix="1" applyNumberFormat="1" applyFont="1" applyFill="1" applyBorder="1" applyAlignment="1">
      <alignment horizontal="right" vertical="center" wrapText="1"/>
      <protection locked="0"/>
    </xf>
    <xf numFmtId="0" fontId="32" fillId="8" borderId="7" xfId="0" applyFont="1" applyFill="1" applyBorder="1" applyAlignment="1">
      <alignment vertical="center"/>
    </xf>
    <xf numFmtId="0" fontId="57" fillId="8" borderId="0" xfId="0" applyFont="1" applyFill="1"/>
    <xf numFmtId="0" fontId="97" fillId="8" borderId="0" xfId="0" applyFont="1" applyFill="1" applyAlignment="1">
      <alignment vertical="center" wrapText="1"/>
    </xf>
    <xf numFmtId="0" fontId="55" fillId="8" borderId="0" xfId="0" applyFont="1" applyFill="1" applyAlignment="1">
      <alignment vertical="center" wrapText="1"/>
    </xf>
    <xf numFmtId="0" fontId="38" fillId="8" borderId="0" xfId="0" applyFont="1" applyFill="1" applyAlignment="1">
      <alignment vertical="center" wrapText="1"/>
    </xf>
    <xf numFmtId="3" fontId="38" fillId="8" borderId="0" xfId="0" applyNumberFormat="1" applyFont="1" applyFill="1" applyAlignment="1">
      <alignment horizontal="right" vertical="center" wrapText="1"/>
    </xf>
    <xf numFmtId="10" fontId="38" fillId="8" borderId="0" xfId="0" applyNumberFormat="1" applyFont="1" applyFill="1" applyAlignment="1">
      <alignment horizontal="right" vertical="center" wrapText="1"/>
    </xf>
    <xf numFmtId="10" fontId="38" fillId="8" borderId="0" xfId="11" applyNumberFormat="1" applyFont="1" applyFill="1" applyBorder="1" applyAlignment="1">
      <alignment horizontal="right" vertical="center" wrapText="1"/>
    </xf>
    <xf numFmtId="0" fontId="38" fillId="8" borderId="0" xfId="0" applyFont="1" applyFill="1" applyAlignment="1">
      <alignment horizontal="justify" vertical="center" wrapText="1"/>
    </xf>
    <xf numFmtId="0" fontId="92" fillId="8" borderId="0" xfId="0" applyFont="1" applyFill="1" applyAlignment="1">
      <alignment wrapText="1"/>
    </xf>
    <xf numFmtId="9" fontId="38" fillId="8" borderId="0" xfId="11" applyFont="1" applyFill="1" applyAlignment="1">
      <alignment horizontal="right" vertical="center" wrapText="1"/>
    </xf>
    <xf numFmtId="9" fontId="38" fillId="8" borderId="0" xfId="0" applyNumberFormat="1" applyFont="1" applyFill="1" applyAlignment="1">
      <alignment horizontal="right" vertical="center" wrapText="1"/>
    </xf>
    <xf numFmtId="0" fontId="38" fillId="8" borderId="0" xfId="0" applyFont="1" applyFill="1" applyAlignment="1">
      <alignment vertical="center"/>
    </xf>
    <xf numFmtId="0" fontId="38" fillId="8" borderId="4" xfId="0" applyFont="1" applyFill="1" applyBorder="1" applyAlignment="1">
      <alignment horizontal="justify" vertical="center" wrapText="1"/>
    </xf>
    <xf numFmtId="9" fontId="38" fillId="8" borderId="4" xfId="0" applyNumberFormat="1" applyFont="1" applyFill="1" applyBorder="1" applyAlignment="1">
      <alignment horizontal="right" vertical="center" wrapText="1"/>
    </xf>
    <xf numFmtId="3" fontId="38" fillId="0" borderId="6" xfId="0" quotePrefix="1" applyNumberFormat="1" applyFont="1" applyBorder="1" applyAlignment="1">
      <alignment horizontal="right" vertical="center" wrapText="1"/>
    </xf>
    <xf numFmtId="0" fontId="38" fillId="9" borderId="6" xfId="0" applyFont="1" applyFill="1" applyBorder="1" applyAlignment="1">
      <alignment horizontal="right" vertical="center" wrapText="1"/>
    </xf>
    <xf numFmtId="0" fontId="38" fillId="0" borderId="6" xfId="0" applyFont="1" applyBorder="1" applyAlignment="1">
      <alignment horizontal="right"/>
    </xf>
    <xf numFmtId="3" fontId="37" fillId="0" borderId="17" xfId="0" applyNumberFormat="1" applyFont="1" applyBorder="1" applyAlignment="1">
      <alignment horizontal="right" vertical="center" wrapText="1"/>
    </xf>
    <xf numFmtId="0" fontId="39" fillId="8" borderId="0" xfId="8" applyFont="1" applyFill="1"/>
    <xf numFmtId="0" fontId="50" fillId="0" borderId="0" xfId="8" applyFont="1"/>
    <xf numFmtId="0" fontId="99" fillId="0" borderId="0" xfId="51" applyFont="1" applyFill="1" applyBorder="1" applyAlignment="1">
      <alignment horizontal="center" vertical="center" wrapText="1"/>
    </xf>
    <xf numFmtId="0" fontId="50" fillId="0" borderId="0" xfId="48" applyFont="1"/>
    <xf numFmtId="0" fontId="28" fillId="10" borderId="0" xfId="52" applyFont="1" applyFill="1" applyBorder="1" applyAlignment="1">
      <alignment horizontal="center" vertical="center" wrapText="1"/>
    </xf>
    <xf numFmtId="0" fontId="24" fillId="8" borderId="0" xfId="8" applyFont="1" applyFill="1"/>
    <xf numFmtId="0" fontId="27" fillId="8" borderId="0" xfId="16" applyFont="1" applyFill="1"/>
    <xf numFmtId="0" fontId="39" fillId="8" borderId="0" xfId="16" applyFont="1" applyFill="1"/>
    <xf numFmtId="0" fontId="39" fillId="0" borderId="0" xfId="16" applyFont="1"/>
    <xf numFmtId="0" fontId="93" fillId="8" borderId="0" xfId="16" applyFont="1" applyFill="1"/>
    <xf numFmtId="0" fontId="93" fillId="0" borderId="0" xfId="16" applyFont="1"/>
    <xf numFmtId="0" fontId="38" fillId="8" borderId="0" xfId="8" applyFont="1" applyFill="1"/>
    <xf numFmtId="0" fontId="24" fillId="0" borderId="0" xfId="8" applyFont="1"/>
    <xf numFmtId="0" fontId="31" fillId="8" borderId="14" xfId="0" applyFont="1" applyFill="1" applyBorder="1" applyAlignment="1">
      <alignment vertical="center"/>
    </xf>
    <xf numFmtId="0" fontId="38" fillId="0" borderId="11" xfId="0" applyFont="1" applyBorder="1" applyAlignment="1">
      <alignment horizontal="justify" vertical="center" wrapText="1"/>
    </xf>
    <xf numFmtId="3" fontId="38" fillId="0" borderId="11" xfId="0" applyNumberFormat="1" applyFont="1" applyBorder="1" applyAlignment="1">
      <alignment vertical="center"/>
    </xf>
    <xf numFmtId="3" fontId="38" fillId="0" borderId="11" xfId="0" applyNumberFormat="1" applyFont="1" applyBorder="1" applyAlignment="1">
      <alignment horizontal="right" vertical="center"/>
    </xf>
    <xf numFmtId="0" fontId="39" fillId="8" borderId="0" xfId="0" applyFont="1" applyFill="1"/>
    <xf numFmtId="3" fontId="38" fillId="0" borderId="6" xfId="0" applyNumberFormat="1" applyFont="1" applyBorder="1" applyAlignment="1">
      <alignment vertical="center"/>
    </xf>
    <xf numFmtId="3" fontId="38" fillId="0" borderId="6" xfId="0" applyNumberFormat="1" applyFont="1" applyBorder="1" applyAlignment="1">
      <alignment horizontal="right" vertical="center"/>
    </xf>
    <xf numFmtId="0" fontId="38" fillId="0" borderId="6" xfId="0" applyFont="1" applyBorder="1" applyAlignment="1">
      <alignment horizontal="left" vertical="center" wrapText="1" indent="1"/>
    </xf>
    <xf numFmtId="3" fontId="38" fillId="0" borderId="6" xfId="0" quotePrefix="1" applyNumberFormat="1" applyFont="1" applyBorder="1" applyAlignment="1">
      <alignment horizontal="right" vertical="center"/>
    </xf>
    <xf numFmtId="0" fontId="50" fillId="0" borderId="6" xfId="0" applyFont="1" applyBorder="1" applyAlignment="1">
      <alignment vertical="center"/>
    </xf>
    <xf numFmtId="3" fontId="37" fillId="0" borderId="9" xfId="0" applyNumberFormat="1" applyFont="1" applyBorder="1" applyAlignment="1">
      <alignment vertical="center"/>
    </xf>
    <xf numFmtId="3" fontId="37" fillId="0" borderId="9" xfId="0" applyNumberFormat="1" applyFont="1" applyBorder="1" applyAlignment="1">
      <alignment horizontal="right" vertical="center" wrapText="1"/>
    </xf>
    <xf numFmtId="0" fontId="93" fillId="8" borderId="0" xfId="0" applyFont="1" applyFill="1"/>
    <xf numFmtId="3" fontId="38" fillId="0" borderId="6" xfId="0" applyNumberFormat="1" applyFont="1" applyBorder="1" applyAlignment="1">
      <alignment horizontal="left" vertical="center" indent="1"/>
    </xf>
    <xf numFmtId="3" fontId="38" fillId="0" borderId="9" xfId="0" applyNumberFormat="1" applyFont="1" applyBorder="1" applyAlignment="1">
      <alignment horizontal="right" vertical="center" wrapText="1"/>
    </xf>
    <xf numFmtId="3" fontId="37" fillId="0" borderId="6" xfId="0" applyNumberFormat="1" applyFont="1" applyBorder="1" applyAlignment="1">
      <alignment vertical="center"/>
    </xf>
    <xf numFmtId="3" fontId="38" fillId="0" borderId="6" xfId="0" applyNumberFormat="1" applyFont="1" applyBorder="1" applyAlignment="1">
      <alignment horizontal="left" vertical="center"/>
    </xf>
    <xf numFmtId="3" fontId="37" fillId="0" borderId="15" xfId="0" applyNumberFormat="1" applyFont="1" applyBorder="1" applyAlignment="1">
      <alignment vertical="center"/>
    </xf>
    <xf numFmtId="3" fontId="37" fillId="0" borderId="15" xfId="0" applyNumberFormat="1" applyFont="1" applyBorder="1" applyAlignment="1">
      <alignment horizontal="right" vertical="center"/>
    </xf>
    <xf numFmtId="3" fontId="37" fillId="0" borderId="10" xfId="0" applyNumberFormat="1" applyFont="1" applyBorder="1" applyAlignment="1">
      <alignment horizontal="right" vertical="center"/>
    </xf>
    <xf numFmtId="3" fontId="38" fillId="0" borderId="7" xfId="0" applyNumberFormat="1" applyFont="1" applyBorder="1" applyAlignment="1">
      <alignment horizontal="right" vertical="center" wrapText="1"/>
    </xf>
    <xf numFmtId="0" fontId="37" fillId="0" borderId="7" xfId="0" applyFont="1" applyBorder="1" applyAlignment="1">
      <alignment horizontal="right" vertical="center"/>
    </xf>
    <xf numFmtId="0" fontId="38" fillId="0" borderId="6" xfId="0" applyFont="1" applyBorder="1" applyAlignment="1">
      <alignment horizontal="right" vertical="center"/>
    </xf>
    <xf numFmtId="0" fontId="38" fillId="0" borderId="9" xfId="0" applyFont="1" applyBorder="1" applyAlignment="1">
      <alignment horizontal="right" vertical="center"/>
    </xf>
    <xf numFmtId="0" fontId="38" fillId="0" borderId="10" xfId="0" applyFont="1" applyBorder="1" applyAlignment="1">
      <alignment horizontal="right" vertical="center"/>
    </xf>
    <xf numFmtId="3" fontId="38" fillId="0" borderId="11" xfId="0" applyNumberFormat="1" applyFont="1" applyBorder="1" applyAlignment="1">
      <alignment horizontal="right" vertical="center" wrapText="1"/>
    </xf>
    <xf numFmtId="0" fontId="38" fillId="0" borderId="11" xfId="0" applyFont="1" applyBorder="1" applyAlignment="1">
      <alignment horizontal="right" vertical="center"/>
    </xf>
    <xf numFmtId="3" fontId="37" fillId="0" borderId="12" xfId="0" applyNumberFormat="1" applyFont="1" applyBorder="1" applyAlignment="1">
      <alignment horizontal="right" vertical="center" wrapText="1"/>
    </xf>
    <xf numFmtId="0" fontId="38" fillId="0" borderId="12" xfId="0" applyFont="1" applyBorder="1" applyAlignment="1">
      <alignment horizontal="right" vertical="center"/>
    </xf>
    <xf numFmtId="0" fontId="38" fillId="0" borderId="7" xfId="0" applyFont="1" applyBorder="1" applyAlignment="1">
      <alignment horizontal="right" vertical="center"/>
    </xf>
    <xf numFmtId="10" fontId="38" fillId="0" borderId="6" xfId="11" applyNumberFormat="1" applyFont="1" applyBorder="1" applyAlignment="1">
      <alignment horizontal="right" vertical="center" wrapText="1"/>
    </xf>
    <xf numFmtId="3" fontId="38" fillId="0" borderId="17" xfId="0" applyNumberFormat="1" applyFont="1" applyBorder="1" applyAlignment="1">
      <alignment horizontal="right" vertical="center" wrapText="1"/>
    </xf>
    <xf numFmtId="0" fontId="38" fillId="0" borderId="17" xfId="0" applyFont="1" applyBorder="1" applyAlignment="1">
      <alignment horizontal="right" vertical="center"/>
    </xf>
    <xf numFmtId="0" fontId="41" fillId="8" borderId="0" xfId="0" applyFont="1" applyFill="1" applyAlignment="1">
      <alignment horizontal="center" vertical="center"/>
    </xf>
    <xf numFmtId="0" fontId="101" fillId="8" borderId="0" xfId="0" applyFont="1" applyFill="1" applyAlignment="1">
      <alignment horizontal="center"/>
    </xf>
    <xf numFmtId="0" fontId="102" fillId="0" borderId="0" xfId="9" applyFont="1" applyFill="1" applyBorder="1" applyAlignment="1">
      <alignment horizontal="center" vertical="center"/>
    </xf>
    <xf numFmtId="0" fontId="49" fillId="8" borderId="0" xfId="0" applyFont="1" applyFill="1"/>
    <xf numFmtId="0" fontId="49" fillId="8" borderId="0" xfId="0" applyFont="1" applyFill="1" applyBorder="1"/>
    <xf numFmtId="0" fontId="103" fillId="8" borderId="0" xfId="9" applyFont="1" applyFill="1" applyBorder="1"/>
    <xf numFmtId="0" fontId="41" fillId="0" borderId="0" xfId="0" applyFont="1" applyAlignment="1">
      <alignment horizontal="center" vertical="center"/>
    </xf>
    <xf numFmtId="0" fontId="45" fillId="0" borderId="0" xfId="9" applyFont="1" applyFill="1" applyBorder="1" applyAlignment="1">
      <alignment horizontal="center" vertical="center"/>
    </xf>
    <xf numFmtId="0" fontId="45" fillId="8" borderId="0" xfId="9" applyFont="1" applyFill="1" applyBorder="1" applyAlignment="1">
      <alignment horizontal="center" vertical="center"/>
    </xf>
    <xf numFmtId="0" fontId="43" fillId="0" borderId="0" xfId="0" applyFont="1"/>
    <xf numFmtId="0" fontId="32" fillId="0" borderId="0" xfId="0" applyFont="1" applyFill="1" applyBorder="1" applyAlignment="1">
      <alignment horizontal="left" vertical="center"/>
    </xf>
    <xf numFmtId="0" fontId="41" fillId="8" borderId="0" xfId="0" applyFont="1" applyFill="1" applyBorder="1" applyAlignment="1">
      <alignment horizontal="center"/>
    </xf>
    <xf numFmtId="0" fontId="24" fillId="8" borderId="0" xfId="0" applyFont="1" applyFill="1" applyBorder="1"/>
    <xf numFmtId="0" fontId="41" fillId="8" borderId="0" xfId="0" applyFont="1" applyFill="1" applyBorder="1" applyAlignment="1">
      <alignment horizontal="left" vertical="center"/>
    </xf>
    <xf numFmtId="0" fontId="37" fillId="0" borderId="4" xfId="0" applyFont="1" applyBorder="1" applyAlignment="1">
      <alignment horizontal="center" vertical="center" wrapText="1"/>
    </xf>
    <xf numFmtId="0" fontId="32" fillId="0" borderId="0" xfId="0" applyFont="1"/>
    <xf numFmtId="0" fontId="30" fillId="0" borderId="0" xfId="0" applyFont="1"/>
    <xf numFmtId="0" fontId="26" fillId="0" borderId="0" xfId="0" applyFont="1" applyAlignment="1">
      <alignment vertical="center"/>
    </xf>
    <xf numFmtId="0" fontId="29" fillId="0" borderId="0" xfId="0" applyFont="1"/>
    <xf numFmtId="0" fontId="30" fillId="0" borderId="0" xfId="0" applyFont="1"/>
    <xf numFmtId="49" fontId="25" fillId="0" borderId="0" xfId="0" applyNumberFormat="1" applyFont="1"/>
    <xf numFmtId="0" fontId="38" fillId="0" borderId="14" xfId="0" applyFont="1" applyBorder="1" applyAlignment="1">
      <alignment horizontal="right" vertical="center" wrapText="1"/>
    </xf>
    <xf numFmtId="0" fontId="31" fillId="0" borderId="0" xfId="0" applyFont="1" applyAlignment="1">
      <alignment wrapText="1"/>
    </xf>
    <xf numFmtId="0" fontId="37" fillId="0" borderId="0" xfId="0" applyFont="1" applyAlignment="1">
      <alignment wrapText="1"/>
    </xf>
    <xf numFmtId="0" fontId="38" fillId="0" borderId="12" xfId="0" applyFont="1" applyBorder="1" applyAlignment="1">
      <alignment horizontal="center" vertical="center" wrapText="1"/>
    </xf>
    <xf numFmtId="0" fontId="38" fillId="0" borderId="12" xfId="0" applyFont="1" applyBorder="1" applyAlignment="1">
      <alignment horizontal="center"/>
    </xf>
    <xf numFmtId="9" fontId="38" fillId="0" borderId="14" xfId="11" applyFont="1" applyFill="1" applyBorder="1" applyAlignment="1">
      <alignment horizontal="center" vertical="center" wrapText="1"/>
    </xf>
    <xf numFmtId="0" fontId="50" fillId="8" borderId="16" xfId="0" applyFont="1" applyFill="1" applyBorder="1" applyAlignment="1">
      <alignment vertical="center" wrapText="1"/>
    </xf>
    <xf numFmtId="3" fontId="50" fillId="8" borderId="16" xfId="0" applyNumberFormat="1" applyFont="1" applyFill="1" applyBorder="1" applyAlignment="1">
      <alignment horizontal="right" vertical="center" wrapText="1" indent="1"/>
    </xf>
    <xf numFmtId="0" fontId="50" fillId="8" borderId="6" xfId="0" applyFont="1" applyFill="1" applyBorder="1" applyAlignment="1">
      <alignment vertical="center" wrapText="1"/>
    </xf>
    <xf numFmtId="3" fontId="104" fillId="5" borderId="6" xfId="0" applyNumberFormat="1" applyFont="1" applyFill="1" applyBorder="1" applyAlignment="1">
      <alignment horizontal="right" vertical="center" wrapText="1" indent="1"/>
    </xf>
    <xf numFmtId="3" fontId="50" fillId="8" borderId="6" xfId="0" applyNumberFormat="1" applyFont="1" applyFill="1" applyBorder="1" applyAlignment="1">
      <alignment horizontal="right" vertical="center" wrapText="1" indent="1"/>
    </xf>
    <xf numFmtId="0" fontId="50" fillId="8" borderId="6" xfId="0" applyFont="1" applyFill="1" applyBorder="1" applyAlignment="1">
      <alignment horizontal="justify" vertical="center" wrapText="1"/>
    </xf>
    <xf numFmtId="0" fontId="50" fillId="0" borderId="6" xfId="0" applyFont="1" applyBorder="1" applyAlignment="1">
      <alignment horizontal="justify" vertical="center" wrapText="1"/>
    </xf>
    <xf numFmtId="0" fontId="50" fillId="8" borderId="9" xfId="0" applyFont="1" applyFill="1" applyBorder="1" applyAlignment="1">
      <alignment vertical="center" wrapText="1"/>
    </xf>
    <xf numFmtId="3" fontId="50" fillId="0" borderId="9" xfId="0" applyNumberFormat="1" applyFont="1" applyBorder="1" applyAlignment="1">
      <alignment horizontal="right" vertical="center" wrapText="1" indent="1"/>
    </xf>
    <xf numFmtId="165" fontId="38" fillId="8" borderId="16" xfId="35" applyNumberFormat="1" applyFont="1" applyFill="1" applyBorder="1" applyAlignment="1">
      <alignment vertical="center" wrapText="1"/>
    </xf>
    <xf numFmtId="165" fontId="38" fillId="8" borderId="16" xfId="35" applyNumberFormat="1" applyFont="1" applyFill="1" applyBorder="1" applyAlignment="1">
      <alignment vertical="center"/>
    </xf>
    <xf numFmtId="165" fontId="38" fillId="0" borderId="6" xfId="35" applyNumberFormat="1" applyFont="1" applyBorder="1" applyAlignment="1">
      <alignment vertical="center"/>
    </xf>
    <xf numFmtId="165" fontId="38" fillId="0" borderId="6" xfId="35" applyNumberFormat="1" applyFont="1" applyBorder="1" applyAlignment="1">
      <alignment vertical="center" wrapText="1"/>
    </xf>
    <xf numFmtId="165" fontId="38" fillId="8" borderId="6" xfId="35" applyNumberFormat="1" applyFont="1" applyFill="1" applyBorder="1" applyAlignment="1">
      <alignment vertical="center" wrapText="1"/>
    </xf>
    <xf numFmtId="165" fontId="38" fillId="0" borderId="6" xfId="35" applyNumberFormat="1" applyFont="1" applyFill="1" applyBorder="1" applyAlignment="1">
      <alignment vertical="center" wrapText="1"/>
    </xf>
    <xf numFmtId="165" fontId="38" fillId="8" borderId="6" xfId="35" applyNumberFormat="1" applyFont="1" applyFill="1" applyBorder="1" applyAlignment="1">
      <alignment horizontal="center" vertical="center" wrapText="1"/>
    </xf>
    <xf numFmtId="165" fontId="38" fillId="0" borderId="6" xfId="35" applyNumberFormat="1" applyFont="1" applyBorder="1" applyAlignment="1">
      <alignment horizontal="center" vertical="center" wrapText="1"/>
    </xf>
    <xf numFmtId="165" fontId="38" fillId="0" borderId="15" xfId="35" applyNumberFormat="1" applyFont="1" applyBorder="1" applyAlignment="1">
      <alignment vertical="center"/>
    </xf>
    <xf numFmtId="0" fontId="38" fillId="8" borderId="10" xfId="0" applyFont="1" applyFill="1" applyBorder="1" applyAlignment="1">
      <alignment vertical="center"/>
    </xf>
    <xf numFmtId="165" fontId="38" fillId="8" borderId="6" xfId="35" quotePrefix="1" applyNumberFormat="1" applyFont="1" applyFill="1" applyBorder="1" applyAlignment="1">
      <alignment vertical="center" wrapText="1"/>
    </xf>
    <xf numFmtId="165" fontId="25" fillId="0" borderId="0" xfId="35" applyNumberFormat="1" applyFont="1"/>
    <xf numFmtId="176" fontId="38" fillId="0" borderId="7" xfId="35" applyNumberFormat="1" applyFont="1" applyBorder="1"/>
    <xf numFmtId="176" fontId="38" fillId="0" borderId="6" xfId="35" applyNumberFormat="1" applyFont="1" applyBorder="1"/>
    <xf numFmtId="176" fontId="38" fillId="0" borderId="9" xfId="35" applyNumberFormat="1" applyFont="1" applyBorder="1"/>
    <xf numFmtId="176" fontId="38" fillId="0" borderId="17" xfId="35" applyNumberFormat="1" applyFont="1" applyBorder="1"/>
    <xf numFmtId="0" fontId="105" fillId="0" borderId="0" xfId="0" applyFont="1"/>
    <xf numFmtId="0" fontId="25" fillId="0" borderId="0" xfId="0" applyFont="1" applyAlignment="1">
      <alignment horizontal="left" wrapText="1"/>
    </xf>
    <xf numFmtId="0" fontId="105" fillId="0" borderId="0" xfId="0" applyFont="1" applyAlignment="1">
      <alignment horizontal="left" wrapText="1"/>
    </xf>
    <xf numFmtId="0" fontId="38" fillId="0" borderId="11" xfId="0" applyFont="1" applyBorder="1" applyAlignment="1">
      <alignment horizontal="center"/>
    </xf>
    <xf numFmtId="0" fontId="64" fillId="0" borderId="0" xfId="0" applyFont="1"/>
    <xf numFmtId="0" fontId="25" fillId="0" borderId="0" xfId="0" applyFont="1" applyAlignment="1">
      <alignment horizontal="left" vertical="center" wrapText="1"/>
    </xf>
    <xf numFmtId="0" fontId="25" fillId="0" borderId="0" xfId="0" applyFont="1" applyAlignment="1">
      <alignment horizontal="left" vertical="center"/>
    </xf>
    <xf numFmtId="0" fontId="37" fillId="8" borderId="0" xfId="24" applyFont="1" applyFill="1" applyAlignment="1">
      <alignment horizontal="left" vertical="center"/>
    </xf>
    <xf numFmtId="49" fontId="106" fillId="8" borderId="21" xfId="24" applyNumberFormat="1" applyFont="1" applyFill="1" applyBorder="1" applyAlignment="1">
      <alignment horizontal="center" vertical="center" wrapText="1"/>
    </xf>
    <xf numFmtId="49" fontId="38" fillId="8" borderId="0" xfId="24" applyNumberFormat="1" applyFont="1" applyFill="1" applyAlignment="1">
      <alignment horizontal="center" vertical="center" wrapText="1"/>
    </xf>
    <xf numFmtId="0" fontId="38" fillId="8" borderId="11" xfId="36" applyFont="1" applyFill="1" applyBorder="1" applyAlignment="1">
      <alignment horizontal="center" vertical="center" wrapText="1"/>
    </xf>
    <xf numFmtId="176" fontId="38" fillId="0" borderId="11" xfId="35" applyNumberFormat="1" applyFont="1" applyBorder="1" applyAlignment="1">
      <alignment horizontal="center" wrapText="1"/>
    </xf>
    <xf numFmtId="0" fontId="38" fillId="8" borderId="6" xfId="36" applyFont="1" applyFill="1" applyBorder="1" applyAlignment="1">
      <alignment horizontal="center" vertical="center" wrapText="1"/>
    </xf>
    <xf numFmtId="176" fontId="38" fillId="0" borderId="6" xfId="35" applyNumberFormat="1" applyFont="1" applyBorder="1" applyAlignment="1">
      <alignment wrapText="1"/>
    </xf>
    <xf numFmtId="176" fontId="38" fillId="8" borderId="6" xfId="35" applyNumberFormat="1" applyFont="1" applyFill="1" applyBorder="1" applyAlignment="1">
      <alignment wrapText="1"/>
    </xf>
    <xf numFmtId="0" fontId="38" fillId="8" borderId="17" xfId="36" applyFont="1" applyFill="1" applyBorder="1" applyAlignment="1">
      <alignment horizontal="center" vertical="center" wrapText="1"/>
    </xf>
    <xf numFmtId="176" fontId="38" fillId="0" borderId="17" xfId="35" applyNumberFormat="1" applyFont="1" applyBorder="1" applyAlignment="1">
      <alignment wrapText="1"/>
    </xf>
    <xf numFmtId="0" fontId="32" fillId="0" borderId="0" xfId="0" applyFont="1"/>
    <xf numFmtId="0" fontId="29" fillId="0" borderId="0" xfId="0" applyFont="1"/>
    <xf numFmtId="0" fontId="30" fillId="0" borderId="0" xfId="0" applyFont="1"/>
    <xf numFmtId="0" fontId="107" fillId="0" borderId="0" xfId="0" applyFont="1"/>
    <xf numFmtId="0" fontId="15" fillId="10" borderId="0" xfId="9" applyFont="1" applyFill="1" applyBorder="1" applyAlignment="1">
      <alignment horizontal="center" vertical="center" wrapText="1"/>
    </xf>
    <xf numFmtId="0" fontId="108" fillId="0" borderId="0" xfId="0" applyFont="1"/>
    <xf numFmtId="0" fontId="109" fillId="0" borderId="0" xfId="0" applyFont="1"/>
    <xf numFmtId="0" fontId="110" fillId="0" borderId="0" xfId="0" applyFont="1"/>
    <xf numFmtId="0" fontId="111" fillId="0" borderId="0" xfId="0" applyFont="1"/>
    <xf numFmtId="0" fontId="37" fillId="8" borderId="4" xfId="0" applyFont="1" applyFill="1" applyBorder="1" applyAlignment="1">
      <alignment horizontal="right" vertical="center" wrapText="1"/>
    </xf>
    <xf numFmtId="0" fontId="37" fillId="0" borderId="10" xfId="0" applyFont="1" applyBorder="1" applyAlignment="1">
      <alignment horizontal="center" vertical="center" wrapText="1"/>
    </xf>
    <xf numFmtId="0" fontId="38" fillId="0" borderId="0" xfId="0" applyFont="1" applyAlignment="1">
      <alignment horizontal="center" vertical="center" wrapText="1"/>
    </xf>
    <xf numFmtId="0" fontId="37" fillId="0" borderId="10" xfId="0" applyFont="1" applyBorder="1" applyAlignment="1">
      <alignment vertical="center" wrapText="1"/>
    </xf>
    <xf numFmtId="0" fontId="38" fillId="0" borderId="16" xfId="0" applyFont="1" applyBorder="1" applyAlignment="1">
      <alignment vertical="center" wrapText="1"/>
    </xf>
    <xf numFmtId="3" fontId="112" fillId="0" borderId="10" xfId="0" applyNumberFormat="1" applyFont="1" applyBorder="1" applyAlignment="1">
      <alignment vertical="center" wrapText="1"/>
    </xf>
    <xf numFmtId="0" fontId="38" fillId="0" borderId="4" xfId="0" applyFont="1" applyBorder="1" applyAlignment="1">
      <alignment horizontal="center" vertical="center" wrapText="1"/>
    </xf>
    <xf numFmtId="0" fontId="38" fillId="0" borderId="12"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10" xfId="0" applyFont="1" applyBorder="1" applyAlignment="1">
      <alignment horizontal="center" vertical="center" wrapText="1"/>
    </xf>
    <xf numFmtId="0" fontId="38" fillId="0" borderId="0" xfId="0" applyFont="1" applyAlignment="1">
      <alignment horizontal="center" vertical="center" wrapText="1"/>
    </xf>
    <xf numFmtId="0" fontId="38" fillId="0" borderId="14" xfId="0" applyFont="1" applyBorder="1" applyAlignment="1">
      <alignment horizontal="center" vertical="center" wrapText="1"/>
    </xf>
    <xf numFmtId="0" fontId="38" fillId="8" borderId="0" xfId="0" applyFont="1" applyFill="1" applyAlignment="1">
      <alignment horizontal="center" vertical="center" wrapText="1"/>
    </xf>
    <xf numFmtId="0" fontId="38" fillId="8" borderId="4" xfId="0" applyFont="1" applyFill="1" applyBorder="1" applyAlignment="1">
      <alignment horizontal="center" vertical="center" wrapText="1"/>
    </xf>
    <xf numFmtId="0" fontId="37" fillId="0" borderId="4"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0" xfId="0" applyFont="1" applyAlignment="1">
      <alignment horizontal="center" vertical="center" wrapText="1"/>
    </xf>
    <xf numFmtId="0" fontId="38" fillId="0" borderId="13" xfId="0" applyFont="1" applyBorder="1" applyAlignment="1">
      <alignment horizontal="center" vertical="center" wrapText="1"/>
    </xf>
    <xf numFmtId="0" fontId="32" fillId="0" borderId="0" xfId="0" applyFont="1" applyAlignment="1">
      <alignment horizontal="center" vertical="center" wrapText="1"/>
    </xf>
    <xf numFmtId="0" fontId="37" fillId="0" borderId="10" xfId="0" applyFont="1" applyBorder="1" applyAlignment="1">
      <alignment vertical="center" wrapText="1"/>
    </xf>
    <xf numFmtId="0" fontId="38" fillId="0" borderId="16" xfId="0" applyFont="1" applyBorder="1" applyAlignment="1">
      <alignment vertical="center" wrapText="1"/>
    </xf>
    <xf numFmtId="0" fontId="38" fillId="0" borderId="6" xfId="0" applyFont="1" applyBorder="1" applyAlignment="1">
      <alignment vertical="center" wrapText="1"/>
    </xf>
    <xf numFmtId="0" fontId="29" fillId="0" borderId="0" xfId="0" applyFont="1"/>
    <xf numFmtId="0" fontId="37" fillId="0" borderId="5" xfId="0" applyFont="1" applyBorder="1" applyAlignment="1">
      <alignment horizontal="center" vertical="center"/>
    </xf>
    <xf numFmtId="0" fontId="37" fillId="0" borderId="0" xfId="0" applyFont="1" applyAlignment="1">
      <alignment horizontal="center" vertical="center"/>
    </xf>
    <xf numFmtId="0" fontId="30" fillId="0" borderId="0" xfId="0" applyFont="1"/>
    <xf numFmtId="3" fontId="38" fillId="6" borderId="6" xfId="0" applyNumberFormat="1" applyFont="1" applyFill="1" applyBorder="1" applyAlignment="1">
      <alignment vertical="center" wrapText="1"/>
    </xf>
    <xf numFmtId="0" fontId="26" fillId="8" borderId="0" xfId="8" applyFont="1" applyFill="1" applyAlignment="1">
      <alignment horizontal="left" vertical="center"/>
    </xf>
    <xf numFmtId="0" fontId="38" fillId="0" borderId="0" xfId="0" applyFont="1" applyAlignment="1">
      <alignment vertical="center" wrapText="1"/>
    </xf>
    <xf numFmtId="17" fontId="38" fillId="0" borderId="0" xfId="0" quotePrefix="1" applyNumberFormat="1" applyFont="1" applyAlignment="1">
      <alignment horizontal="center" vertical="center" wrapText="1"/>
    </xf>
    <xf numFmtId="0" fontId="50" fillId="0" borderId="33" xfId="37" applyFont="1" applyBorder="1" applyAlignment="1">
      <alignment horizontal="center" vertical="center" wrapText="1"/>
    </xf>
    <xf numFmtId="0" fontId="50" fillId="0" borderId="33" xfId="37" applyFont="1" applyBorder="1" applyAlignment="1">
      <alignment horizontal="left" vertical="center" wrapText="1"/>
    </xf>
    <xf numFmtId="0" fontId="50" fillId="0" borderId="30" xfId="37" applyFont="1" applyBorder="1" applyAlignment="1">
      <alignment horizontal="center" vertical="center" wrapText="1"/>
    </xf>
    <xf numFmtId="0" fontId="50" fillId="0" borderId="31" xfId="37" applyFont="1" applyBorder="1" applyAlignment="1">
      <alignment horizontal="left" vertical="center" wrapText="1"/>
    </xf>
    <xf numFmtId="0" fontId="50" fillId="0" borderId="30" xfId="37" applyFont="1" applyBorder="1" applyAlignment="1">
      <alignment horizontal="left" vertical="center" wrapText="1"/>
    </xf>
    <xf numFmtId="0" fontId="50" fillId="0" borderId="32" xfId="37" quotePrefix="1" applyFont="1" applyBorder="1" applyAlignment="1">
      <alignment horizontal="center" vertical="center" wrapText="1"/>
    </xf>
    <xf numFmtId="0" fontId="50" fillId="0" borderId="32" xfId="37" applyFont="1" applyBorder="1" applyAlignment="1">
      <alignment horizontal="left" vertical="center" wrapText="1"/>
    </xf>
    <xf numFmtId="9" fontId="37" fillId="0" borderId="5" xfId="0" applyNumberFormat="1" applyFont="1" applyBorder="1" applyAlignment="1">
      <alignment horizontal="center" vertical="center" wrapText="1"/>
    </xf>
    <xf numFmtId="0" fontId="38" fillId="0" borderId="14" xfId="0" applyFont="1" applyBorder="1" applyAlignment="1">
      <alignment horizontal="center" vertical="center"/>
    </xf>
    <xf numFmtId="0" fontId="37" fillId="8" borderId="0" xfId="0" applyFont="1" applyFill="1" applyAlignment="1">
      <alignment vertical="center"/>
    </xf>
    <xf numFmtId="0" fontId="37" fillId="8" borderId="14" xfId="0" applyFont="1" applyFill="1" applyBorder="1" applyAlignment="1">
      <alignment vertical="center"/>
    </xf>
    <xf numFmtId="10" fontId="38" fillId="0" borderId="7" xfId="11" applyNumberFormat="1" applyFont="1" applyBorder="1" applyAlignment="1">
      <alignment horizontal="right" vertical="center"/>
    </xf>
    <xf numFmtId="10" fontId="38" fillId="0" borderId="6" xfId="11" applyNumberFormat="1" applyFont="1" applyBorder="1" applyAlignment="1">
      <alignment horizontal="right" vertical="center"/>
    </xf>
    <xf numFmtId="10" fontId="38" fillId="0" borderId="6" xfId="0" applyNumberFormat="1" applyFont="1" applyBorder="1" applyAlignment="1">
      <alignment horizontal="right" vertical="center" wrapText="1"/>
    </xf>
    <xf numFmtId="0" fontId="52" fillId="10" borderId="0" xfId="9" applyFont="1" applyFill="1" applyBorder="1" applyAlignment="1">
      <alignment horizontal="center" vertical="center" wrapText="1"/>
    </xf>
    <xf numFmtId="0" fontId="38" fillId="0" borderId="7" xfId="0" applyFont="1" applyBorder="1" applyAlignment="1">
      <alignment horizontal="center" vertical="center"/>
    </xf>
    <xf numFmtId="0" fontId="38" fillId="0" borderId="7" xfId="0" applyFont="1" applyBorder="1" applyAlignment="1">
      <alignment horizontal="justify" vertical="center"/>
    </xf>
    <xf numFmtId="178" fontId="57" fillId="0" borderId="0" xfId="0" applyNumberFormat="1" applyFont="1"/>
    <xf numFmtId="0" fontId="38" fillId="0" borderId="6" xfId="0" applyFont="1" applyBorder="1" applyAlignment="1">
      <alignment horizontal="justify" vertical="center"/>
    </xf>
    <xf numFmtId="0" fontId="57" fillId="0" borderId="0" xfId="0" applyFont="1" applyAlignment="1">
      <alignment vertical="center"/>
    </xf>
    <xf numFmtId="0" fontId="38" fillId="0" borderId="9" xfId="0" applyFont="1" applyBorder="1" applyAlignment="1">
      <alignment horizontal="center" vertical="center"/>
    </xf>
    <xf numFmtId="0" fontId="38" fillId="0" borderId="9" xfId="0" applyFont="1" applyBorder="1" applyAlignment="1">
      <alignment horizontal="justify" vertical="center"/>
    </xf>
    <xf numFmtId="0" fontId="37" fillId="0" borderId="10" xfId="0" applyFont="1" applyBorder="1" applyAlignment="1">
      <alignment horizontal="center" vertical="center"/>
    </xf>
    <xf numFmtId="0" fontId="37" fillId="0" borderId="10" xfId="0" applyFont="1" applyBorder="1" applyAlignment="1">
      <alignment horizontal="justify" vertical="center"/>
    </xf>
    <xf numFmtId="0" fontId="38" fillId="0" borderId="11" xfId="0" applyFont="1" applyBorder="1" applyAlignment="1">
      <alignment horizontal="center" vertical="center"/>
    </xf>
    <xf numFmtId="0" fontId="38" fillId="0" borderId="9" xfId="0" applyFont="1" applyBorder="1" applyAlignment="1">
      <alignment horizontal="justify" vertical="center" wrapText="1"/>
    </xf>
    <xf numFmtId="0" fontId="38" fillId="0" borderId="12" xfId="0" applyFont="1" applyBorder="1" applyAlignment="1">
      <alignment horizontal="center" vertical="center"/>
    </xf>
    <xf numFmtId="0" fontId="37" fillId="0" borderId="12" xfId="0" applyFont="1" applyBorder="1" applyAlignment="1">
      <alignment horizontal="justify" vertical="center" wrapText="1"/>
    </xf>
    <xf numFmtId="0" fontId="38" fillId="0" borderId="10" xfId="0" applyFont="1" applyBorder="1" applyAlignment="1">
      <alignment horizontal="center" vertical="center"/>
    </xf>
    <xf numFmtId="0" fontId="37" fillId="0" borderId="10" xfId="0" applyFont="1" applyBorder="1" applyAlignment="1">
      <alignment horizontal="justify" vertical="center" wrapText="1"/>
    </xf>
    <xf numFmtId="0" fontId="38" fillId="0" borderId="7" xfId="0" applyFont="1" applyBorder="1" applyAlignment="1">
      <alignment horizontal="justify" vertical="center" wrapText="1"/>
    </xf>
    <xf numFmtId="0" fontId="113" fillId="0" borderId="0" xfId="0" applyFont="1"/>
    <xf numFmtId="0" fontId="38" fillId="0" borderId="17" xfId="0" applyFont="1" applyBorder="1" applyAlignment="1">
      <alignment horizontal="justify" vertical="center" wrapText="1"/>
    </xf>
    <xf numFmtId="0" fontId="46" fillId="8" borderId="0" xfId="8" applyFont="1" applyFill="1" applyAlignment="1">
      <alignment horizontal="left" vertical="center"/>
    </xf>
    <xf numFmtId="0" fontId="114" fillId="0" borderId="0" xfId="8" quotePrefix="1" applyFont="1" applyAlignment="1">
      <alignment horizontal="left" vertical="center"/>
    </xf>
    <xf numFmtId="0" fontId="24" fillId="8" borderId="0" xfId="8" applyFont="1" applyFill="1" applyAlignment="1">
      <alignment horizontal="left" vertical="center"/>
    </xf>
    <xf numFmtId="0" fontId="61" fillId="8" borderId="0" xfId="8" applyFont="1" applyFill="1" applyAlignment="1">
      <alignment vertical="center" wrapText="1"/>
    </xf>
    <xf numFmtId="3" fontId="39" fillId="8" borderId="0" xfId="0" applyNumberFormat="1" applyFont="1" applyFill="1"/>
    <xf numFmtId="3" fontId="32" fillId="0" borderId="6" xfId="0" applyNumberFormat="1" applyFont="1" applyBorder="1" applyAlignment="1">
      <alignment horizontal="right" vertical="center"/>
    </xf>
    <xf numFmtId="0" fontId="27" fillId="8" borderId="0" xfId="0" applyFont="1" applyFill="1" applyAlignment="1">
      <alignment horizontal="right"/>
    </xf>
    <xf numFmtId="3" fontId="27" fillId="8" borderId="0" xfId="0" applyNumberFormat="1" applyFont="1" applyFill="1"/>
    <xf numFmtId="17" fontId="37" fillId="0" borderId="0" xfId="0" quotePrefix="1" applyNumberFormat="1" applyFont="1" applyAlignment="1">
      <alignment horizontal="right" vertical="center" wrapText="1"/>
    </xf>
    <xf numFmtId="0" fontId="57" fillId="0" borderId="0" xfId="0" applyFont="1" applyAlignment="1">
      <alignment horizontal="center"/>
    </xf>
    <xf numFmtId="0" fontId="37" fillId="0" borderId="0" xfId="0" applyFont="1" applyAlignment="1">
      <alignment horizontal="right" vertical="center" wrapText="1"/>
    </xf>
    <xf numFmtId="3" fontId="38" fillId="0" borderId="16" xfId="0" quotePrefix="1" applyNumberFormat="1" applyFont="1" applyBorder="1" applyAlignment="1">
      <alignment horizontal="right" vertical="center" wrapText="1"/>
    </xf>
    <xf numFmtId="0" fontId="77" fillId="8" borderId="0" xfId="0" applyFont="1" applyFill="1" applyAlignment="1">
      <alignment vertical="center" wrapText="1"/>
    </xf>
    <xf numFmtId="17" fontId="37" fillId="8" borderId="0" xfId="0" quotePrefix="1" applyNumberFormat="1" applyFont="1" applyFill="1" applyAlignment="1">
      <alignment horizontal="right" vertical="center" wrapText="1"/>
    </xf>
    <xf numFmtId="0" fontId="38" fillId="8" borderId="0" xfId="0" applyFont="1" applyFill="1" applyAlignment="1">
      <alignment horizontal="right" vertical="center" wrapText="1"/>
    </xf>
    <xf numFmtId="0" fontId="38" fillId="0" borderId="4" xfId="0" applyFont="1" applyBorder="1" applyAlignment="1">
      <alignment vertical="top" wrapText="1"/>
    </xf>
    <xf numFmtId="0" fontId="38" fillId="0" borderId="11" xfId="0" applyFont="1" applyBorder="1" applyAlignment="1">
      <alignment horizontal="left" vertical="center"/>
    </xf>
    <xf numFmtId="0" fontId="38" fillId="0" borderId="11" xfId="0" applyFont="1" applyBorder="1" applyAlignment="1">
      <alignment vertical="center"/>
    </xf>
    <xf numFmtId="0" fontId="38" fillId="0" borderId="7" xfId="0" applyFont="1" applyBorder="1" applyAlignment="1">
      <alignment horizontal="left" vertical="center"/>
    </xf>
    <xf numFmtId="0" fontId="38" fillId="0" borderId="6" xfId="0" quotePrefix="1" applyFont="1" applyBorder="1" applyAlignment="1">
      <alignment horizontal="center" vertical="center"/>
    </xf>
    <xf numFmtId="0" fontId="38" fillId="0" borderId="6" xfId="0" applyFont="1" applyBorder="1" applyAlignment="1">
      <alignment horizontal="left" vertical="center"/>
    </xf>
    <xf numFmtId="0" fontId="38" fillId="0" borderId="9" xfId="0" applyFont="1" applyBorder="1" applyAlignment="1">
      <alignment horizontal="left" vertical="center"/>
    </xf>
    <xf numFmtId="0" fontId="38" fillId="0" borderId="9" xfId="0" quotePrefix="1" applyFont="1" applyBorder="1" applyAlignment="1">
      <alignment horizontal="center" vertical="center"/>
    </xf>
    <xf numFmtId="0" fontId="38" fillId="0" borderId="17" xfId="0" applyFont="1" applyBorder="1" applyAlignment="1">
      <alignment horizontal="left" vertical="center"/>
    </xf>
    <xf numFmtId="0" fontId="37" fillId="0" borderId="21" xfId="0" applyFont="1" applyBorder="1" applyAlignment="1">
      <alignment vertical="center" wrapText="1"/>
    </xf>
    <xf numFmtId="0" fontId="37" fillId="0" borderId="13" xfId="0" quotePrefix="1" applyFont="1" applyBorder="1" applyAlignment="1">
      <alignment horizontal="center" vertical="center"/>
    </xf>
    <xf numFmtId="0" fontId="37" fillId="0" borderId="13" xfId="3" applyFont="1" applyBorder="1" applyAlignment="1">
      <alignment horizontal="left" vertical="center" wrapText="1"/>
    </xf>
    <xf numFmtId="0" fontId="38" fillId="2" borderId="6" xfId="3" applyFont="1" applyFill="1" applyBorder="1" applyAlignment="1">
      <alignment horizontal="left" vertical="center" wrapText="1" indent="2"/>
    </xf>
    <xf numFmtId="3" fontId="38" fillId="0" borderId="6" xfId="7" quotePrefix="1" applyFont="1" applyFill="1" applyBorder="1" applyAlignment="1">
      <alignment horizontal="right" vertical="center" wrapText="1"/>
      <protection locked="0"/>
    </xf>
    <xf numFmtId="9" fontId="38" fillId="8" borderId="0" xfId="7" applyNumberFormat="1" applyFont="1" applyFill="1" applyBorder="1" applyAlignment="1">
      <alignment horizontal="right" vertical="center" wrapText="1"/>
      <protection locked="0"/>
    </xf>
    <xf numFmtId="3" fontId="96" fillId="8" borderId="0" xfId="7" applyFont="1" applyFill="1" applyBorder="1">
      <alignment horizontal="right" vertical="center"/>
      <protection locked="0"/>
    </xf>
    <xf numFmtId="0" fontId="113" fillId="8" borderId="0" xfId="0" applyFont="1" applyFill="1"/>
    <xf numFmtId="0" fontId="38" fillId="6" borderId="0" xfId="0" applyFont="1" applyFill="1" applyBorder="1" applyAlignment="1">
      <alignment horizontal="center" vertical="center" wrapText="1"/>
    </xf>
    <xf numFmtId="0" fontId="38" fillId="0" borderId="16" xfId="0" quotePrefix="1" applyFont="1" applyBorder="1" applyAlignment="1">
      <alignment horizontal="center" vertical="center"/>
    </xf>
    <xf numFmtId="0" fontId="38" fillId="0" borderId="16" xfId="3" applyFont="1" applyBorder="1" applyAlignment="1">
      <alignment horizontal="left" vertical="center" wrapText="1" indent="1"/>
    </xf>
    <xf numFmtId="3" fontId="38" fillId="0" borderId="16" xfId="7" applyFont="1" applyFill="1" applyBorder="1" applyAlignment="1">
      <alignment horizontal="center" vertical="center"/>
      <protection locked="0"/>
    </xf>
    <xf numFmtId="0" fontId="38" fillId="0" borderId="6" xfId="3" applyFont="1" applyBorder="1" applyAlignment="1">
      <alignment horizontal="left" vertical="center" wrapText="1" indent="1"/>
    </xf>
    <xf numFmtId="3" fontId="38" fillId="0" borderId="6" xfId="7" applyFont="1" applyFill="1" applyBorder="1" applyAlignment="1">
      <alignment horizontal="center" vertical="center" wrapText="1"/>
      <protection locked="0"/>
    </xf>
    <xf numFmtId="0" fontId="38" fillId="0" borderId="15" xfId="0" quotePrefix="1" applyFont="1" applyBorder="1" applyAlignment="1">
      <alignment horizontal="center" vertical="center"/>
    </xf>
    <xf numFmtId="0" fontId="38" fillId="0" borderId="15" xfId="3" applyFont="1" applyBorder="1" applyAlignment="1">
      <alignment horizontal="left" vertical="center" wrapText="1" indent="1"/>
    </xf>
    <xf numFmtId="3" fontId="38" fillId="0" borderId="15" xfId="7" applyFont="1" applyFill="1" applyBorder="1" applyAlignment="1">
      <alignment horizontal="center" vertical="center" wrapText="1"/>
      <protection locked="0"/>
    </xf>
    <xf numFmtId="0" fontId="57" fillId="0" borderId="21" xfId="0" applyFont="1" applyBorder="1" applyAlignment="1">
      <alignment horizontal="center" vertical="center" wrapText="1"/>
    </xf>
    <xf numFmtId="0" fontId="57" fillId="0" borderId="4" xfId="0" applyFont="1" applyBorder="1" applyAlignment="1">
      <alignment horizontal="center" vertical="center" wrapText="1"/>
    </xf>
    <xf numFmtId="0" fontId="50" fillId="8" borderId="4" xfId="0" applyFont="1" applyFill="1" applyBorder="1" applyAlignment="1">
      <alignment horizontal="center" vertical="center" wrapText="1"/>
    </xf>
    <xf numFmtId="0" fontId="115" fillId="0" borderId="0" xfId="0" applyFont="1"/>
    <xf numFmtId="0" fontId="57" fillId="0" borderId="0" xfId="0" applyFont="1" applyAlignment="1">
      <alignment horizontal="center" vertical="center" wrapText="1"/>
    </xf>
    <xf numFmtId="0" fontId="50" fillId="8" borderId="0" xfId="0" applyFont="1" applyFill="1" applyAlignment="1">
      <alignment horizontal="center" vertical="center" wrapText="1"/>
    </xf>
    <xf numFmtId="3" fontId="38" fillId="7" borderId="6" xfId="0" applyNumberFormat="1" applyFont="1" applyFill="1" applyBorder="1" applyAlignment="1">
      <alignment vertical="center" wrapText="1"/>
    </xf>
    <xf numFmtId="3" fontId="37" fillId="0" borderId="17" xfId="0" applyNumberFormat="1" applyFont="1" applyBorder="1" applyAlignment="1">
      <alignment vertical="center" wrapText="1"/>
    </xf>
    <xf numFmtId="0" fontId="37" fillId="0" borderId="4" xfId="0" applyFont="1" applyBorder="1" applyAlignment="1">
      <alignment horizontal="right" vertical="center" wrapText="1"/>
    </xf>
    <xf numFmtId="9" fontId="38" fillId="0" borderId="14" xfId="0" applyNumberFormat="1" applyFont="1" applyBorder="1" applyAlignment="1">
      <alignment horizontal="right" vertical="center" wrapText="1"/>
    </xf>
    <xf numFmtId="0" fontId="37" fillId="8" borderId="0" xfId="14" applyFont="1" applyFill="1" applyAlignment="1">
      <alignment horizontal="left" vertical="center" wrapText="1"/>
    </xf>
    <xf numFmtId="10" fontId="38" fillId="0" borderId="7" xfId="0" applyNumberFormat="1" applyFont="1" applyBorder="1" applyAlignment="1">
      <alignment horizontal="center" vertical="center" wrapText="1"/>
    </xf>
    <xf numFmtId="10" fontId="38" fillId="0" borderId="7" xfId="11" applyNumberFormat="1" applyFont="1" applyBorder="1" applyAlignment="1">
      <alignment horizontal="center" vertical="center" wrapText="1"/>
    </xf>
    <xf numFmtId="10" fontId="38" fillId="0" borderId="6" xfId="11" applyNumberFormat="1" applyFont="1" applyBorder="1" applyAlignment="1">
      <alignment horizontal="center" vertical="center" wrapText="1"/>
    </xf>
    <xf numFmtId="10" fontId="38" fillId="0" borderId="9" xfId="11" applyNumberFormat="1" applyFont="1" applyBorder="1" applyAlignment="1">
      <alignment horizontal="center" vertical="center" wrapText="1"/>
    </xf>
    <xf numFmtId="0" fontId="38" fillId="8" borderId="10" xfId="0" applyFont="1" applyFill="1" applyBorder="1" applyAlignment="1">
      <alignment horizontal="center" vertical="center" wrapText="1"/>
    </xf>
    <xf numFmtId="10" fontId="37" fillId="0" borderId="10" xfId="0" applyNumberFormat="1" applyFont="1" applyBorder="1" applyAlignment="1">
      <alignment horizontal="center" vertical="center" wrapText="1"/>
    </xf>
    <xf numFmtId="10" fontId="37" fillId="0" borderId="10" xfId="11" applyNumberFormat="1" applyFont="1" applyBorder="1" applyAlignment="1">
      <alignment horizontal="center" vertical="center" wrapText="1"/>
    </xf>
    <xf numFmtId="0" fontId="37" fillId="0" borderId="14" xfId="0" applyFont="1" applyBorder="1" applyAlignment="1">
      <alignment horizontal="center" vertical="center"/>
    </xf>
    <xf numFmtId="0" fontId="37" fillId="7" borderId="16" xfId="0" applyFont="1" applyFill="1" applyBorder="1" applyAlignment="1">
      <alignment vertical="center"/>
    </xf>
    <xf numFmtId="3" fontId="37" fillId="0" borderId="16" xfId="0" applyNumberFormat="1" applyFont="1" applyBorder="1" applyAlignment="1">
      <alignment vertical="center"/>
    </xf>
    <xf numFmtId="0" fontId="38" fillId="7" borderId="6" xfId="0" applyFont="1" applyFill="1" applyBorder="1" applyAlignment="1">
      <alignment vertical="center"/>
    </xf>
    <xf numFmtId="0" fontId="37" fillId="7" borderId="12" xfId="0" applyFont="1" applyFill="1" applyBorder="1" applyAlignment="1">
      <alignment vertical="center"/>
    </xf>
    <xf numFmtId="0" fontId="38" fillId="0" borderId="7" xfId="0" applyFont="1" applyBorder="1" applyAlignment="1">
      <alignment vertical="center"/>
    </xf>
    <xf numFmtId="3" fontId="35" fillId="8" borderId="69" xfId="56" applyNumberFormat="1" applyFont="1" applyFill="1" applyBorder="1" applyAlignment="1">
      <alignment horizontal="right" vertical="center"/>
    </xf>
    <xf numFmtId="3" fontId="35" fillId="8" borderId="70" xfId="56" applyNumberFormat="1" applyFont="1" applyFill="1" applyBorder="1" applyAlignment="1">
      <alignment horizontal="right" vertical="center"/>
    </xf>
    <xf numFmtId="3" fontId="35" fillId="8" borderId="71" xfId="56" applyNumberFormat="1" applyFont="1" applyFill="1" applyBorder="1" applyAlignment="1">
      <alignment horizontal="right" vertical="center" wrapText="1"/>
    </xf>
    <xf numFmtId="3" fontId="35" fillId="8" borderId="72" xfId="56" applyNumberFormat="1" applyFont="1" applyFill="1" applyBorder="1" applyAlignment="1">
      <alignment horizontal="right" vertical="center" wrapText="1"/>
    </xf>
    <xf numFmtId="3" fontId="32" fillId="8" borderId="72" xfId="56" applyNumberFormat="1" applyFont="1" applyFill="1" applyBorder="1" applyAlignment="1">
      <alignment horizontal="right" vertical="center" wrapText="1"/>
    </xf>
    <xf numFmtId="3" fontId="35" fillId="8" borderId="74" xfId="56" applyNumberFormat="1" applyFont="1" applyFill="1" applyBorder="1" applyAlignment="1">
      <alignment horizontal="right" vertical="center" wrapText="1"/>
    </xf>
    <xf numFmtId="3" fontId="35" fillId="8" borderId="75" xfId="56" applyNumberFormat="1" applyFont="1" applyFill="1" applyBorder="1" applyAlignment="1">
      <alignment horizontal="right" vertical="center" wrapText="1"/>
    </xf>
    <xf numFmtId="3" fontId="36" fillId="8" borderId="73" xfId="0" applyNumberFormat="1" applyFont="1" applyFill="1" applyBorder="1" applyAlignment="1">
      <alignment horizontal="right" vertical="center" wrapText="1"/>
    </xf>
    <xf numFmtId="3" fontId="36" fillId="8" borderId="76" xfId="0" applyNumberFormat="1" applyFont="1" applyFill="1" applyBorder="1" applyAlignment="1">
      <alignment horizontal="right" vertical="center" wrapText="1"/>
    </xf>
    <xf numFmtId="0" fontId="38" fillId="0" borderId="16" xfId="0" applyFont="1" applyBorder="1" applyAlignment="1">
      <alignment horizontal="center" vertical="center"/>
    </xf>
    <xf numFmtId="0" fontId="38" fillId="0" borderId="5" xfId="0" applyFont="1" applyBorder="1" applyAlignment="1">
      <alignment horizontal="center" vertical="center" wrapText="1"/>
    </xf>
    <xf numFmtId="3" fontId="38" fillId="8" borderId="0" xfId="0" applyNumberFormat="1" applyFont="1" applyFill="1" applyAlignment="1">
      <alignment horizontal="center" vertical="center" wrapText="1"/>
    </xf>
    <xf numFmtId="49" fontId="50" fillId="0" borderId="0" xfId="0" applyNumberFormat="1" applyFont="1"/>
    <xf numFmtId="0" fontId="37" fillId="8" borderId="0" xfId="0" applyFont="1" applyFill="1" applyBorder="1" applyAlignment="1">
      <alignment horizontal="center" vertical="center" wrapText="1"/>
    </xf>
    <xf numFmtId="0" fontId="57" fillId="8" borderId="0" xfId="0" applyFont="1" applyFill="1" applyAlignment="1">
      <alignment horizontal="center"/>
    </xf>
    <xf numFmtId="0" fontId="38" fillId="0" borderId="15" xfId="0" applyFont="1" applyBorder="1" applyAlignment="1">
      <alignment horizontal="center" vertical="center" wrapText="1"/>
    </xf>
    <xf numFmtId="0" fontId="57" fillId="8" borderId="0" xfId="0" applyFont="1" applyFill="1" applyAlignment="1">
      <alignment horizontal="center" wrapText="1"/>
    </xf>
    <xf numFmtId="0" fontId="57" fillId="8" borderId="0" xfId="0" applyFont="1" applyFill="1" applyAlignment="1">
      <alignment wrapText="1"/>
    </xf>
    <xf numFmtId="9" fontId="50" fillId="0" borderId="0" xfId="11" applyFont="1"/>
    <xf numFmtId="9" fontId="38" fillId="0" borderId="12" xfId="11" applyFont="1" applyBorder="1" applyAlignment="1">
      <alignment horizontal="center" vertical="center" wrapText="1"/>
    </xf>
    <xf numFmtId="9" fontId="38" fillId="0" borderId="14" xfId="11" applyFont="1" applyBorder="1" applyAlignment="1">
      <alignment horizontal="center" vertical="center"/>
    </xf>
    <xf numFmtId="0" fontId="38" fillId="0" borderId="0" xfId="0" applyFont="1" applyAlignment="1">
      <alignment wrapText="1"/>
    </xf>
    <xf numFmtId="9" fontId="38" fillId="0" borderId="6" xfId="11" applyFont="1" applyBorder="1" applyAlignment="1">
      <alignment horizontal="center" vertical="center" wrapText="1"/>
    </xf>
    <xf numFmtId="4" fontId="38" fillId="0" borderId="6" xfId="0" applyNumberFormat="1" applyFont="1" applyBorder="1" applyAlignment="1">
      <alignment horizontal="center" vertical="center" wrapText="1"/>
    </xf>
    <xf numFmtId="164" fontId="38" fillId="8" borderId="6" xfId="0" applyNumberFormat="1" applyFont="1" applyFill="1" applyBorder="1" applyAlignment="1">
      <alignment horizontal="center" vertical="center" wrapText="1"/>
    </xf>
    <xf numFmtId="3" fontId="37" fillId="0" borderId="20" xfId="0" applyNumberFormat="1" applyFont="1" applyBorder="1" applyAlignment="1">
      <alignment horizontal="center" vertical="center" wrapText="1"/>
    </xf>
    <xf numFmtId="9" fontId="37" fillId="0" borderId="20" xfId="11" applyFont="1" applyBorder="1" applyAlignment="1">
      <alignment horizontal="center" vertical="center" wrapText="1"/>
    </xf>
    <xf numFmtId="10" fontId="37" fillId="0" borderId="20" xfId="11" applyNumberFormat="1" applyFont="1" applyFill="1" applyBorder="1" applyAlignment="1">
      <alignment horizontal="center" vertical="center" wrapText="1"/>
    </xf>
    <xf numFmtId="4" fontId="37" fillId="0" borderId="20" xfId="11" applyNumberFormat="1" applyFont="1" applyFill="1" applyBorder="1" applyAlignment="1">
      <alignment horizontal="center" vertical="center" wrapText="1"/>
    </xf>
    <xf numFmtId="164" fontId="37" fillId="8" borderId="20" xfId="0" applyNumberFormat="1" applyFont="1" applyFill="1" applyBorder="1" applyAlignment="1">
      <alignment horizontal="center" vertical="center" wrapText="1"/>
    </xf>
    <xf numFmtId="10" fontId="50" fillId="0" borderId="0" xfId="11" applyNumberFormat="1" applyFont="1" applyFill="1" applyAlignment="1">
      <alignment horizontal="center" vertical="center"/>
    </xf>
    <xf numFmtId="0" fontId="62" fillId="0" borderId="0" xfId="0" applyFont="1"/>
    <xf numFmtId="0" fontId="38" fillId="8" borderId="0" xfId="14" applyFont="1" applyFill="1" applyAlignment="1">
      <alignment horizontal="left" vertical="center" wrapText="1"/>
    </xf>
    <xf numFmtId="0" fontId="38" fillId="8" borderId="11" xfId="0" applyFont="1" applyFill="1" applyBorder="1" applyAlignment="1">
      <alignment horizontal="left" vertical="center" wrapText="1"/>
    </xf>
    <xf numFmtId="3" fontId="38" fillId="0" borderId="11" xfId="0" applyNumberFormat="1" applyFont="1" applyBorder="1" applyAlignment="1">
      <alignment horizontal="center" vertical="center" wrapText="1"/>
    </xf>
    <xf numFmtId="9" fontId="38" fillId="0" borderId="11" xfId="11" applyFont="1" applyBorder="1" applyAlignment="1">
      <alignment horizontal="center" vertical="center" wrapText="1"/>
    </xf>
    <xf numFmtId="10" fontId="38" fillId="0" borderId="11" xfId="0" applyNumberFormat="1" applyFont="1" applyBorder="1" applyAlignment="1">
      <alignment horizontal="center" vertical="center" wrapText="1"/>
    </xf>
    <xf numFmtId="4" fontId="38" fillId="0" borderId="11" xfId="0" applyNumberFormat="1" applyFont="1" applyBorder="1" applyAlignment="1">
      <alignment horizontal="center" vertical="center" wrapText="1"/>
    </xf>
    <xf numFmtId="164" fontId="38" fillId="8" borderId="11" xfId="0" applyNumberFormat="1" applyFont="1" applyFill="1" applyBorder="1" applyAlignment="1">
      <alignment horizontal="center" vertical="center" wrapText="1"/>
    </xf>
    <xf numFmtId="0" fontId="38" fillId="8" borderId="6" xfId="0" applyFont="1" applyFill="1" applyBorder="1" applyAlignment="1">
      <alignment horizontal="left" vertical="center" wrapText="1"/>
    </xf>
    <xf numFmtId="0" fontId="38" fillId="8" borderId="9" xfId="0" applyFont="1" applyFill="1" applyBorder="1" applyAlignment="1">
      <alignment horizontal="left" vertical="center" wrapText="1"/>
    </xf>
    <xf numFmtId="9" fontId="38" fillId="0" borderId="9" xfId="11" applyFont="1" applyBorder="1" applyAlignment="1">
      <alignment horizontal="center" vertical="center" wrapText="1"/>
    </xf>
    <xf numFmtId="10" fontId="38" fillId="0" borderId="9" xfId="0" applyNumberFormat="1" applyFont="1" applyBorder="1" applyAlignment="1">
      <alignment horizontal="center" vertical="center" wrapText="1"/>
    </xf>
    <xf numFmtId="4" fontId="38" fillId="0" borderId="9" xfId="0" applyNumberFormat="1" applyFont="1" applyBorder="1" applyAlignment="1">
      <alignment horizontal="center" vertical="center" wrapText="1"/>
    </xf>
    <xf numFmtId="164" fontId="38" fillId="8" borderId="9" xfId="0" applyNumberFormat="1" applyFont="1" applyFill="1" applyBorder="1" applyAlignment="1">
      <alignment horizontal="center" vertical="center" wrapText="1"/>
    </xf>
    <xf numFmtId="3" fontId="38" fillId="0" borderId="10" xfId="0" applyNumberFormat="1" applyFont="1" applyBorder="1" applyAlignment="1">
      <alignment horizontal="center" vertical="center" wrapText="1"/>
    </xf>
    <xf numFmtId="164" fontId="38" fillId="8" borderId="10" xfId="0" applyNumberFormat="1" applyFont="1" applyFill="1" applyBorder="1" applyAlignment="1">
      <alignment horizontal="center" vertical="center" wrapText="1"/>
    </xf>
    <xf numFmtId="0" fontId="98" fillId="0" borderId="0" xfId="0" applyFont="1" applyAlignment="1">
      <alignment vertical="center" wrapText="1"/>
    </xf>
    <xf numFmtId="0" fontId="50" fillId="0" borderId="0" xfId="0" applyFont="1" applyAlignment="1">
      <alignment horizontal="center" vertical="center" wrapText="1"/>
    </xf>
    <xf numFmtId="0" fontId="98" fillId="0" borderId="0" xfId="0" applyFont="1" applyAlignment="1">
      <alignment horizontal="center" vertical="center" wrapText="1"/>
    </xf>
    <xf numFmtId="0" fontId="98" fillId="0" borderId="11" xfId="0" applyFont="1" applyBorder="1" applyAlignment="1">
      <alignment vertical="center" wrapText="1"/>
    </xf>
    <xf numFmtId="9" fontId="38" fillId="0" borderId="11" xfId="0" applyNumberFormat="1" applyFont="1" applyBorder="1" applyAlignment="1">
      <alignment horizontal="center" vertical="center" wrapText="1"/>
    </xf>
    <xf numFmtId="0" fontId="98" fillId="0" borderId="6" xfId="0" applyFont="1" applyBorder="1" applyAlignment="1">
      <alignment horizontal="right" vertical="center" wrapText="1"/>
    </xf>
    <xf numFmtId="0" fontId="50" fillId="0" borderId="6" xfId="0" applyFont="1" applyBorder="1" applyAlignment="1">
      <alignment vertical="center" wrapText="1"/>
    </xf>
    <xf numFmtId="9" fontId="38" fillId="0" borderId="6" xfId="0" applyNumberFormat="1" applyFont="1" applyBorder="1" applyAlignment="1">
      <alignment horizontal="center" vertical="center" wrapText="1"/>
    </xf>
    <xf numFmtId="0" fontId="98" fillId="0" borderId="6" xfId="0" applyFont="1" applyBorder="1" applyAlignment="1">
      <alignment vertical="center" wrapText="1"/>
    </xf>
    <xf numFmtId="164" fontId="38" fillId="0" borderId="6" xfId="0" applyNumberFormat="1" applyFont="1" applyBorder="1" applyAlignment="1">
      <alignment horizontal="center" vertical="center" wrapText="1"/>
    </xf>
    <xf numFmtId="0" fontId="98" fillId="0" borderId="9" xfId="0" applyFont="1" applyBorder="1" applyAlignment="1">
      <alignment vertical="center" wrapText="1"/>
    </xf>
    <xf numFmtId="164" fontId="38" fillId="0" borderId="9" xfId="0" applyNumberFormat="1" applyFont="1" applyBorder="1" applyAlignment="1">
      <alignment horizontal="center" vertical="center" wrapText="1"/>
    </xf>
    <xf numFmtId="9" fontId="38" fillId="0" borderId="9" xfId="0" applyNumberFormat="1" applyFont="1" applyBorder="1" applyAlignment="1">
      <alignment horizontal="center" vertical="center" wrapText="1"/>
    </xf>
    <xf numFmtId="0" fontId="98" fillId="0" borderId="10" xfId="0" applyFont="1" applyBorder="1" applyAlignment="1">
      <alignment vertical="center" wrapText="1"/>
    </xf>
    <xf numFmtId="164" fontId="37" fillId="0" borderId="10" xfId="0" applyNumberFormat="1" applyFont="1" applyBorder="1" applyAlignment="1">
      <alignment horizontal="center" vertical="center" wrapText="1"/>
    </xf>
    <xf numFmtId="0" fontId="38" fillId="8" borderId="16" xfId="0" applyFont="1" applyFill="1" applyBorder="1" applyAlignment="1">
      <alignment horizontal="center" vertical="center" wrapText="1"/>
    </xf>
    <xf numFmtId="0" fontId="37" fillId="8" borderId="16" xfId="0" applyFont="1" applyFill="1" applyBorder="1" applyAlignment="1">
      <alignment vertical="center" wrapText="1"/>
    </xf>
    <xf numFmtId="0" fontId="38" fillId="8" borderId="6" xfId="0" applyFont="1" applyFill="1" applyBorder="1" applyAlignment="1">
      <alignment vertical="center" wrapText="1"/>
    </xf>
    <xf numFmtId="0" fontId="77" fillId="8" borderId="6" xfId="0" applyFont="1" applyFill="1" applyBorder="1" applyAlignment="1">
      <alignment horizontal="center" vertical="center" wrapText="1"/>
    </xf>
    <xf numFmtId="0" fontId="37" fillId="8" borderId="6" xfId="0" applyFont="1" applyFill="1" applyBorder="1" applyAlignment="1">
      <alignment vertical="center" wrapText="1"/>
    </xf>
    <xf numFmtId="3" fontId="37" fillId="8" borderId="6" xfId="0" applyNumberFormat="1" applyFont="1" applyFill="1" applyBorder="1" applyAlignment="1">
      <alignment horizontal="center" vertical="center" wrapText="1"/>
    </xf>
    <xf numFmtId="0" fontId="57" fillId="0" borderId="0" xfId="0" applyFont="1" applyFill="1"/>
    <xf numFmtId="0" fontId="38" fillId="8" borderId="17" xfId="0" applyFont="1" applyFill="1" applyBorder="1" applyAlignment="1">
      <alignment horizontal="center" vertical="center" wrapText="1"/>
    </xf>
    <xf numFmtId="0" fontId="37" fillId="8" borderId="17" xfId="0" applyFont="1" applyFill="1" applyBorder="1" applyAlignment="1">
      <alignment vertical="center" wrapText="1"/>
    </xf>
    <xf numFmtId="0" fontId="38" fillId="8" borderId="0" xfId="0" applyFont="1" applyFill="1" applyAlignment="1">
      <alignment horizontal="center" vertical="center"/>
    </xf>
    <xf numFmtId="0" fontId="116" fillId="0" borderId="0" xfId="0" applyFont="1"/>
    <xf numFmtId="0" fontId="117" fillId="0" borderId="0" xfId="0" applyFont="1"/>
    <xf numFmtId="0" fontId="57" fillId="0" borderId="7" xfId="0" applyFont="1" applyBorder="1" applyAlignment="1">
      <alignment horizontal="center" vertical="center"/>
    </xf>
    <xf numFmtId="3" fontId="38" fillId="8" borderId="7" xfId="0" applyNumberFormat="1" applyFont="1" applyFill="1" applyBorder="1" applyAlignment="1">
      <alignment horizontal="center" vertical="center" wrapText="1"/>
    </xf>
    <xf numFmtId="164" fontId="57" fillId="0" borderId="0" xfId="11" applyNumberFormat="1" applyFont="1"/>
    <xf numFmtId="0" fontId="38" fillId="0" borderId="4" xfId="0" applyFont="1" applyBorder="1" applyAlignment="1">
      <alignment vertical="center" wrapText="1"/>
    </xf>
    <xf numFmtId="0" fontId="99" fillId="0" borderId="10" xfId="0" applyFont="1" applyBorder="1" applyAlignment="1">
      <alignment horizontal="center" vertical="center" wrapText="1"/>
    </xf>
    <xf numFmtId="3" fontId="38" fillId="0" borderId="17" xfId="0" applyNumberFormat="1" applyFont="1" applyBorder="1" applyAlignment="1">
      <alignment horizontal="center" vertical="center" wrapText="1"/>
    </xf>
    <xf numFmtId="9" fontId="38" fillId="0" borderId="17" xfId="0" applyNumberFormat="1" applyFont="1" applyBorder="1" applyAlignment="1">
      <alignment horizontal="center"/>
    </xf>
    <xf numFmtId="3" fontId="57" fillId="0" borderId="0" xfId="0" applyNumberFormat="1" applyFont="1"/>
    <xf numFmtId="9" fontId="38" fillId="0" borderId="9" xfId="0" applyNumberFormat="1" applyFont="1" applyBorder="1" applyAlignment="1">
      <alignment horizontal="center" wrapText="1"/>
    </xf>
    <xf numFmtId="49" fontId="50" fillId="0" borderId="0" xfId="0" applyNumberFormat="1" applyFont="1" applyFill="1"/>
    <xf numFmtId="166" fontId="37" fillId="11" borderId="0" xfId="0" applyNumberFormat="1" applyFont="1" applyFill="1" applyAlignment="1">
      <alignment horizontal="right" vertical="center"/>
    </xf>
    <xf numFmtId="0" fontId="50" fillId="0" borderId="0" xfId="0" applyFont="1" applyAlignment="1">
      <alignment vertical="center"/>
    </xf>
    <xf numFmtId="0" fontId="50" fillId="0" borderId="0" xfId="0" applyFont="1" applyAlignment="1">
      <alignment horizontal="center"/>
    </xf>
    <xf numFmtId="0" fontId="37" fillId="0" borderId="0" xfId="0" applyFont="1" applyAlignment="1">
      <alignment horizontal="center"/>
    </xf>
    <xf numFmtId="0" fontId="38" fillId="0" borderId="14" xfId="0" applyFont="1" applyBorder="1" applyAlignment="1">
      <alignment vertical="center"/>
    </xf>
    <xf numFmtId="0" fontId="37" fillId="0" borderId="14" xfId="0" applyFont="1" applyBorder="1" applyAlignment="1">
      <alignment horizontal="center"/>
    </xf>
    <xf numFmtId="3" fontId="38" fillId="0" borderId="7" xfId="0" applyNumberFormat="1" applyFont="1" applyBorder="1" applyAlignment="1">
      <alignment horizontal="center" wrapText="1"/>
    </xf>
    <xf numFmtId="169" fontId="38" fillId="0" borderId="7" xfId="0" applyNumberFormat="1" applyFont="1" applyBorder="1" applyAlignment="1">
      <alignment horizontal="center" wrapText="1"/>
    </xf>
    <xf numFmtId="3" fontId="38" fillId="0" borderId="6" xfId="0" applyNumberFormat="1" applyFont="1" applyBorder="1" applyAlignment="1">
      <alignment horizontal="center" wrapText="1"/>
    </xf>
    <xf numFmtId="169" fontId="38" fillId="0" borderId="6" xfId="0" applyNumberFormat="1" applyFont="1" applyBorder="1" applyAlignment="1">
      <alignment horizontal="center" wrapText="1"/>
    </xf>
    <xf numFmtId="3" fontId="38" fillId="0" borderId="6" xfId="0" quotePrefix="1" applyNumberFormat="1" applyFont="1" applyBorder="1" applyAlignment="1">
      <alignment horizontal="center" wrapText="1"/>
    </xf>
    <xf numFmtId="4" fontId="57" fillId="0" borderId="0" xfId="0" applyNumberFormat="1" applyFont="1"/>
    <xf numFmtId="0" fontId="38" fillId="0" borderId="14" xfId="0" applyFont="1" applyBorder="1" applyAlignment="1">
      <alignment horizontal="center"/>
    </xf>
    <xf numFmtId="0" fontId="57" fillId="0" borderId="0" xfId="0" applyFont="1" applyFill="1" applyAlignment="1"/>
    <xf numFmtId="3" fontId="38" fillId="0" borderId="17" xfId="0" applyNumberFormat="1" applyFont="1" applyBorder="1" applyAlignment="1">
      <alignment horizontal="center" wrapText="1"/>
    </xf>
    <xf numFmtId="0" fontId="38" fillId="0" borderId="37" xfId="0" applyFont="1" applyBorder="1" applyAlignment="1">
      <alignment horizontal="center" vertical="center" wrapText="1"/>
    </xf>
    <xf numFmtId="0" fontId="38" fillId="0" borderId="38" xfId="0" applyFont="1" applyBorder="1" applyAlignment="1">
      <alignment horizontal="center" vertical="center" wrapText="1"/>
    </xf>
    <xf numFmtId="9" fontId="38" fillId="0" borderId="38" xfId="11" applyFont="1" applyFill="1" applyBorder="1" applyAlignment="1">
      <alignment horizontal="center" vertical="center" wrapText="1"/>
    </xf>
    <xf numFmtId="9" fontId="38" fillId="0" borderId="39" xfId="11" applyFont="1" applyFill="1" applyBorder="1" applyAlignment="1">
      <alignment horizontal="center" vertical="center" wrapText="1"/>
    </xf>
    <xf numFmtId="9" fontId="37" fillId="0" borderId="0" xfId="11" applyFont="1" applyFill="1" applyBorder="1" applyAlignment="1">
      <alignment horizontal="center" vertical="center" wrapText="1"/>
    </xf>
    <xf numFmtId="3" fontId="38" fillId="0" borderId="0" xfId="0" applyNumberFormat="1" applyFont="1" applyAlignment="1">
      <alignment horizontal="center" wrapText="1"/>
    </xf>
    <xf numFmtId="0" fontId="37" fillId="0" borderId="4" xfId="0" applyFont="1" applyBorder="1" applyAlignment="1">
      <alignment horizontal="center"/>
    </xf>
    <xf numFmtId="0" fontId="37" fillId="0" borderId="11" xfId="0" applyFont="1" applyBorder="1" applyAlignment="1">
      <alignment horizontal="center" vertical="center"/>
    </xf>
    <xf numFmtId="0" fontId="37" fillId="0" borderId="11" xfId="0" applyFont="1" applyBorder="1" applyAlignment="1">
      <alignment horizontal="left" vertical="center"/>
    </xf>
    <xf numFmtId="0" fontId="38" fillId="0" borderId="6" xfId="0" applyFont="1" applyBorder="1" applyAlignment="1">
      <alignment horizontal="left" wrapText="1"/>
    </xf>
    <xf numFmtId="0" fontId="38" fillId="0" borderId="6" xfId="0" applyFont="1" applyBorder="1"/>
    <xf numFmtId="0" fontId="38" fillId="0" borderId="17" xfId="0" applyFont="1" applyBorder="1"/>
    <xf numFmtId="3" fontId="38" fillId="0" borderId="11" xfId="0" applyNumberFormat="1" applyFont="1" applyBorder="1" applyAlignment="1">
      <alignment horizontal="center" vertical="center"/>
    </xf>
    <xf numFmtId="49" fontId="38" fillId="0" borderId="17" xfId="0" applyNumberFormat="1" applyFont="1" applyBorder="1" applyAlignment="1">
      <alignment horizontal="center" vertical="center" wrapText="1"/>
    </xf>
    <xf numFmtId="3" fontId="38" fillId="0" borderId="17" xfId="0" applyNumberFormat="1" applyFont="1" applyBorder="1" applyAlignment="1">
      <alignment horizontal="center" vertical="center"/>
    </xf>
    <xf numFmtId="3" fontId="38" fillId="8" borderId="68" xfId="56" applyNumberFormat="1" applyFont="1" applyFill="1" applyBorder="1" applyAlignment="1">
      <alignment horizontal="right" vertical="center" wrapText="1"/>
    </xf>
    <xf numFmtId="3" fontId="38" fillId="8" borderId="66" xfId="56" applyNumberFormat="1" applyFont="1" applyFill="1" applyBorder="1" applyAlignment="1">
      <alignment horizontal="right" vertical="center" wrapText="1"/>
    </xf>
    <xf numFmtId="3" fontId="38" fillId="8" borderId="67" xfId="56" applyNumberFormat="1" applyFont="1" applyFill="1" applyBorder="1" applyAlignment="1">
      <alignment horizontal="right" vertical="center" wrapText="1"/>
    </xf>
    <xf numFmtId="3" fontId="38" fillId="8" borderId="38" xfId="0" applyNumberFormat="1" applyFont="1" applyFill="1" applyBorder="1" applyAlignment="1">
      <alignment horizontal="right" vertical="center" wrapText="1"/>
    </xf>
    <xf numFmtId="0" fontId="57" fillId="0" borderId="0" xfId="0" applyFont="1" applyBorder="1"/>
    <xf numFmtId="0" fontId="34" fillId="8" borderId="0" xfId="0" applyFont="1" applyFill="1" applyAlignment="1">
      <alignment horizontal="left" vertical="center"/>
    </xf>
    <xf numFmtId="164" fontId="34" fillId="8" borderId="0" xfId="21" applyNumberFormat="1" applyFont="1" applyFill="1" applyBorder="1" applyAlignment="1">
      <alignment horizontal="center" vertical="center"/>
    </xf>
    <xf numFmtId="10" fontId="34" fillId="8" borderId="0" xfId="21" applyNumberFormat="1" applyFont="1" applyFill="1" applyBorder="1" applyAlignment="1">
      <alignment horizontal="center" vertical="center"/>
    </xf>
    <xf numFmtId="3" fontId="38" fillId="8" borderId="77" xfId="56" applyNumberFormat="1" applyFont="1" applyFill="1" applyBorder="1" applyAlignment="1">
      <alignment horizontal="right" vertical="center" wrapText="1"/>
    </xf>
    <xf numFmtId="3" fontId="38" fillId="8" borderId="78" xfId="56" applyNumberFormat="1" applyFont="1" applyFill="1" applyBorder="1" applyAlignment="1">
      <alignment horizontal="right" vertical="center" wrapText="1"/>
    </xf>
    <xf numFmtId="3" fontId="38" fillId="8" borderId="79" xfId="56" applyNumberFormat="1" applyFont="1" applyFill="1" applyBorder="1" applyAlignment="1">
      <alignment horizontal="right" vertical="center" wrapText="1"/>
    </xf>
    <xf numFmtId="3" fontId="38" fillId="8" borderId="39" xfId="0" applyNumberFormat="1" applyFont="1" applyFill="1" applyBorder="1" applyAlignment="1">
      <alignment horizontal="right" vertical="center" wrapText="1"/>
    </xf>
    <xf numFmtId="0" fontId="57" fillId="0" borderId="0" xfId="0" applyFont="1" applyAlignment="1">
      <alignment vertical="center" wrapText="1"/>
    </xf>
    <xf numFmtId="0" fontId="57" fillId="8" borderId="0" xfId="0" applyFont="1" applyFill="1" applyAlignment="1">
      <alignment horizontal="center" vertical="center" wrapText="1"/>
    </xf>
    <xf numFmtId="3" fontId="50" fillId="8" borderId="0" xfId="0" applyNumberFormat="1" applyFont="1" applyFill="1" applyAlignment="1">
      <alignment vertical="center" wrapText="1"/>
    </xf>
    <xf numFmtId="0" fontId="116" fillId="8" borderId="0" xfId="0" applyFont="1" applyFill="1" applyAlignment="1">
      <alignment horizontal="center" vertical="center" wrapText="1"/>
    </xf>
    <xf numFmtId="3" fontId="37" fillId="8" borderId="0" xfId="0" applyNumberFormat="1" applyFont="1" applyFill="1" applyAlignment="1">
      <alignment vertical="center" wrapText="1"/>
    </xf>
    <xf numFmtId="49" fontId="50" fillId="8" borderId="0" xfId="0" applyNumberFormat="1" applyFont="1" applyFill="1"/>
    <xf numFmtId="0" fontId="38" fillId="8" borderId="14" xfId="0" applyFont="1" applyFill="1" applyBorder="1" applyAlignment="1">
      <alignment horizontal="center" vertical="center" wrapText="1"/>
    </xf>
    <xf numFmtId="0" fontId="98" fillId="0" borderId="0" xfId="0" applyFont="1" applyAlignment="1">
      <alignment horizontal="center" vertical="center"/>
    </xf>
    <xf numFmtId="49" fontId="98" fillId="0" borderId="7" xfId="0" applyNumberFormat="1" applyFont="1" applyBorder="1" applyAlignment="1">
      <alignment horizontal="center" vertical="center" wrapText="1"/>
    </xf>
    <xf numFmtId="0" fontId="98" fillId="0" borderId="7" xfId="0" applyFont="1" applyBorder="1" applyAlignment="1">
      <alignment vertical="center" wrapText="1"/>
    </xf>
    <xf numFmtId="3" fontId="57" fillId="0" borderId="7" xfId="0" applyNumberFormat="1" applyFont="1" applyBorder="1" applyAlignment="1">
      <alignment horizontal="right" vertical="center" wrapText="1"/>
    </xf>
    <xf numFmtId="49" fontId="98" fillId="0" borderId="6" xfId="0" applyNumberFormat="1" applyFont="1" applyBorder="1" applyAlignment="1">
      <alignment horizontal="center" vertical="center" wrapText="1"/>
    </xf>
    <xf numFmtId="0" fontId="98" fillId="0" borderId="6" xfId="0" applyFont="1" applyBorder="1" applyAlignment="1">
      <alignment horizontal="left" vertical="center" wrapText="1"/>
    </xf>
    <xf numFmtId="3" fontId="57" fillId="0" borderId="6" xfId="0" applyNumberFormat="1" applyFont="1" applyBorder="1" applyAlignment="1">
      <alignment horizontal="right" vertical="center" wrapText="1"/>
    </xf>
    <xf numFmtId="3" fontId="57" fillId="5" borderId="6" xfId="0" applyNumberFormat="1" applyFont="1" applyFill="1" applyBorder="1" applyAlignment="1">
      <alignment horizontal="right" vertical="center" wrapText="1"/>
    </xf>
    <xf numFmtId="3" fontId="98" fillId="5" borderId="6" xfId="0" applyNumberFormat="1" applyFont="1" applyFill="1" applyBorder="1" applyAlignment="1">
      <alignment horizontal="right" vertical="center"/>
    </xf>
    <xf numFmtId="3" fontId="98" fillId="0" borderId="6" xfId="0" applyNumberFormat="1" applyFont="1" applyBorder="1" applyAlignment="1">
      <alignment horizontal="right" vertical="center" wrapText="1"/>
    </xf>
    <xf numFmtId="3" fontId="98" fillId="0" borderId="6" xfId="0" applyNumberFormat="1" applyFont="1" applyBorder="1" applyAlignment="1">
      <alignment horizontal="right" vertical="center"/>
    </xf>
    <xf numFmtId="49" fontId="98" fillId="0" borderId="17" xfId="0" applyNumberFormat="1" applyFont="1" applyBorder="1" applyAlignment="1">
      <alignment horizontal="center" vertical="center" wrapText="1"/>
    </xf>
    <xf numFmtId="0" fontId="98" fillId="0" borderId="17" xfId="0" applyFont="1" applyBorder="1" applyAlignment="1">
      <alignment vertical="center" wrapText="1"/>
    </xf>
    <xf numFmtId="3" fontId="98" fillId="0" borderId="17" xfId="0" applyNumberFormat="1" applyFont="1" applyBorder="1" applyAlignment="1">
      <alignment horizontal="right" vertical="center" wrapText="1"/>
    </xf>
    <xf numFmtId="3" fontId="98" fillId="0" borderId="17" xfId="0" applyNumberFormat="1" applyFont="1" applyBorder="1" applyAlignment="1">
      <alignment horizontal="right" vertical="center"/>
    </xf>
    <xf numFmtId="0" fontId="38" fillId="8" borderId="0" xfId="0" applyFont="1" applyFill="1" applyAlignment="1">
      <alignment vertical="top" wrapText="1"/>
    </xf>
    <xf numFmtId="0" fontId="38" fillId="8" borderId="14" xfId="0" applyFont="1" applyFill="1" applyBorder="1" applyAlignment="1">
      <alignment vertical="center" wrapText="1"/>
    </xf>
    <xf numFmtId="0" fontId="38" fillId="0" borderId="5" xfId="0" applyFont="1" applyBorder="1" applyAlignment="1">
      <alignment vertical="center"/>
    </xf>
    <xf numFmtId="0" fontId="38" fillId="0" borderId="4" xfId="0" applyFont="1" applyBorder="1" applyAlignment="1">
      <alignment horizontal="center" vertical="center"/>
    </xf>
    <xf numFmtId="49" fontId="38" fillId="12" borderId="16" xfId="0" applyNumberFormat="1" applyFont="1" applyFill="1" applyBorder="1" applyAlignment="1">
      <alignment vertical="center" wrapText="1"/>
    </xf>
    <xf numFmtId="0" fontId="50" fillId="8" borderId="16" xfId="0" applyFont="1" applyFill="1" applyBorder="1" applyAlignment="1">
      <alignment horizontal="center" vertical="center" wrapText="1"/>
    </xf>
    <xf numFmtId="0" fontId="50" fillId="8" borderId="6" xfId="0" applyFont="1" applyFill="1" applyBorder="1" applyAlignment="1">
      <alignment horizontal="center" vertical="center" wrapText="1"/>
    </xf>
    <xf numFmtId="0" fontId="50" fillId="8" borderId="9" xfId="0" applyFont="1" applyFill="1" applyBorder="1" applyAlignment="1">
      <alignment horizontal="center" vertical="center" wrapText="1"/>
    </xf>
    <xf numFmtId="0" fontId="60" fillId="8" borderId="10" xfId="0" applyFont="1" applyFill="1" applyBorder="1" applyAlignment="1">
      <alignment horizontal="center" vertical="center" wrapText="1"/>
    </xf>
    <xf numFmtId="0" fontId="60" fillId="8" borderId="10" xfId="0" applyFont="1" applyFill="1" applyBorder="1" applyAlignment="1">
      <alignment vertical="center" wrapText="1"/>
    </xf>
    <xf numFmtId="3" fontId="60" fillId="8" borderId="10" xfId="0" applyNumberFormat="1" applyFont="1" applyFill="1" applyBorder="1" applyAlignment="1">
      <alignment horizontal="right" vertical="center" wrapText="1" indent="1"/>
    </xf>
    <xf numFmtId="0" fontId="57" fillId="0" borderId="0" xfId="10" applyFont="1" applyAlignment="1">
      <alignment vertical="center"/>
    </xf>
    <xf numFmtId="0" fontId="57" fillId="0" borderId="0" xfId="10" applyFont="1"/>
    <xf numFmtId="3" fontId="38" fillId="0" borderId="0" xfId="0" applyNumberFormat="1" applyFont="1" applyAlignment="1">
      <alignment vertical="center" wrapText="1"/>
    </xf>
    <xf numFmtId="17" fontId="37" fillId="0" borderId="12" xfId="0" quotePrefix="1" applyNumberFormat="1" applyFont="1" applyBorder="1" applyAlignment="1">
      <alignment horizontal="center" vertical="center"/>
    </xf>
    <xf numFmtId="0" fontId="38" fillId="8" borderId="7" xfId="0" applyFont="1" applyFill="1" applyBorder="1" applyAlignment="1">
      <alignment horizontal="center" vertical="center"/>
    </xf>
    <xf numFmtId="0" fontId="38" fillId="8" borderId="7" xfId="0" applyFont="1" applyFill="1" applyBorder="1" applyAlignment="1">
      <alignment vertical="center" wrapText="1"/>
    </xf>
    <xf numFmtId="3" fontId="38" fillId="8" borderId="7" xfId="35" quotePrefix="1" applyNumberFormat="1" applyFont="1" applyFill="1" applyBorder="1" applyAlignment="1">
      <alignment vertical="center"/>
    </xf>
    <xf numFmtId="3" fontId="38" fillId="8" borderId="7" xfId="35" applyNumberFormat="1" applyFont="1" applyFill="1" applyBorder="1" applyAlignment="1">
      <alignment vertical="center"/>
    </xf>
    <xf numFmtId="3" fontId="38" fillId="8" borderId="6" xfId="35" quotePrefix="1" applyNumberFormat="1" applyFont="1" applyFill="1" applyBorder="1" applyAlignment="1">
      <alignment vertical="center"/>
    </xf>
    <xf numFmtId="3" fontId="38" fillId="8" borderId="6" xfId="35" applyNumberFormat="1" applyFont="1" applyFill="1" applyBorder="1" applyAlignment="1">
      <alignment vertical="center"/>
    </xf>
    <xf numFmtId="0" fontId="38" fillId="8" borderId="6" xfId="10" applyFont="1" applyFill="1" applyBorder="1" applyAlignment="1">
      <alignment vertical="center" wrapText="1"/>
    </xf>
    <xf numFmtId="0" fontId="38" fillId="8" borderId="6" xfId="0" applyFont="1" applyFill="1" applyBorder="1" applyAlignment="1">
      <alignment horizontal="center" vertical="center"/>
    </xf>
    <xf numFmtId="0" fontId="37" fillId="8" borderId="17" xfId="0" applyFont="1" applyFill="1" applyBorder="1" applyAlignment="1">
      <alignment horizontal="center" vertical="center"/>
    </xf>
    <xf numFmtId="0" fontId="37" fillId="8" borderId="17" xfId="0" quotePrefix="1" applyFont="1" applyFill="1" applyBorder="1" applyAlignment="1">
      <alignment vertical="center" wrapText="1"/>
    </xf>
    <xf numFmtId="3" fontId="38" fillId="8" borderId="17" xfId="35" quotePrefix="1" applyNumberFormat="1" applyFont="1" applyFill="1" applyBorder="1" applyAlignment="1">
      <alignment vertical="center" wrapText="1"/>
    </xf>
    <xf numFmtId="0" fontId="38" fillId="8" borderId="16" xfId="0" applyFont="1" applyFill="1" applyBorder="1" applyAlignment="1">
      <alignment vertical="center" wrapText="1"/>
    </xf>
    <xf numFmtId="3" fontId="38" fillId="8" borderId="16" xfId="35" quotePrefix="1" applyNumberFormat="1" applyFont="1" applyFill="1" applyBorder="1" applyAlignment="1">
      <alignment vertical="center" wrapText="1"/>
    </xf>
    <xf numFmtId="3" fontId="38" fillId="8" borderId="16" xfId="35" applyNumberFormat="1" applyFont="1" applyFill="1" applyBorder="1" applyAlignment="1">
      <alignment vertical="center"/>
    </xf>
    <xf numFmtId="0" fontId="38" fillId="8" borderId="6" xfId="0" applyFont="1" applyFill="1" applyBorder="1" applyAlignment="1">
      <alignment horizontal="justify" vertical="center"/>
    </xf>
    <xf numFmtId="3" fontId="38" fillId="8" borderId="6" xfId="35" quotePrefix="1" applyNumberFormat="1" applyFont="1" applyFill="1" applyBorder="1" applyAlignment="1">
      <alignment vertical="center" wrapText="1"/>
    </xf>
    <xf numFmtId="0" fontId="38" fillId="8" borderId="6" xfId="10" applyFont="1" applyFill="1" applyBorder="1" applyAlignment="1">
      <alignment horizontal="justify" vertical="center"/>
    </xf>
    <xf numFmtId="0" fontId="38" fillId="8" borderId="15" xfId="0" applyFont="1" applyFill="1" applyBorder="1" applyAlignment="1">
      <alignment horizontal="center" vertical="center"/>
    </xf>
    <xf numFmtId="0" fontId="37" fillId="8" borderId="15" xfId="0" applyFont="1" applyFill="1" applyBorder="1" applyAlignment="1">
      <alignment horizontal="justify" vertical="center"/>
    </xf>
    <xf numFmtId="3" fontId="38" fillId="8" borderId="15" xfId="10" quotePrefix="1" applyNumberFormat="1" applyFont="1" applyFill="1" applyBorder="1" applyAlignment="1">
      <alignment vertical="center" wrapText="1"/>
    </xf>
    <xf numFmtId="3" fontId="38" fillId="8" borderId="15" xfId="10" applyNumberFormat="1" applyFont="1" applyFill="1" applyBorder="1" applyAlignment="1">
      <alignment vertical="center"/>
    </xf>
    <xf numFmtId="0" fontId="38" fillId="8" borderId="16" xfId="0" applyFont="1" applyFill="1" applyBorder="1" applyAlignment="1">
      <alignment horizontal="center" vertical="center"/>
    </xf>
    <xf numFmtId="3" fontId="38" fillId="8" borderId="15" xfId="35" quotePrefix="1" applyNumberFormat="1" applyFont="1" applyFill="1" applyBorder="1" applyAlignment="1">
      <alignment vertical="center" wrapText="1"/>
    </xf>
    <xf numFmtId="3" fontId="38" fillId="8" borderId="16" xfId="35" quotePrefix="1" applyNumberFormat="1" applyFont="1" applyFill="1" applyBorder="1" applyAlignment="1">
      <alignment vertical="center"/>
    </xf>
    <xf numFmtId="0" fontId="38" fillId="8" borderId="6" xfId="0" applyFont="1" applyFill="1" applyBorder="1" applyAlignment="1">
      <alignment horizontal="justify" vertical="center" wrapText="1"/>
    </xf>
    <xf numFmtId="0" fontId="38" fillId="8" borderId="15" xfId="10" applyFont="1" applyFill="1" applyBorder="1" applyAlignment="1">
      <alignment horizontal="center" vertical="center"/>
    </xf>
    <xf numFmtId="0" fontId="37" fillId="8" borderId="15" xfId="10" applyFont="1" applyFill="1" applyBorder="1" applyAlignment="1">
      <alignment horizontal="justify" vertical="center"/>
    </xf>
    <xf numFmtId="3" fontId="38" fillId="8" borderId="15" xfId="35" applyNumberFormat="1" applyFont="1" applyFill="1" applyBorder="1" applyAlignment="1">
      <alignment vertical="center"/>
    </xf>
    <xf numFmtId="0" fontId="37" fillId="8" borderId="16" xfId="0" applyFont="1" applyFill="1" applyBorder="1" applyAlignment="1">
      <alignment vertical="center"/>
    </xf>
    <xf numFmtId="0" fontId="38" fillId="8" borderId="16" xfId="0" applyFont="1" applyFill="1" applyBorder="1" applyAlignment="1">
      <alignment vertical="center"/>
    </xf>
    <xf numFmtId="164" fontId="38" fillId="8" borderId="16" xfId="11" quotePrefix="1" applyNumberFormat="1" applyFont="1" applyFill="1" applyBorder="1" applyAlignment="1">
      <alignment vertical="center" wrapText="1"/>
    </xf>
    <xf numFmtId="164" fontId="38" fillId="8" borderId="6" xfId="11" quotePrefix="1" applyNumberFormat="1" applyFont="1" applyFill="1" applyBorder="1" applyAlignment="1">
      <alignment vertical="center" wrapText="1"/>
    </xf>
    <xf numFmtId="164" fontId="38" fillId="8" borderId="6" xfId="11" applyNumberFormat="1" applyFont="1" applyFill="1" applyBorder="1" applyAlignment="1">
      <alignment vertical="center"/>
    </xf>
    <xf numFmtId="164" fontId="38" fillId="8" borderId="6" xfId="11" quotePrefix="1" applyNumberFormat="1" applyFont="1" applyFill="1" applyBorder="1" applyAlignment="1">
      <alignment vertical="center"/>
    </xf>
    <xf numFmtId="0" fontId="38" fillId="8" borderId="15" xfId="0" applyFont="1" applyFill="1" applyBorder="1" applyAlignment="1">
      <alignment horizontal="center" vertical="center" wrapText="1"/>
    </xf>
    <xf numFmtId="0" fontId="38" fillId="8" borderId="15" xfId="0" applyFont="1" applyFill="1" applyBorder="1" applyAlignment="1">
      <alignment vertical="center" wrapText="1"/>
    </xf>
    <xf numFmtId="0" fontId="38" fillId="8" borderId="15" xfId="0" quotePrefix="1" applyFont="1" applyFill="1" applyBorder="1" applyAlignment="1">
      <alignment horizontal="right" vertical="center"/>
    </xf>
    <xf numFmtId="0" fontId="38" fillId="8" borderId="17" xfId="0" applyFont="1" applyFill="1" applyBorder="1" applyAlignment="1">
      <alignment vertical="center" wrapText="1"/>
    </xf>
    <xf numFmtId="164" fontId="38" fillId="8" borderId="17" xfId="11" quotePrefix="1" applyNumberFormat="1" applyFont="1" applyFill="1" applyBorder="1" applyAlignment="1">
      <alignment vertical="center" wrapText="1"/>
    </xf>
    <xf numFmtId="164" fontId="38" fillId="8" borderId="17" xfId="11" quotePrefix="1" applyNumberFormat="1" applyFont="1" applyFill="1" applyBorder="1" applyAlignment="1">
      <alignment vertical="center"/>
    </xf>
    <xf numFmtId="0" fontId="50" fillId="0" borderId="0" xfId="10" applyFont="1" applyAlignment="1">
      <alignment horizontal="center"/>
    </xf>
    <xf numFmtId="0" fontId="50" fillId="0" borderId="0" xfId="10" applyFont="1"/>
    <xf numFmtId="3" fontId="50" fillId="0" borderId="0" xfId="10" applyNumberFormat="1" applyFont="1" applyAlignment="1">
      <alignment vertical="center"/>
    </xf>
    <xf numFmtId="3" fontId="50" fillId="0" borderId="0" xfId="10" applyNumberFormat="1" applyFont="1"/>
    <xf numFmtId="0" fontId="62" fillId="0" borderId="0" xfId="0" applyFont="1" applyAlignment="1">
      <alignment vertical="center"/>
    </xf>
    <xf numFmtId="0" fontId="34" fillId="0" borderId="0" xfId="0" applyFont="1" applyAlignment="1">
      <alignment horizontal="center" vertical="center" wrapText="1"/>
    </xf>
    <xf numFmtId="0" fontId="38" fillId="6" borderId="0" xfId="0" applyFont="1" applyFill="1" applyAlignment="1">
      <alignment vertical="center" wrapText="1"/>
    </xf>
    <xf numFmtId="0" fontId="38" fillId="6" borderId="16" xfId="0" applyFont="1" applyFill="1" applyBorder="1" applyAlignment="1">
      <alignment horizontal="center" vertical="center" wrapText="1"/>
    </xf>
    <xf numFmtId="3" fontId="38" fillId="0" borderId="0" xfId="0" applyNumberFormat="1" applyFont="1"/>
    <xf numFmtId="0" fontId="38" fillId="6" borderId="15" xfId="0" applyFont="1" applyFill="1" applyBorder="1" applyAlignment="1">
      <alignment horizontal="center" vertical="center" wrapText="1"/>
    </xf>
    <xf numFmtId="0" fontId="37" fillId="6" borderId="15" xfId="0" applyFont="1" applyFill="1" applyBorder="1" applyAlignment="1">
      <alignment vertical="center" wrapText="1"/>
    </xf>
    <xf numFmtId="0" fontId="37" fillId="8" borderId="10" xfId="0" applyFont="1" applyFill="1" applyBorder="1" applyAlignment="1">
      <alignment vertical="center" wrapText="1"/>
    </xf>
    <xf numFmtId="0" fontId="37" fillId="0" borderId="14" xfId="0" applyFont="1" applyBorder="1" applyAlignment="1">
      <alignment vertical="center"/>
    </xf>
    <xf numFmtId="0" fontId="37" fillId="0" borderId="15" xfId="0" applyFont="1" applyBorder="1" applyAlignment="1">
      <alignment horizontal="center" vertical="center"/>
    </xf>
    <xf numFmtId="0" fontId="37" fillId="0" borderId="15" xfId="0" applyFont="1" applyBorder="1" applyAlignment="1">
      <alignment vertical="center" wrapText="1"/>
    </xf>
    <xf numFmtId="0" fontId="37" fillId="8" borderId="10" xfId="0" applyFont="1" applyFill="1" applyBorder="1" applyAlignment="1">
      <alignment horizontal="center" vertical="center"/>
    </xf>
    <xf numFmtId="0" fontId="38" fillId="8" borderId="0" xfId="17" applyFont="1" applyFill="1"/>
    <xf numFmtId="0" fontId="60" fillId="0" borderId="0" xfId="4" applyFont="1" applyFill="1" applyBorder="1" applyAlignment="1">
      <alignment vertical="center"/>
    </xf>
    <xf numFmtId="0" fontId="38" fillId="8" borderId="0" xfId="17" applyFont="1" applyFill="1" applyAlignment="1">
      <alignment horizontal="right"/>
    </xf>
    <xf numFmtId="0" fontId="38" fillId="0" borderId="0" xfId="2" applyFont="1">
      <alignment vertical="center"/>
    </xf>
    <xf numFmtId="0" fontId="37" fillId="0" borderId="0" xfId="4" applyFont="1" applyFill="1" applyBorder="1" applyAlignment="1">
      <alignment vertical="center"/>
    </xf>
    <xf numFmtId="0" fontId="38" fillId="8" borderId="4" xfId="3" applyFont="1" applyFill="1" applyBorder="1" applyAlignment="1">
      <alignment horizontal="center" vertical="center" wrapText="1"/>
    </xf>
    <xf numFmtId="0" fontId="38" fillId="0" borderId="4" xfId="5" applyFont="1" applyFill="1" applyBorder="1" applyAlignment="1">
      <alignment horizontal="center" vertical="center" wrapText="1"/>
    </xf>
    <xf numFmtId="0" fontId="38" fillId="0" borderId="0" xfId="3" applyFont="1">
      <alignment vertical="center"/>
    </xf>
    <xf numFmtId="0" fontId="38" fillId="0" borderId="0" xfId="3" quotePrefix="1" applyFont="1" applyAlignment="1">
      <alignment horizontal="center" vertical="center"/>
    </xf>
    <xf numFmtId="0" fontId="37" fillId="0" borderId="11" xfId="3" quotePrefix="1" applyFont="1" applyBorder="1" applyAlignment="1">
      <alignment horizontal="center" vertical="center"/>
    </xf>
    <xf numFmtId="0" fontId="37" fillId="0" borderId="11" xfId="3" applyFont="1" applyBorder="1" applyAlignment="1">
      <alignment horizontal="left" vertical="center" wrapText="1" indent="1"/>
    </xf>
    <xf numFmtId="3" fontId="38" fillId="5" borderId="11" xfId="7" applyFont="1" applyFill="1" applyBorder="1" applyAlignment="1">
      <alignment horizontal="right" vertical="center" indent="1"/>
      <protection locked="0"/>
    </xf>
    <xf numFmtId="0" fontId="38" fillId="0" borderId="6" xfId="3" quotePrefix="1" applyFont="1" applyBorder="1" applyAlignment="1">
      <alignment horizontal="center" vertical="center"/>
    </xf>
    <xf numFmtId="0" fontId="38" fillId="0" borderId="6" xfId="3" applyFont="1" applyBorder="1" applyAlignment="1">
      <alignment horizontal="left" vertical="center" wrapText="1" indent="2"/>
    </xf>
    <xf numFmtId="0" fontId="38" fillId="0" borderId="6" xfId="3" applyFont="1" applyBorder="1" applyAlignment="1">
      <alignment horizontal="left" vertical="center" wrapText="1" indent="3"/>
    </xf>
    <xf numFmtId="0" fontId="38" fillId="0" borderId="17" xfId="3" quotePrefix="1" applyFont="1" applyBorder="1" applyAlignment="1">
      <alignment horizontal="center" vertical="center"/>
    </xf>
    <xf numFmtId="0" fontId="38" fillId="0" borderId="17" xfId="3" applyFont="1" applyBorder="1" applyAlignment="1">
      <alignment horizontal="left" vertical="center" wrapText="1" indent="2"/>
    </xf>
    <xf numFmtId="3" fontId="106" fillId="5" borderId="17" xfId="7" applyFont="1" applyFill="1" applyBorder="1" applyAlignment="1">
      <alignment horizontal="right" vertical="center" indent="1"/>
      <protection locked="0"/>
    </xf>
    <xf numFmtId="0" fontId="38" fillId="0" borderId="0" xfId="3" quotePrefix="1" applyFont="1" applyAlignment="1">
      <alignment horizontal="right" vertical="center"/>
    </xf>
    <xf numFmtId="0" fontId="38" fillId="0" borderId="0" xfId="3" applyFont="1" applyAlignment="1">
      <alignment horizontal="left" vertical="center" wrapText="1" indent="1"/>
    </xf>
    <xf numFmtId="0" fontId="38" fillId="0" borderId="0" xfId="2" applyFont="1" applyAlignment="1">
      <alignment horizontal="left" vertical="center" wrapText="1" indent="1"/>
    </xf>
    <xf numFmtId="0" fontId="38" fillId="0" borderId="5" xfId="5" applyFont="1" applyFill="1" applyBorder="1" applyAlignment="1">
      <alignment horizontal="center" vertical="center" wrapText="1"/>
    </xf>
    <xf numFmtId="0" fontId="38" fillId="0" borderId="0" xfId="5" applyFont="1" applyFill="1" applyBorder="1" applyAlignment="1">
      <alignment horizontal="center" vertical="center" wrapText="1"/>
    </xf>
    <xf numFmtId="0" fontId="38" fillId="0" borderId="11" xfId="3" quotePrefix="1" applyFont="1" applyBorder="1" applyAlignment="1">
      <alignment horizontal="center" vertical="center"/>
    </xf>
    <xf numFmtId="0" fontId="38" fillId="0" borderId="11" xfId="3" applyFont="1" applyBorder="1" applyAlignment="1">
      <alignment horizontal="left" vertical="center" wrapText="1" indent="1"/>
    </xf>
    <xf numFmtId="0" fontId="50" fillId="0" borderId="0" xfId="2" applyFont="1" applyAlignment="1">
      <alignment vertical="top" wrapText="1"/>
    </xf>
    <xf numFmtId="0" fontId="37" fillId="0" borderId="17" xfId="3" quotePrefix="1" applyFont="1" applyBorder="1" applyAlignment="1">
      <alignment horizontal="center" vertical="center"/>
    </xf>
    <xf numFmtId="0" fontId="37" fillId="0" borderId="17" xfId="3" applyFont="1" applyBorder="1" applyAlignment="1">
      <alignment horizontal="left" vertical="center" wrapText="1" indent="1"/>
    </xf>
    <xf numFmtId="3" fontId="37" fillId="0" borderId="17" xfId="7" applyFont="1" applyFill="1" applyBorder="1" applyAlignment="1">
      <alignment horizontal="right" vertical="center" indent="1"/>
      <protection locked="0"/>
    </xf>
    <xf numFmtId="0" fontId="37" fillId="8" borderId="21" xfId="5" applyFont="1" applyFill="1" applyBorder="1" applyAlignment="1">
      <alignment horizontal="center" vertical="center" wrapText="1"/>
    </xf>
    <xf numFmtId="0" fontId="37" fillId="0" borderId="0" xfId="4" applyFont="1" applyFill="1" applyBorder="1" applyAlignment="1">
      <alignment vertical="center" wrapText="1"/>
    </xf>
    <xf numFmtId="0" fontId="60" fillId="0" borderId="0" xfId="5" applyFont="1" applyFill="1" applyBorder="1" applyAlignment="1">
      <alignment horizontal="center" vertical="center" wrapText="1"/>
    </xf>
    <xf numFmtId="0" fontId="50" fillId="0" borderId="0" xfId="3" quotePrefix="1" applyFont="1" applyAlignment="1">
      <alignment horizontal="center" vertical="center"/>
    </xf>
    <xf numFmtId="0" fontId="38" fillId="0" borderId="10" xfId="3" quotePrefix="1" applyFont="1" applyBorder="1" applyAlignment="1">
      <alignment horizontal="center" vertical="center"/>
    </xf>
    <xf numFmtId="0" fontId="50" fillId="0" borderId="26" xfId="3" quotePrefix="1" applyFont="1" applyBorder="1" applyAlignment="1">
      <alignment horizontal="center" vertical="center"/>
    </xf>
    <xf numFmtId="0" fontId="50" fillId="0" borderId="0" xfId="2" applyFont="1" applyAlignment="1">
      <alignment vertical="center" wrapText="1"/>
    </xf>
    <xf numFmtId="0" fontId="120" fillId="0" borderId="0" xfId="2" applyFont="1" applyAlignment="1">
      <alignment vertical="top"/>
    </xf>
    <xf numFmtId="0" fontId="57" fillId="0" borderId="0" xfId="0" applyFont="1" applyAlignment="1">
      <alignment vertical="top"/>
    </xf>
    <xf numFmtId="0" fontId="57" fillId="0" borderId="0" xfId="0" applyFont="1" applyAlignment="1">
      <alignment horizontal="left" vertical="center"/>
    </xf>
    <xf numFmtId="49" fontId="50" fillId="0" borderId="5" xfId="37" applyNumberFormat="1" applyFont="1" applyBorder="1" applyAlignment="1">
      <alignment horizontal="center" vertical="center" wrapText="1"/>
    </xf>
    <xf numFmtId="49" fontId="50" fillId="0" borderId="5" xfId="37" quotePrefix="1" applyNumberFormat="1" applyFont="1" applyBorder="1" applyAlignment="1">
      <alignment horizontal="center" vertical="center" wrapText="1"/>
    </xf>
    <xf numFmtId="0" fontId="57" fillId="0" borderId="0" xfId="0" applyFont="1" applyAlignment="1">
      <alignment horizontal="center" vertical="center"/>
    </xf>
    <xf numFmtId="0" fontId="50" fillId="0" borderId="14" xfId="37" applyFont="1" applyBorder="1" applyAlignment="1">
      <alignment horizontal="center" vertical="center" wrapText="1"/>
    </xf>
    <xf numFmtId="0" fontId="50" fillId="0" borderId="7" xfId="37" applyFont="1" applyBorder="1" applyAlignment="1">
      <alignment horizontal="center" vertical="center" wrapText="1"/>
    </xf>
    <xf numFmtId="0" fontId="38" fillId="8" borderId="7" xfId="17" applyFont="1" applyFill="1" applyBorder="1" applyAlignment="1">
      <alignment vertical="center" wrapText="1"/>
    </xf>
    <xf numFmtId="0" fontId="50" fillId="0" borderId="6" xfId="37" applyFont="1" applyBorder="1" applyAlignment="1">
      <alignment horizontal="center" vertical="center" wrapText="1"/>
    </xf>
    <xf numFmtId="0" fontId="50" fillId="0" borderId="17" xfId="37" quotePrefix="1" applyFont="1" applyBorder="1" applyAlignment="1">
      <alignment horizontal="center" vertical="center" wrapText="1"/>
    </xf>
    <xf numFmtId="0" fontId="38" fillId="8" borderId="17" xfId="17" applyFont="1" applyFill="1" applyBorder="1" applyAlignment="1">
      <alignment vertical="center" wrapText="1"/>
    </xf>
    <xf numFmtId="172" fontId="57" fillId="0" borderId="0" xfId="35" applyNumberFormat="1" applyFont="1"/>
    <xf numFmtId="43" fontId="57" fillId="0" borderId="0" xfId="35" applyFont="1"/>
    <xf numFmtId="10" fontId="57" fillId="0" borderId="0" xfId="11" applyNumberFormat="1" applyFont="1"/>
    <xf numFmtId="3" fontId="38" fillId="0" borderId="33" xfId="37" applyNumberFormat="1" applyFont="1" applyBorder="1" applyAlignment="1">
      <alignment horizontal="center" vertical="center" wrapText="1"/>
    </xf>
    <xf numFmtId="3" fontId="38" fillId="0" borderId="31" xfId="37" applyNumberFormat="1" applyFont="1" applyBorder="1" applyAlignment="1">
      <alignment horizontal="center" vertical="center" wrapText="1"/>
    </xf>
    <xf numFmtId="3" fontId="38" fillId="7" borderId="30" xfId="37" applyNumberFormat="1" applyFont="1" applyFill="1" applyBorder="1" applyAlignment="1">
      <alignment horizontal="center" vertical="center" wrapText="1"/>
    </xf>
    <xf numFmtId="3" fontId="38" fillId="0" borderId="32" xfId="37" applyNumberFormat="1" applyFont="1" applyBorder="1" applyAlignment="1">
      <alignment horizontal="center" vertical="center" wrapText="1"/>
    </xf>
    <xf numFmtId="3" fontId="38" fillId="7" borderId="32" xfId="37" applyNumberFormat="1" applyFont="1" applyFill="1" applyBorder="1" applyAlignment="1">
      <alignment horizontal="center" vertical="center" wrapText="1"/>
    </xf>
    <xf numFmtId="0" fontId="38" fillId="0" borderId="16" xfId="0" applyFont="1" applyBorder="1" applyAlignment="1">
      <alignment horizontal="center"/>
    </xf>
    <xf numFmtId="0" fontId="38" fillId="0" borderId="16" xfId="0" applyFont="1" applyBorder="1"/>
    <xf numFmtId="165" fontId="38" fillId="0" borderId="7" xfId="35" applyNumberFormat="1" applyFont="1" applyBorder="1"/>
    <xf numFmtId="165" fontId="38" fillId="0" borderId="6" xfId="35" applyNumberFormat="1" applyFont="1" applyBorder="1"/>
    <xf numFmtId="0" fontId="38" fillId="0" borderId="6" xfId="0" applyFont="1" applyBorder="1" applyAlignment="1">
      <alignment horizontal="left" indent="2"/>
    </xf>
    <xf numFmtId="165" fontId="38" fillId="7" borderId="6" xfId="35" applyNumberFormat="1" applyFont="1" applyFill="1" applyBorder="1"/>
    <xf numFmtId="0" fontId="38" fillId="0" borderId="6" xfId="0" applyFont="1" applyBorder="1" applyAlignment="1">
      <alignment horizontal="left" wrapText="1" indent="2"/>
    </xf>
    <xf numFmtId="0" fontId="38" fillId="0" borderId="9" xfId="0" applyFont="1" applyBorder="1" applyAlignment="1">
      <alignment horizontal="left" indent="2"/>
    </xf>
    <xf numFmtId="165" fontId="38" fillId="7" borderId="9" xfId="35" applyNumberFormat="1" applyFont="1" applyFill="1" applyBorder="1"/>
    <xf numFmtId="0" fontId="38" fillId="0" borderId="11" xfId="0" applyFont="1" applyBorder="1"/>
    <xf numFmtId="165" fontId="38" fillId="0" borderId="11" xfId="35" applyNumberFormat="1" applyFont="1" applyBorder="1"/>
    <xf numFmtId="0" fontId="38" fillId="0" borderId="6" xfId="0" applyFont="1" applyBorder="1" applyAlignment="1">
      <alignment horizontal="left" indent="4"/>
    </xf>
    <xf numFmtId="0" fontId="38" fillId="0" borderId="15" xfId="0" applyFont="1" applyBorder="1" applyAlignment="1">
      <alignment horizontal="center"/>
    </xf>
    <xf numFmtId="0" fontId="38" fillId="0" borderId="15" xfId="0" applyFont="1" applyBorder="1" applyAlignment="1">
      <alignment horizontal="left" indent="4"/>
    </xf>
    <xf numFmtId="165" fontId="38" fillId="0" borderId="15" xfId="35" applyNumberFormat="1" applyFont="1" applyBorder="1"/>
    <xf numFmtId="165" fontId="37" fillId="0" borderId="14" xfId="35" applyNumberFormat="1" applyFont="1" applyBorder="1"/>
    <xf numFmtId="165" fontId="38" fillId="0" borderId="0" xfId="35" applyNumberFormat="1" applyFont="1" applyAlignment="1">
      <alignment horizontal="center"/>
    </xf>
    <xf numFmtId="165" fontId="38" fillId="0" borderId="5" xfId="35" applyNumberFormat="1" applyFont="1" applyBorder="1" applyAlignment="1">
      <alignment horizontal="center" vertical="center" wrapText="1"/>
    </xf>
    <xf numFmtId="0" fontId="38" fillId="12" borderId="60" xfId="0" applyFont="1" applyFill="1" applyBorder="1" applyAlignment="1">
      <alignment horizontal="center"/>
    </xf>
    <xf numFmtId="0" fontId="38" fillId="0" borderId="48" xfId="0" applyFont="1" applyBorder="1" applyAlignment="1">
      <alignment horizontal="center"/>
    </xf>
    <xf numFmtId="0" fontId="38" fillId="12" borderId="48" xfId="0" applyFont="1" applyFill="1" applyBorder="1" applyAlignment="1">
      <alignment horizontal="center"/>
    </xf>
    <xf numFmtId="0" fontId="38" fillId="0" borderId="51" xfId="0" applyFont="1" applyBorder="1" applyAlignment="1">
      <alignment horizontal="center"/>
    </xf>
    <xf numFmtId="165" fontId="50" fillId="0" borderId="0" xfId="35" applyNumberFormat="1" applyFont="1"/>
    <xf numFmtId="165" fontId="37" fillId="0" borderId="5" xfId="35" applyNumberFormat="1" applyFont="1" applyBorder="1" applyAlignment="1">
      <alignment horizontal="center" vertical="center" wrapText="1"/>
    </xf>
    <xf numFmtId="0" fontId="50" fillId="0" borderId="0" xfId="0" applyFont="1" applyAlignment="1">
      <alignment horizontal="left" wrapText="1"/>
    </xf>
    <xf numFmtId="0" fontId="104" fillId="0" borderId="0" xfId="0" applyFont="1" applyAlignment="1">
      <alignment horizontal="left" wrapText="1"/>
    </xf>
    <xf numFmtId="0" fontId="38" fillId="0" borderId="13" xfId="0" applyFont="1" applyBorder="1" applyAlignment="1">
      <alignment vertical="top" wrapText="1"/>
    </xf>
    <xf numFmtId="0" fontId="38" fillId="0" borderId="13" xfId="0" applyFont="1" applyBorder="1" applyAlignment="1">
      <alignment horizontal="left" vertical="top" wrapText="1"/>
    </xf>
    <xf numFmtId="0" fontId="38" fillId="0" borderId="0" xfId="0" applyFont="1" applyAlignment="1">
      <alignment horizontal="center" wrapText="1"/>
    </xf>
    <xf numFmtId="3" fontId="38" fillId="0" borderId="11" xfId="0" applyNumberFormat="1" applyFont="1" applyBorder="1"/>
    <xf numFmtId="3" fontId="38" fillId="0" borderId="6" xfId="0" applyNumberFormat="1" applyFont="1" applyBorder="1"/>
    <xf numFmtId="3" fontId="38" fillId="0" borderId="9" xfId="0" applyNumberFormat="1" applyFont="1" applyBorder="1"/>
    <xf numFmtId="0" fontId="38" fillId="0" borderId="10" xfId="0" applyFont="1" applyBorder="1" applyAlignment="1">
      <alignment horizontal="left" vertical="center" wrapText="1"/>
    </xf>
    <xf numFmtId="3" fontId="38" fillId="0" borderId="10" xfId="0" applyNumberFormat="1" applyFont="1" applyBorder="1"/>
    <xf numFmtId="0" fontId="100" fillId="8" borderId="0" xfId="17" applyFont="1" applyFill="1"/>
    <xf numFmtId="0" fontId="104" fillId="0" borderId="0" xfId="0" applyFont="1"/>
    <xf numFmtId="0" fontId="37" fillId="0" borderId="13" xfId="0" applyFont="1" applyBorder="1" applyAlignment="1">
      <alignment vertical="top" wrapText="1"/>
    </xf>
    <xf numFmtId="0" fontId="38" fillId="0" borderId="6" xfId="0" applyFont="1" applyBorder="1" applyAlignment="1">
      <alignment horizontal="left" indent="1"/>
    </xf>
    <xf numFmtId="0" fontId="38" fillId="8" borderId="6" xfId="0" applyFont="1" applyFill="1" applyBorder="1" applyAlignment="1">
      <alignment horizontal="left" indent="1"/>
    </xf>
    <xf numFmtId="0" fontId="38" fillId="8" borderId="17" xfId="0" applyFont="1" applyFill="1" applyBorder="1" applyAlignment="1">
      <alignment horizontal="left" indent="1"/>
    </xf>
    <xf numFmtId="0" fontId="38" fillId="8" borderId="0" xfId="0" applyFont="1" applyFill="1" applyAlignment="1">
      <alignment horizontal="center"/>
    </xf>
    <xf numFmtId="0" fontId="50" fillId="8" borderId="0" xfId="0" applyFont="1" applyFill="1"/>
    <xf numFmtId="0" fontId="38" fillId="8" borderId="13" xfId="24" applyFont="1" applyFill="1" applyBorder="1" applyAlignment="1">
      <alignment horizontal="center" vertical="center" wrapText="1"/>
    </xf>
    <xf numFmtId="0" fontId="38" fillId="2" borderId="0" xfId="2" applyFont="1" applyFill="1" applyAlignment="1">
      <alignment vertical="top"/>
    </xf>
    <xf numFmtId="49" fontId="38" fillId="0" borderId="45" xfId="3" quotePrefix="1" applyNumberFormat="1" applyFont="1" applyBorder="1" applyAlignment="1">
      <alignment horizontal="center" vertical="center"/>
    </xf>
    <xf numFmtId="0" fontId="38" fillId="0" borderId="46" xfId="3" applyFont="1" applyBorder="1" applyAlignment="1">
      <alignment horizontal="left" vertical="center" wrapText="1" indent="1"/>
    </xf>
    <xf numFmtId="49" fontId="38" fillId="0" borderId="48" xfId="3" quotePrefix="1" applyNumberFormat="1" applyFont="1" applyBorder="1" applyAlignment="1">
      <alignment horizontal="center" vertical="center"/>
    </xf>
    <xf numFmtId="0" fontId="38" fillId="0" borderId="49" xfId="3" applyFont="1" applyBorder="1" applyAlignment="1">
      <alignment horizontal="left" vertical="center" wrapText="1" indent="3"/>
    </xf>
    <xf numFmtId="0" fontId="38" fillId="0" borderId="49" xfId="3" applyFont="1" applyBorder="1" applyAlignment="1">
      <alignment horizontal="left" vertical="center" wrapText="1" indent="1"/>
    </xf>
    <xf numFmtId="49" fontId="38" fillId="0" borderId="51" xfId="3" quotePrefix="1" applyNumberFormat="1" applyFont="1" applyBorder="1" applyAlignment="1">
      <alignment horizontal="center" vertical="center"/>
    </xf>
    <xf numFmtId="0" fontId="38" fillId="0" borderId="52" xfId="3" applyFont="1" applyBorder="1" applyAlignment="1">
      <alignment horizontal="left" vertical="center" wrapText="1" indent="1"/>
    </xf>
    <xf numFmtId="0" fontId="38" fillId="0" borderId="52" xfId="3" applyFont="1" applyBorder="1" applyAlignment="1">
      <alignment horizontal="left" vertical="center" wrapText="1" indent="3"/>
    </xf>
    <xf numFmtId="0" fontId="38" fillId="0" borderId="0" xfId="2" applyFont="1" applyAlignment="1">
      <alignment vertical="top"/>
    </xf>
    <xf numFmtId="0" fontId="50" fillId="0" borderId="0" xfId="2" applyFont="1" applyAlignment="1">
      <alignment vertical="top"/>
    </xf>
    <xf numFmtId="0" fontId="68" fillId="0" borderId="0" xfId="3" applyFont="1">
      <alignment vertical="center"/>
    </xf>
    <xf numFmtId="0" fontId="60" fillId="0" borderId="0" xfId="4" applyFont="1" applyFill="1" applyBorder="1" applyAlignment="1">
      <alignment horizontal="left"/>
    </xf>
    <xf numFmtId="49" fontId="38" fillId="0" borderId="54" xfId="3" quotePrefix="1" applyNumberFormat="1" applyFont="1" applyBorder="1" applyAlignment="1">
      <alignment horizontal="center" vertical="center"/>
    </xf>
    <xf numFmtId="0" fontId="38" fillId="0" borderId="55" xfId="3" applyFont="1" applyBorder="1" applyAlignment="1">
      <alignment horizontal="left" vertical="center" wrapText="1" indent="1"/>
    </xf>
    <xf numFmtId="49" fontId="38" fillId="0" borderId="49" xfId="3" quotePrefix="1" applyNumberFormat="1" applyFont="1" applyBorder="1" applyAlignment="1">
      <alignment horizontal="center" vertical="center"/>
    </xf>
    <xf numFmtId="0" fontId="38" fillId="0" borderId="50" xfId="3" applyFont="1" applyBorder="1" applyAlignment="1">
      <alignment horizontal="left" vertical="center" wrapText="1" indent="1"/>
    </xf>
    <xf numFmtId="49" fontId="38" fillId="0" borderId="56" xfId="3" quotePrefix="1" applyNumberFormat="1" applyFont="1" applyBorder="1" applyAlignment="1">
      <alignment horizontal="center" vertical="center"/>
    </xf>
    <xf numFmtId="0" fontId="38" fillId="0" borderId="57" xfId="3" applyFont="1" applyBorder="1" applyAlignment="1">
      <alignment horizontal="left" vertical="center" wrapText="1" indent="1"/>
    </xf>
    <xf numFmtId="0" fontId="62" fillId="0" borderId="58" xfId="0" applyFont="1" applyBorder="1" applyAlignment="1">
      <alignment vertical="center" wrapText="1"/>
    </xf>
    <xf numFmtId="165" fontId="38" fillId="0" borderId="59" xfId="35" applyNumberFormat="1" applyFont="1" applyBorder="1" applyAlignment="1">
      <alignment horizontal="center" vertical="center" wrapText="1"/>
    </xf>
    <xf numFmtId="0" fontId="117" fillId="12" borderId="50" xfId="0" applyFont="1" applyFill="1" applyBorder="1" applyAlignment="1">
      <alignment horizontal="left" vertical="center" wrapText="1"/>
    </xf>
    <xf numFmtId="49" fontId="57" fillId="0" borderId="0" xfId="0" applyNumberFormat="1" applyFont="1" applyAlignment="1">
      <alignment horizontal="center" vertical="center"/>
    </xf>
    <xf numFmtId="0" fontId="38" fillId="0" borderId="18" xfId="5" applyFont="1" applyFill="1" applyBorder="1" applyAlignment="1">
      <alignment horizontal="center" vertical="center" wrapText="1"/>
    </xf>
    <xf numFmtId="0" fontId="38" fillId="0" borderId="29" xfId="5" applyFont="1" applyFill="1" applyBorder="1" applyAlignment="1">
      <alignment horizontal="center" vertical="center" wrapText="1"/>
    </xf>
    <xf numFmtId="49" fontId="38" fillId="0" borderId="60" xfId="3" quotePrefix="1" applyNumberFormat="1" applyFont="1" applyBorder="1" applyAlignment="1">
      <alignment horizontal="center" vertical="center"/>
    </xf>
    <xf numFmtId="0" fontId="38" fillId="0" borderId="61" xfId="3" applyFont="1" applyBorder="1" applyAlignment="1">
      <alignment horizontal="left" vertical="center" wrapText="1" indent="1"/>
    </xf>
    <xf numFmtId="0" fontId="37" fillId="0" borderId="18" xfId="5" applyFont="1" applyFill="1" applyBorder="1" applyAlignment="1">
      <alignment horizontal="center" vertical="center" wrapText="1"/>
    </xf>
    <xf numFmtId="0" fontId="38" fillId="0" borderId="29" xfId="3" quotePrefix="1" applyFont="1" applyBorder="1" applyAlignment="1">
      <alignment horizontal="center" vertical="center"/>
    </xf>
    <xf numFmtId="0" fontId="37" fillId="0" borderId="29" xfId="5" applyFont="1" applyFill="1" applyBorder="1" applyAlignment="1">
      <alignment horizontal="center" vertical="center" wrapText="1"/>
    </xf>
    <xf numFmtId="0" fontId="50" fillId="0" borderId="0" xfId="17" applyFont="1"/>
    <xf numFmtId="0" fontId="37" fillId="8" borderId="7" xfId="17" applyFont="1" applyFill="1" applyBorder="1" applyAlignment="1">
      <alignment vertical="center"/>
    </xf>
    <xf numFmtId="0" fontId="50" fillId="0" borderId="0" xfId="46" applyFont="1"/>
    <xf numFmtId="0" fontId="38" fillId="0" borderId="0" xfId="17" applyFont="1" applyAlignment="1">
      <alignment vertical="center"/>
    </xf>
    <xf numFmtId="14" fontId="117" fillId="8" borderId="0" xfId="17" applyNumberFormat="1" applyFont="1" applyFill="1" applyAlignment="1">
      <alignment horizontal="center" vertical="center"/>
    </xf>
    <xf numFmtId="14" fontId="37" fillId="8" borderId="12" xfId="17" quotePrefix="1" applyNumberFormat="1" applyFont="1" applyFill="1" applyBorder="1" applyAlignment="1">
      <alignment horizontal="right" vertical="center"/>
    </xf>
    <xf numFmtId="14" fontId="37" fillId="8" borderId="0" xfId="17" quotePrefix="1" applyNumberFormat="1" applyFont="1" applyFill="1" applyAlignment="1">
      <alignment horizontal="right" vertical="center"/>
    </xf>
    <xf numFmtId="3" fontId="38" fillId="8" borderId="0" xfId="17" applyNumberFormat="1" applyFont="1" applyFill="1" applyAlignment="1">
      <alignment horizontal="right" vertical="center"/>
    </xf>
    <xf numFmtId="175" fontId="37" fillId="0" borderId="0" xfId="17" applyNumberFormat="1" applyFont="1" applyAlignment="1">
      <alignment vertical="center"/>
    </xf>
    <xf numFmtId="3" fontId="37" fillId="8" borderId="0" xfId="17" applyNumberFormat="1" applyFont="1" applyFill="1" applyAlignment="1">
      <alignment horizontal="right" vertical="center"/>
    </xf>
    <xf numFmtId="164" fontId="38" fillId="8" borderId="0" xfId="20" applyNumberFormat="1" applyFont="1" applyFill="1" applyBorder="1" applyAlignment="1">
      <alignment horizontal="right" vertical="center"/>
    </xf>
    <xf numFmtId="164" fontId="38" fillId="8" borderId="0" xfId="20" applyNumberFormat="1" applyFont="1" applyFill="1" applyBorder="1" applyAlignment="1">
      <alignment horizontal="right" vertical="center" wrapText="1"/>
    </xf>
    <xf numFmtId="164" fontId="37" fillId="8" borderId="0" xfId="22" applyNumberFormat="1" applyFont="1" applyFill="1" applyBorder="1" applyAlignment="1">
      <alignment horizontal="right" vertical="center"/>
    </xf>
    <xf numFmtId="0" fontId="50" fillId="0" borderId="0" xfId="8" applyFont="1" applyAlignment="1">
      <alignment vertical="center"/>
    </xf>
    <xf numFmtId="3" fontId="50" fillId="0" borderId="0" xfId="8" applyNumberFormat="1" applyFont="1" applyAlignment="1">
      <alignment vertical="center"/>
    </xf>
    <xf numFmtId="0" fontId="38" fillId="0" borderId="0" xfId="8" applyFont="1" applyAlignment="1">
      <alignment vertical="center"/>
    </xf>
    <xf numFmtId="0" fontId="121" fillId="8" borderId="0" xfId="8" applyFont="1" applyFill="1" applyAlignment="1">
      <alignment horizontal="left" vertical="center"/>
    </xf>
    <xf numFmtId="3" fontId="50" fillId="8" borderId="0" xfId="8" applyNumberFormat="1" applyFont="1" applyFill="1" applyAlignment="1">
      <alignment vertical="center"/>
    </xf>
    <xf numFmtId="0" fontId="37" fillId="8" borderId="0" xfId="17" applyFont="1" applyFill="1" applyAlignment="1">
      <alignment vertical="center"/>
    </xf>
    <xf numFmtId="3" fontId="37" fillId="8" borderId="14" xfId="17" quotePrefix="1" applyNumberFormat="1" applyFont="1" applyFill="1" applyBorder="1" applyAlignment="1">
      <alignment horizontal="center" vertical="center"/>
    </xf>
    <xf numFmtId="3" fontId="37" fillId="8" borderId="0" xfId="17" quotePrefix="1" applyNumberFormat="1" applyFont="1" applyFill="1" applyAlignment="1">
      <alignment horizontal="right" vertical="center"/>
    </xf>
    <xf numFmtId="3" fontId="38" fillId="8" borderId="0" xfId="17" applyNumberFormat="1" applyFont="1" applyFill="1" applyAlignment="1">
      <alignment vertical="center"/>
    </xf>
    <xf numFmtId="3" fontId="38" fillId="8" borderId="0" xfId="17" applyNumberFormat="1" applyFont="1" applyFill="1"/>
    <xf numFmtId="0" fontId="54" fillId="8" borderId="0" xfId="8" applyFont="1" applyFill="1"/>
    <xf numFmtId="0" fontId="122" fillId="8" borderId="0" xfId="17" applyFont="1" applyFill="1" applyAlignment="1">
      <alignment vertical="center"/>
    </xf>
    <xf numFmtId="14" fontId="38" fillId="8" borderId="0" xfId="14" quotePrefix="1" applyNumberFormat="1" applyFont="1" applyFill="1" applyAlignment="1">
      <alignment horizontal="right" vertical="center" wrapText="1"/>
    </xf>
    <xf numFmtId="0" fontId="38" fillId="6" borderId="11" xfId="17" applyFont="1" applyFill="1" applyBorder="1" applyAlignment="1">
      <alignment vertical="center" wrapText="1"/>
    </xf>
    <xf numFmtId="3" fontId="38" fillId="11" borderId="11" xfId="17" applyNumberFormat="1" applyFont="1" applyFill="1" applyBorder="1" applyAlignment="1">
      <alignment horizontal="right" vertical="center"/>
    </xf>
    <xf numFmtId="9" fontId="38" fillId="11" borderId="11" xfId="11" applyFont="1" applyFill="1" applyBorder="1" applyAlignment="1">
      <alignment horizontal="right" vertical="center"/>
    </xf>
    <xf numFmtId="0" fontId="38" fillId="6" borderId="6" xfId="17" applyFont="1" applyFill="1" applyBorder="1" applyAlignment="1">
      <alignment vertical="center"/>
    </xf>
    <xf numFmtId="3" fontId="38" fillId="11" borderId="6" xfId="17" applyNumberFormat="1" applyFont="1" applyFill="1" applyBorder="1" applyAlignment="1">
      <alignment horizontal="right" vertical="center"/>
    </xf>
    <xf numFmtId="9" fontId="38" fillId="11" borderId="6" xfId="11" applyFont="1" applyFill="1" applyBorder="1" applyAlignment="1">
      <alignment horizontal="right" vertical="center"/>
    </xf>
    <xf numFmtId="0" fontId="38" fillId="6" borderId="6" xfId="17" applyFont="1" applyFill="1" applyBorder="1" applyAlignment="1">
      <alignment vertical="center" wrapText="1"/>
    </xf>
    <xf numFmtId="0" fontId="38" fillId="6" borderId="17" xfId="17" applyFont="1" applyFill="1" applyBorder="1" applyAlignment="1">
      <alignment vertical="center" wrapText="1"/>
    </xf>
    <xf numFmtId="3" fontId="38" fillId="11" borderId="17" xfId="17" applyNumberFormat="1" applyFont="1" applyFill="1" applyBorder="1" applyAlignment="1">
      <alignment horizontal="right" vertical="center"/>
    </xf>
    <xf numFmtId="9" fontId="38" fillId="11" borderId="17" xfId="11" applyFont="1" applyFill="1" applyBorder="1" applyAlignment="1">
      <alignment horizontal="right" vertical="center"/>
    </xf>
    <xf numFmtId="0" fontId="99" fillId="8" borderId="0" xfId="13" applyFont="1" applyFill="1" applyBorder="1" applyAlignment="1">
      <alignment horizontal="center" vertical="center" wrapText="1"/>
    </xf>
    <xf numFmtId="0" fontId="50" fillId="8" borderId="0" xfId="24" applyFont="1" applyFill="1" applyAlignment="1">
      <alignment vertical="center"/>
    </xf>
    <xf numFmtId="0" fontId="57" fillId="0" borderId="0" xfId="12" applyFont="1"/>
    <xf numFmtId="0" fontId="50" fillId="8" borderId="0" xfId="24" applyFont="1" applyFill="1"/>
    <xf numFmtId="0" fontId="57" fillId="8" borderId="0" xfId="12" applyFont="1" applyFill="1"/>
    <xf numFmtId="0" fontId="50" fillId="8" borderId="0" xfId="12" applyFont="1" applyFill="1"/>
    <xf numFmtId="0" fontId="53" fillId="0" borderId="0" xfId="12" applyFont="1"/>
    <xf numFmtId="0" fontId="121" fillId="8" borderId="0" xfId="50" applyFont="1" applyFill="1" applyAlignment="1">
      <alignment vertical="center" wrapText="1"/>
    </xf>
    <xf numFmtId="0" fontId="50" fillId="8" borderId="0" xfId="50" applyFont="1" applyFill="1"/>
    <xf numFmtId="0" fontId="54" fillId="8" borderId="0" xfId="50" applyFont="1" applyFill="1" applyAlignment="1">
      <alignment horizontal="right" vertical="center"/>
    </xf>
    <xf numFmtId="0" fontId="37" fillId="8" borderId="0" xfId="17" applyFont="1" applyFill="1" applyAlignment="1">
      <alignment horizontal="right" vertical="top"/>
    </xf>
    <xf numFmtId="0" fontId="37" fillId="8" borderId="0" xfId="17" applyFont="1" applyFill="1" applyAlignment="1">
      <alignment horizontal="right" wrapText="1"/>
    </xf>
    <xf numFmtId="15" fontId="37" fillId="11" borderId="0" xfId="50" quotePrefix="1" applyNumberFormat="1" applyFont="1" applyFill="1" applyAlignment="1">
      <alignment horizontal="center" vertical="center" wrapText="1"/>
    </xf>
    <xf numFmtId="0" fontId="37" fillId="11" borderId="0" xfId="50" quotePrefix="1" applyFont="1" applyFill="1" applyAlignment="1">
      <alignment horizontal="center" vertical="center" wrapText="1"/>
    </xf>
    <xf numFmtId="0" fontId="37" fillId="8" borderId="0" xfId="17" applyFont="1" applyFill="1" applyAlignment="1">
      <alignment horizontal="center" vertical="center"/>
    </xf>
    <xf numFmtId="0" fontId="37" fillId="8" borderId="10" xfId="17" applyFont="1" applyFill="1" applyBorder="1" applyAlignment="1">
      <alignment horizontal="left" vertical="center"/>
    </xf>
    <xf numFmtId="0" fontId="37" fillId="8" borderId="10" xfId="17" applyFont="1" applyFill="1" applyBorder="1" applyAlignment="1">
      <alignment horizontal="left" vertical="center" wrapText="1"/>
    </xf>
    <xf numFmtId="0" fontId="37" fillId="11" borderId="10" xfId="50" applyFont="1" applyFill="1" applyBorder="1" applyAlignment="1">
      <alignment horizontal="left" vertical="center" wrapText="1"/>
    </xf>
    <xf numFmtId="0" fontId="37" fillId="8" borderId="10" xfId="50" applyFont="1" applyFill="1" applyBorder="1" applyAlignment="1">
      <alignment horizontal="left" vertical="center"/>
    </xf>
    <xf numFmtId="0" fontId="37" fillId="8" borderId="0" xfId="50" applyFont="1" applyFill="1" applyAlignment="1">
      <alignment horizontal="left" vertical="center"/>
    </xf>
    <xf numFmtId="0" fontId="38" fillId="8" borderId="0" xfId="17" applyFont="1" applyFill="1" applyAlignment="1">
      <alignment horizontal="right" vertical="center" wrapText="1"/>
    </xf>
    <xf numFmtId="3" fontId="38" fillId="8" borderId="0" xfId="50" applyNumberFormat="1" applyFont="1" applyFill="1" applyAlignment="1">
      <alignment horizontal="right" vertical="center"/>
    </xf>
    <xf numFmtId="3" fontId="38" fillId="8" borderId="0" xfId="17" applyNumberFormat="1" applyFont="1" applyFill="1" applyAlignment="1">
      <alignment horizontal="right" vertical="center" wrapText="1"/>
    </xf>
    <xf numFmtId="3" fontId="38" fillId="0" borderId="0" xfId="23" applyNumberFormat="1" applyFont="1" applyFill="1" applyBorder="1" applyAlignment="1">
      <alignment horizontal="center" vertical="center" wrapText="1"/>
    </xf>
    <xf numFmtId="164" fontId="38" fillId="8" borderId="0" xfId="50" applyNumberFormat="1" applyFont="1" applyFill="1" applyAlignment="1">
      <alignment horizontal="right" vertical="center"/>
    </xf>
    <xf numFmtId="164" fontId="38" fillId="8" borderId="0" xfId="17" applyNumberFormat="1" applyFont="1" applyFill="1" applyAlignment="1">
      <alignment horizontal="right" vertical="center" wrapText="1"/>
    </xf>
    <xf numFmtId="0" fontId="38" fillId="8" borderId="4" xfId="17" applyFont="1" applyFill="1" applyBorder="1" applyAlignment="1">
      <alignment horizontal="left" vertical="center"/>
    </xf>
    <xf numFmtId="10" fontId="38" fillId="8" borderId="0" xfId="22" applyNumberFormat="1" applyFont="1" applyFill="1" applyBorder="1" applyAlignment="1">
      <alignment horizontal="right" vertical="center"/>
    </xf>
    <xf numFmtId="10" fontId="38" fillId="11" borderId="0" xfId="22" applyNumberFormat="1" applyFont="1" applyFill="1" applyBorder="1" applyAlignment="1">
      <alignment horizontal="right" vertical="center"/>
    </xf>
    <xf numFmtId="3" fontId="38" fillId="8" borderId="0" xfId="23" applyNumberFormat="1" applyFont="1" applyFill="1" applyBorder="1" applyAlignment="1">
      <alignment horizontal="center" vertical="center" wrapText="1"/>
    </xf>
    <xf numFmtId="0" fontId="38" fillId="8" borderId="17" xfId="17" applyFont="1" applyFill="1" applyBorder="1" applyAlignment="1">
      <alignment horizontal="left" vertical="center"/>
    </xf>
    <xf numFmtId="10" fontId="38" fillId="8" borderId="0" xfId="50" applyNumberFormat="1" applyFont="1" applyFill="1" applyAlignment="1">
      <alignment horizontal="right" vertical="center"/>
    </xf>
    <xf numFmtId="0" fontId="57" fillId="8" borderId="0" xfId="50" applyFont="1" applyFill="1" applyAlignment="1">
      <alignment horizontal="left" vertical="top"/>
    </xf>
    <xf numFmtId="0" fontId="57" fillId="8" borderId="0" xfId="50" applyFont="1" applyFill="1" applyAlignment="1">
      <alignment wrapText="1"/>
    </xf>
    <xf numFmtId="0" fontId="57" fillId="8" borderId="0" xfId="50" applyFont="1" applyFill="1" applyAlignment="1">
      <alignment horizontal="right" vertical="top" wrapText="1"/>
    </xf>
    <xf numFmtId="0" fontId="100" fillId="8" borderId="0" xfId="50" applyFont="1" applyFill="1"/>
    <xf numFmtId="0" fontId="57" fillId="0" borderId="0" xfId="50" applyFont="1"/>
    <xf numFmtId="0" fontId="38" fillId="6" borderId="5" xfId="0" applyFont="1" applyFill="1" applyBorder="1" applyAlignment="1">
      <alignment horizontal="center" vertical="center" wrapText="1"/>
    </xf>
    <xf numFmtId="0" fontId="37" fillId="6" borderId="0" xfId="0" applyFont="1" applyFill="1" applyBorder="1" applyAlignment="1">
      <alignment horizontal="center" vertical="center" wrapText="1"/>
    </xf>
    <xf numFmtId="0" fontId="37" fillId="0" borderId="12" xfId="0" quotePrefix="1" applyFont="1" applyBorder="1" applyAlignment="1">
      <alignment horizontal="center" vertical="center"/>
    </xf>
    <xf numFmtId="0" fontId="37" fillId="0" borderId="12" xfId="3" applyFont="1" applyBorder="1" applyAlignment="1">
      <alignment horizontal="left" vertical="center" wrapText="1"/>
    </xf>
    <xf numFmtId="3" fontId="38" fillId="0" borderId="12" xfId="7" applyFont="1" applyFill="1" applyBorder="1" applyAlignment="1">
      <alignment horizontal="center" vertical="center"/>
      <protection locked="0"/>
    </xf>
    <xf numFmtId="0" fontId="38" fillId="0" borderId="12" xfId="0" applyFont="1" applyBorder="1" applyAlignment="1">
      <alignment vertical="center"/>
    </xf>
    <xf numFmtId="0" fontId="38" fillId="12" borderId="65" xfId="3" applyFont="1" applyFill="1" applyBorder="1" applyAlignment="1">
      <alignment horizontal="left" vertical="center" wrapText="1" indent="1"/>
    </xf>
    <xf numFmtId="3" fontId="38" fillId="7" borderId="15" xfId="0" applyNumberFormat="1" applyFont="1" applyFill="1" applyBorder="1" applyAlignment="1">
      <alignment vertical="center" wrapText="1"/>
    </xf>
    <xf numFmtId="3" fontId="56" fillId="7" borderId="6" xfId="0" applyNumberFormat="1" applyFont="1" applyFill="1" applyBorder="1" applyAlignment="1">
      <alignment vertical="center" wrapText="1"/>
    </xf>
    <xf numFmtId="165" fontId="38" fillId="7" borderId="6" xfId="35" applyNumberFormat="1" applyFont="1" applyFill="1" applyBorder="1" applyAlignment="1">
      <alignment vertical="center" wrapText="1"/>
    </xf>
    <xf numFmtId="165" fontId="38" fillId="7" borderId="15" xfId="35" applyNumberFormat="1" applyFont="1" applyFill="1" applyBorder="1" applyAlignment="1">
      <alignment vertical="center"/>
    </xf>
    <xf numFmtId="165" fontId="38" fillId="7" borderId="16" xfId="35" applyNumberFormat="1" applyFont="1" applyFill="1" applyBorder="1" applyAlignment="1">
      <alignment vertical="center" wrapText="1"/>
    </xf>
    <xf numFmtId="9" fontId="37" fillId="8" borderId="10" xfId="11" applyFont="1" applyFill="1" applyBorder="1" applyAlignment="1">
      <alignment vertical="center"/>
    </xf>
    <xf numFmtId="176" fontId="38" fillId="7" borderId="11" xfId="35" applyNumberFormat="1" applyFont="1" applyFill="1" applyBorder="1" applyAlignment="1">
      <alignment wrapText="1"/>
    </xf>
    <xf numFmtId="176" fontId="38" fillId="7" borderId="6" xfId="35" applyNumberFormat="1" applyFont="1" applyFill="1" applyBorder="1" applyAlignment="1">
      <alignment wrapText="1"/>
    </xf>
    <xf numFmtId="176" fontId="38" fillId="7" borderId="6" xfId="35" applyNumberFormat="1" applyFont="1" applyFill="1" applyBorder="1" applyAlignment="1">
      <alignment horizontal="center" wrapText="1"/>
    </xf>
    <xf numFmtId="176" fontId="38" fillId="7" borderId="17" xfId="35" applyNumberFormat="1" applyFont="1" applyFill="1" applyBorder="1" applyAlignment="1">
      <alignment horizontal="center" wrapText="1"/>
    </xf>
    <xf numFmtId="0" fontId="38" fillId="0" borderId="0" xfId="0" applyFont="1" applyAlignment="1">
      <alignment vertical="center" wrapText="1"/>
    </xf>
    <xf numFmtId="0" fontId="38" fillId="8" borderId="0" xfId="0" applyFont="1" applyFill="1" applyAlignment="1">
      <alignment horizontal="center" vertical="center" wrapText="1"/>
    </xf>
    <xf numFmtId="0" fontId="38" fillId="8" borderId="0" xfId="0" applyFont="1" applyFill="1" applyAlignment="1">
      <alignment vertical="center" wrapText="1"/>
    </xf>
    <xf numFmtId="0" fontId="38" fillId="0" borderId="0" xfId="0" applyFont="1"/>
    <xf numFmtId="0" fontId="29" fillId="0" borderId="0" xfId="0" applyFont="1"/>
    <xf numFmtId="0" fontId="38" fillId="0" borderId="0" xfId="0" applyFont="1" applyAlignment="1">
      <alignment vertical="center" wrapText="1"/>
    </xf>
    <xf numFmtId="0" fontId="38" fillId="8" borderId="0" xfId="0" applyFont="1" applyFill="1" applyAlignment="1">
      <alignment horizontal="center" vertical="center" wrapText="1"/>
    </xf>
    <xf numFmtId="0" fontId="38" fillId="8" borderId="0" xfId="0" applyFont="1" applyFill="1" applyAlignment="1">
      <alignment vertical="center" wrapText="1"/>
    </xf>
    <xf numFmtId="0" fontId="38" fillId="0" borderId="0" xfId="0" applyFont="1"/>
    <xf numFmtId="0" fontId="29" fillId="0" borderId="0" xfId="0" applyFont="1"/>
    <xf numFmtId="0" fontId="106" fillId="8" borderId="84" xfId="0" applyFont="1" applyFill="1" applyBorder="1" applyAlignment="1">
      <alignment vertical="center" wrapText="1"/>
    </xf>
    <xf numFmtId="0" fontId="38" fillId="8" borderId="33" xfId="0" applyFont="1" applyFill="1" applyBorder="1" applyAlignment="1">
      <alignment horizontal="center" vertical="center" wrapText="1"/>
    </xf>
    <xf numFmtId="0" fontId="38" fillId="8" borderId="30" xfId="0" applyFont="1" applyFill="1" applyBorder="1" applyAlignment="1">
      <alignment horizontal="center" vertical="center" wrapText="1"/>
    </xf>
    <xf numFmtId="0" fontId="37" fillId="0" borderId="30" xfId="0" applyFont="1" applyBorder="1" applyAlignment="1">
      <alignment horizontal="left" vertical="center" wrapText="1" indent="3"/>
    </xf>
    <xf numFmtId="0" fontId="38" fillId="0" borderId="30" xfId="0" applyFont="1" applyBorder="1" applyAlignment="1">
      <alignment horizontal="left" vertical="center" wrapText="1" indent="3"/>
    </xf>
    <xf numFmtId="0" fontId="38" fillId="8" borderId="32" xfId="0" applyFont="1" applyFill="1" applyBorder="1" applyAlignment="1">
      <alignment horizontal="center" vertical="center" wrapText="1"/>
    </xf>
    <xf numFmtId="0" fontId="50" fillId="8" borderId="0" xfId="0" applyFont="1" applyFill="1" applyAlignment="1">
      <alignment vertical="center" wrapText="1"/>
    </xf>
    <xf numFmtId="0" fontId="57" fillId="8" borderId="0" xfId="0" applyFont="1" applyFill="1" applyAlignment="1">
      <alignment vertical="center" wrapText="1"/>
    </xf>
    <xf numFmtId="3" fontId="38" fillId="8" borderId="112" xfId="35" applyNumberFormat="1" applyFont="1" applyFill="1" applyBorder="1" applyAlignment="1">
      <alignment horizontal="right" vertical="center" wrapText="1"/>
    </xf>
    <xf numFmtId="3" fontId="38" fillId="8" borderId="107" xfId="35" applyNumberFormat="1" applyFont="1" applyFill="1" applyBorder="1" applyAlignment="1">
      <alignment horizontal="right" vertical="center" wrapText="1"/>
    </xf>
    <xf numFmtId="3" fontId="38" fillId="8" borderId="108" xfId="35" applyNumberFormat="1" applyFont="1" applyFill="1" applyBorder="1" applyAlignment="1">
      <alignment horizontal="right" vertical="center" wrapText="1"/>
    </xf>
    <xf numFmtId="3" fontId="38" fillId="8" borderId="113" xfId="35" applyNumberFormat="1" applyFont="1" applyFill="1" applyBorder="1" applyAlignment="1">
      <alignment horizontal="right" vertical="center" wrapText="1"/>
    </xf>
    <xf numFmtId="3" fontId="38" fillId="8" borderId="109" xfId="35" applyNumberFormat="1" applyFont="1" applyFill="1" applyBorder="1" applyAlignment="1">
      <alignment horizontal="right" vertical="center" wrapText="1"/>
    </xf>
    <xf numFmtId="3" fontId="38" fillId="8" borderId="110" xfId="35" applyNumberFormat="1" applyFont="1" applyFill="1" applyBorder="1" applyAlignment="1">
      <alignment horizontal="right" vertical="center" wrapText="1"/>
    </xf>
    <xf numFmtId="3" fontId="38" fillId="0" borderId="109" xfId="35" applyNumberFormat="1" applyFont="1" applyBorder="1" applyAlignment="1">
      <alignment horizontal="right" vertical="center" wrapText="1"/>
    </xf>
    <xf numFmtId="3" fontId="38" fillId="0" borderId="110" xfId="35" applyNumberFormat="1" applyFont="1" applyBorder="1" applyAlignment="1">
      <alignment horizontal="right" vertical="center" wrapText="1"/>
    </xf>
    <xf numFmtId="3" fontId="38" fillId="9" borderId="109" xfId="35" applyNumberFormat="1" applyFont="1" applyFill="1" applyBorder="1" applyAlignment="1">
      <alignment horizontal="right" vertical="center" wrapText="1"/>
    </xf>
    <xf numFmtId="3" fontId="38" fillId="0" borderId="113" xfId="35" applyNumberFormat="1" applyFont="1" applyBorder="1" applyAlignment="1">
      <alignment horizontal="right" vertical="center" wrapText="1"/>
    </xf>
    <xf numFmtId="3" fontId="38" fillId="7" borderId="113" xfId="35" applyNumberFormat="1" applyFont="1" applyFill="1" applyBorder="1" applyAlignment="1">
      <alignment horizontal="right" vertical="center" wrapText="1"/>
    </xf>
    <xf numFmtId="3" fontId="38" fillId="7" borderId="109" xfId="35" applyNumberFormat="1" applyFont="1" applyFill="1" applyBorder="1" applyAlignment="1">
      <alignment horizontal="right" vertical="center" wrapText="1"/>
    </xf>
    <xf numFmtId="3" fontId="38" fillId="7" borderId="110" xfId="35" applyNumberFormat="1" applyFont="1" applyFill="1" applyBorder="1" applyAlignment="1">
      <alignment horizontal="right" vertical="center" wrapText="1"/>
    </xf>
    <xf numFmtId="3" fontId="38" fillId="9" borderId="110" xfId="35" applyNumberFormat="1" applyFont="1" applyFill="1" applyBorder="1" applyAlignment="1">
      <alignment horizontal="right" vertical="center" wrapText="1"/>
    </xf>
    <xf numFmtId="3" fontId="38" fillId="0" borderId="114" xfId="35" applyNumberFormat="1" applyFont="1" applyBorder="1" applyAlignment="1">
      <alignment horizontal="right" vertical="center" wrapText="1"/>
    </xf>
    <xf numFmtId="3" fontId="38" fillId="9" borderId="111" xfId="35" applyNumberFormat="1" applyFont="1" applyFill="1" applyBorder="1" applyAlignment="1">
      <alignment horizontal="right" vertical="center" wrapText="1"/>
    </xf>
    <xf numFmtId="3" fontId="38" fillId="9" borderId="115" xfId="35" applyNumberFormat="1" applyFont="1" applyFill="1" applyBorder="1" applyAlignment="1">
      <alignment horizontal="right" vertical="center" wrapText="1"/>
    </xf>
    <xf numFmtId="165" fontId="38" fillId="8" borderId="0" xfId="35" applyNumberFormat="1" applyFont="1" applyFill="1" applyAlignment="1">
      <alignment horizontal="center" vertical="center"/>
    </xf>
    <xf numFmtId="165" fontId="38" fillId="0" borderId="0" xfId="35" applyNumberFormat="1" applyFont="1" applyAlignment="1">
      <alignment horizontal="center" vertical="center"/>
    </xf>
    <xf numFmtId="0" fontId="57" fillId="8" borderId="0" xfId="0" applyFont="1" applyFill="1" applyAlignment="1">
      <alignment vertical="top"/>
    </xf>
    <xf numFmtId="165" fontId="57" fillId="8" borderId="0" xfId="35" applyNumberFormat="1" applyFont="1" applyFill="1"/>
    <xf numFmtId="0" fontId="38" fillId="8" borderId="0" xfId="0" applyFont="1" applyFill="1" applyAlignment="1">
      <alignment horizontal="center" vertical="top"/>
    </xf>
    <xf numFmtId="0" fontId="57" fillId="8" borderId="0" xfId="0" applyFont="1" applyFill="1" applyAlignment="1">
      <alignment vertical="center"/>
    </xf>
    <xf numFmtId="0" fontId="57" fillId="8" borderId="13" xfId="0" applyFont="1" applyFill="1" applyBorder="1" applyAlignment="1">
      <alignment horizontal="center" vertical="center" wrapText="1"/>
    </xf>
    <xf numFmtId="0" fontId="57" fillId="0" borderId="13" xfId="0" applyFont="1" applyBorder="1" applyAlignment="1">
      <alignment horizontal="center" vertical="center" wrapText="1"/>
    </xf>
    <xf numFmtId="0" fontId="52" fillId="0" borderId="0" xfId="9" applyFont="1" applyFill="1" applyBorder="1" applyAlignment="1">
      <alignment horizontal="center" vertical="center" wrapText="1"/>
    </xf>
    <xf numFmtId="0" fontId="106" fillId="8" borderId="83" xfId="0" applyFont="1" applyFill="1" applyBorder="1" applyAlignment="1">
      <alignment vertical="center" wrapText="1"/>
    </xf>
    <xf numFmtId="0" fontId="99" fillId="8" borderId="0" xfId="0" applyFont="1" applyFill="1" applyAlignment="1">
      <alignment horizontal="center"/>
    </xf>
    <xf numFmtId="0" fontId="99" fillId="8" borderId="0" xfId="0" applyFont="1" applyFill="1"/>
    <xf numFmtId="0" fontId="38" fillId="8" borderId="21" xfId="0" applyFont="1" applyFill="1" applyBorder="1"/>
    <xf numFmtId="0" fontId="38" fillId="8" borderId="4" xfId="0" applyFont="1" applyFill="1" applyBorder="1"/>
    <xf numFmtId="0" fontId="57" fillId="0" borderId="0" xfId="0" applyFont="1" applyAlignment="1">
      <alignment wrapText="1"/>
    </xf>
    <xf numFmtId="0" fontId="38" fillId="7" borderId="30" xfId="0" applyFont="1" applyFill="1" applyBorder="1" applyAlignment="1">
      <alignment horizontal="center" vertical="center" wrapText="1"/>
    </xf>
    <xf numFmtId="0" fontId="37" fillId="7" borderId="30" xfId="0" applyFont="1" applyFill="1" applyBorder="1" applyAlignment="1">
      <alignment horizontal="left" vertical="center" wrapText="1"/>
    </xf>
    <xf numFmtId="0" fontId="37" fillId="0" borderId="30" xfId="0" applyFont="1" applyBorder="1" applyAlignment="1">
      <alignment horizontal="left" vertical="center" wrapText="1" indent="2"/>
    </xf>
    <xf numFmtId="0" fontId="38" fillId="0" borderId="30" xfId="0" applyFont="1" applyBorder="1" applyAlignment="1">
      <alignment horizontal="left" vertical="center" wrapText="1" indent="4"/>
    </xf>
    <xf numFmtId="0" fontId="38" fillId="0" borderId="30" xfId="0" applyFont="1" applyBorder="1" applyAlignment="1">
      <alignment horizontal="left" vertical="center" wrapText="1" indent="5"/>
    </xf>
    <xf numFmtId="0" fontId="37" fillId="0" borderId="30" xfId="0" applyFont="1" applyBorder="1" applyAlignment="1">
      <alignment vertical="center" wrapText="1"/>
    </xf>
    <xf numFmtId="0" fontId="38" fillId="8" borderId="30" xfId="0" applyFont="1" applyFill="1" applyBorder="1" applyAlignment="1">
      <alignment horizontal="left" vertical="center" wrapText="1" indent="1"/>
    </xf>
    <xf numFmtId="0" fontId="37" fillId="8" borderId="30" xfId="0" applyFont="1" applyFill="1" applyBorder="1" applyAlignment="1">
      <alignment horizontal="left" vertical="center" wrapText="1"/>
    </xf>
    <xf numFmtId="0" fontId="37" fillId="0" borderId="32" xfId="0" applyFont="1" applyBorder="1" applyAlignment="1">
      <alignment vertical="center" wrapText="1"/>
    </xf>
    <xf numFmtId="0" fontId="38" fillId="8" borderId="14" xfId="0" applyFont="1" applyFill="1" applyBorder="1" applyAlignment="1">
      <alignment horizontal="center" vertical="center" wrapText="1"/>
    </xf>
    <xf numFmtId="0" fontId="38" fillId="8" borderId="30" xfId="0" applyFont="1" applyFill="1" applyBorder="1" applyAlignment="1">
      <alignment horizontal="left" vertical="center" wrapText="1" indent="4"/>
    </xf>
    <xf numFmtId="0" fontId="38" fillId="8" borderId="30" xfId="0" applyFont="1" applyFill="1" applyBorder="1" applyAlignment="1">
      <alignment horizontal="left" vertical="center" wrapText="1" indent="5"/>
    </xf>
    <xf numFmtId="0" fontId="37" fillId="0" borderId="0" xfId="0" applyFont="1" applyAlignment="1">
      <alignment horizontal="left" vertical="center" wrapText="1"/>
    </xf>
    <xf numFmtId="0" fontId="38" fillId="8" borderId="33" xfId="0" applyFont="1" applyFill="1" applyBorder="1" applyAlignment="1">
      <alignment horizontal="left" vertical="center" wrapText="1" indent="1"/>
    </xf>
    <xf numFmtId="0" fontId="37" fillId="8" borderId="30" xfId="0" applyFont="1" applyFill="1" applyBorder="1" applyAlignment="1">
      <alignment horizontal="left" vertical="center" wrapText="1" indent="3"/>
    </xf>
    <xf numFmtId="0" fontId="38" fillId="8" borderId="30" xfId="0" applyFont="1" applyFill="1" applyBorder="1" applyAlignment="1">
      <alignment horizontal="left" vertical="center" wrapText="1" indent="6"/>
    </xf>
    <xf numFmtId="0" fontId="37" fillId="8" borderId="4" xfId="0" applyFont="1" applyFill="1" applyBorder="1" applyAlignment="1">
      <alignment horizontal="center" wrapText="1"/>
    </xf>
    <xf numFmtId="165" fontId="52" fillId="0" borderId="0" xfId="35" applyNumberFormat="1" applyFont="1" applyFill="1" applyBorder="1" applyAlignment="1">
      <alignment horizontal="center" vertical="center" wrapText="1"/>
    </xf>
    <xf numFmtId="165" fontId="52" fillId="10" borderId="0" xfId="35" applyNumberFormat="1" applyFont="1" applyFill="1" applyBorder="1" applyAlignment="1">
      <alignment horizontal="center" vertical="center" wrapText="1"/>
    </xf>
    <xf numFmtId="0" fontId="50" fillId="8" borderId="10" xfId="0" applyFont="1" applyFill="1" applyBorder="1" applyAlignment="1">
      <alignment horizontal="center"/>
    </xf>
    <xf numFmtId="3" fontId="57" fillId="8" borderId="10" xfId="0" applyNumberFormat="1" applyFont="1" applyFill="1" applyBorder="1"/>
    <xf numFmtId="0" fontId="124" fillId="8" borderId="0" xfId="0" applyFont="1" applyFill="1" applyAlignment="1">
      <alignment horizontal="left"/>
    </xf>
    <xf numFmtId="0" fontId="50" fillId="8" borderId="0" xfId="0" applyFont="1" applyFill="1" applyAlignment="1">
      <alignment vertical="center"/>
    </xf>
    <xf numFmtId="0" fontId="52" fillId="0" borderId="0" xfId="9" applyFont="1" applyFill="1" applyBorder="1" applyAlignment="1">
      <alignment horizontal="right" vertical="center" wrapText="1"/>
    </xf>
    <xf numFmtId="0" fontId="50" fillId="8" borderId="0" xfId="0" applyFont="1" applyFill="1" applyAlignment="1">
      <alignment horizontal="right" vertical="center"/>
    </xf>
    <xf numFmtId="0" fontId="57" fillId="8" borderId="0" xfId="0" applyFont="1" applyFill="1" applyAlignment="1">
      <alignment horizontal="right"/>
    </xf>
    <xf numFmtId="0" fontId="125" fillId="8" borderId="0" xfId="0" applyFont="1" applyFill="1" applyAlignment="1">
      <alignment vertical="center" wrapText="1"/>
    </xf>
    <xf numFmtId="0" fontId="125" fillId="8" borderId="0" xfId="0" applyFont="1" applyFill="1"/>
    <xf numFmtId="0" fontId="55" fillId="0" borderId="0" xfId="0" applyFont="1" applyAlignment="1">
      <alignment vertical="top"/>
    </xf>
    <xf numFmtId="0" fontId="126" fillId="8" borderId="0" xfId="0" applyFont="1" applyFill="1" applyAlignment="1">
      <alignment horizontal="center" vertical="center" wrapText="1"/>
    </xf>
    <xf numFmtId="0" fontId="126" fillId="8" borderId="0" xfId="0" applyFont="1" applyFill="1" applyAlignment="1">
      <alignment vertical="center" wrapText="1"/>
    </xf>
    <xf numFmtId="0" fontId="127" fillId="8" borderId="0" xfId="0" applyFont="1" applyFill="1" applyAlignment="1">
      <alignment vertical="center" wrapText="1"/>
    </xf>
    <xf numFmtId="1" fontId="38" fillId="0" borderId="0" xfId="0" applyNumberFormat="1" applyFont="1" applyAlignment="1">
      <alignment horizontal="left" vertical="center" wrapText="1" indent="1"/>
    </xf>
    <xf numFmtId="0" fontId="38" fillId="0" borderId="0" xfId="0" applyFont="1" applyAlignment="1">
      <alignment horizontal="left" vertical="center" wrapText="1" indent="1"/>
    </xf>
    <xf numFmtId="0" fontId="38" fillId="8" borderId="0" xfId="0" applyFont="1" applyFill="1" applyAlignment="1">
      <alignment horizontal="left" vertical="center" wrapText="1" indent="1"/>
    </xf>
    <xf numFmtId="0" fontId="89" fillId="8" borderId="0" xfId="17" applyFont="1" applyFill="1"/>
    <xf numFmtId="0" fontId="26" fillId="8" borderId="0" xfId="8" applyFont="1" applyFill="1" applyAlignment="1"/>
    <xf numFmtId="174" fontId="38" fillId="0" borderId="10" xfId="54" applyNumberFormat="1" applyFont="1" applyFill="1" applyBorder="1" applyAlignment="1">
      <alignment vertical="center"/>
    </xf>
    <xf numFmtId="0" fontId="38" fillId="0" borderId="6" xfId="0" applyFont="1" applyBorder="1" applyAlignment="1">
      <alignment vertical="center" wrapText="1"/>
    </xf>
    <xf numFmtId="0" fontId="38" fillId="0" borderId="0" xfId="0" applyFont="1"/>
    <xf numFmtId="0" fontId="29" fillId="0" borderId="0" xfId="0" applyFont="1"/>
    <xf numFmtId="0" fontId="30" fillId="0" borderId="0" xfId="0" applyFont="1"/>
    <xf numFmtId="0" fontId="38" fillId="6" borderId="6" xfId="0" applyFont="1" applyFill="1" applyBorder="1" applyAlignment="1">
      <alignment horizontal="center" vertical="center" wrapText="1"/>
    </xf>
    <xf numFmtId="0" fontId="38" fillId="6" borderId="6" xfId="0" applyFont="1" applyFill="1" applyBorder="1" applyAlignment="1">
      <alignment vertical="center" wrapText="1"/>
    </xf>
    <xf numFmtId="0" fontId="37" fillId="8" borderId="0" xfId="0" applyFont="1" applyFill="1" applyBorder="1" applyAlignment="1">
      <alignment horizontal="center" vertical="center" wrapText="1"/>
    </xf>
    <xf numFmtId="0" fontId="37" fillId="8" borderId="4" xfId="0" applyFont="1" applyFill="1" applyBorder="1" applyAlignment="1">
      <alignment horizontal="center" vertical="center" wrapText="1"/>
    </xf>
    <xf numFmtId="0" fontId="29" fillId="0" borderId="0" xfId="0" applyFont="1"/>
    <xf numFmtId="0" fontId="30" fillId="0" borderId="0" xfId="0" applyFont="1" applyAlignment="1">
      <alignment horizontal="left"/>
    </xf>
    <xf numFmtId="0" fontId="24" fillId="0" borderId="0" xfId="0" applyFont="1" applyAlignment="1">
      <alignment horizontal="left" vertical="center"/>
    </xf>
    <xf numFmtId="0" fontId="32" fillId="0" borderId="0" xfId="0" applyFont="1" applyAlignment="1">
      <alignment horizontal="left" vertical="center"/>
    </xf>
    <xf numFmtId="0" fontId="38" fillId="6" borderId="11" xfId="0" applyFont="1" applyFill="1" applyBorder="1" applyAlignment="1">
      <alignment horizontal="center" vertical="center" wrapText="1"/>
    </xf>
    <xf numFmtId="0" fontId="38" fillId="6" borderId="17" xfId="0" applyFont="1" applyFill="1" applyBorder="1" applyAlignment="1">
      <alignment horizontal="center" vertical="center" wrapText="1"/>
    </xf>
    <xf numFmtId="0" fontId="28" fillId="10" borderId="0" xfId="9" applyFont="1" applyFill="1" applyBorder="1" applyAlignment="1">
      <alignment horizontal="left" vertical="center" wrapText="1"/>
    </xf>
    <xf numFmtId="0" fontId="28" fillId="0" borderId="0" xfId="9" applyFont="1" applyFill="1" applyBorder="1" applyAlignment="1">
      <alignment horizontal="center" vertical="center" wrapText="1"/>
    </xf>
    <xf numFmtId="0" fontId="30" fillId="0" borderId="0" xfId="0" applyFont="1" applyFill="1" applyBorder="1"/>
    <xf numFmtId="0" fontId="30" fillId="0" borderId="0" xfId="0" applyFont="1" applyFill="1" applyBorder="1" applyAlignment="1">
      <alignment horizontal="center" vertical="center"/>
    </xf>
    <xf numFmtId="0" fontId="128" fillId="0" borderId="0" xfId="0" applyFont="1" applyFill="1" applyBorder="1" applyAlignment="1">
      <alignment horizontal="left" vertical="center" indent="1"/>
    </xf>
    <xf numFmtId="167" fontId="37" fillId="0" borderId="7" xfId="39" applyNumberFormat="1" applyFont="1" applyFill="1" applyBorder="1" applyAlignment="1">
      <alignment horizontal="right" vertical="center"/>
    </xf>
    <xf numFmtId="168" fontId="38" fillId="0" borderId="9" xfId="25" applyNumberFormat="1" applyFont="1" applyFill="1" applyBorder="1" applyAlignment="1">
      <alignment horizontal="right" vertical="center"/>
    </xf>
    <xf numFmtId="165" fontId="38" fillId="0" borderId="6" xfId="47" applyNumberFormat="1" applyFont="1" applyFill="1" applyBorder="1" applyAlignment="1">
      <alignment horizontal="right" vertical="center"/>
    </xf>
    <xf numFmtId="3" fontId="62" fillId="0" borderId="17" xfId="0" applyNumberFormat="1" applyFont="1" applyFill="1" applyBorder="1" applyAlignment="1">
      <alignment vertical="center" wrapText="1"/>
    </xf>
    <xf numFmtId="0" fontId="32" fillId="0" borderId="4" xfId="0" applyFont="1" applyFill="1" applyBorder="1" applyAlignment="1">
      <alignment horizontal="center" vertical="center" wrapText="1"/>
    </xf>
    <xf numFmtId="3" fontId="32" fillId="0" borderId="6" xfId="0" applyNumberFormat="1" applyFont="1" applyFill="1" applyBorder="1" applyAlignment="1">
      <alignment vertical="center"/>
    </xf>
    <xf numFmtId="0" fontId="32" fillId="0" borderId="7" xfId="0" applyFont="1" applyFill="1" applyBorder="1" applyAlignment="1">
      <alignment vertical="center"/>
    </xf>
    <xf numFmtId="3" fontId="31" fillId="0" borderId="10" xfId="0" applyNumberFormat="1" applyFont="1" applyFill="1" applyBorder="1" applyAlignment="1">
      <alignment vertical="center"/>
    </xf>
    <xf numFmtId="0" fontId="44" fillId="8" borderId="7" xfId="0" applyFont="1" applyFill="1" applyBorder="1" applyAlignment="1">
      <alignment horizontal="left" vertical="center" indent="1"/>
    </xf>
    <xf numFmtId="0" fontId="44" fillId="8" borderId="11" xfId="0" applyFont="1" applyFill="1" applyBorder="1" applyAlignment="1">
      <alignment horizontal="left" vertical="center" indent="1"/>
    </xf>
    <xf numFmtId="0" fontId="26" fillId="0" borderId="0" xfId="0" applyFont="1" applyFill="1" applyAlignment="1">
      <alignment horizontal="left" vertical="top"/>
    </xf>
    <xf numFmtId="0" fontId="26" fillId="0" borderId="0" xfId="0" applyFont="1" applyFill="1" applyAlignment="1">
      <alignment horizontal="left"/>
    </xf>
    <xf numFmtId="0" fontId="27" fillId="0" borderId="0" xfId="0" applyFont="1" applyAlignment="1">
      <alignment horizontal="left" vertical="center"/>
    </xf>
    <xf numFmtId="3" fontId="32" fillId="0" borderId="0" xfId="7" quotePrefix="1" applyFont="1" applyFill="1" applyBorder="1" applyAlignment="1">
      <alignment horizontal="right" vertical="center" wrapText="1"/>
      <protection locked="0"/>
    </xf>
    <xf numFmtId="9" fontId="32" fillId="0" borderId="0" xfId="7" applyNumberFormat="1" applyFont="1" applyFill="1" applyBorder="1" applyAlignment="1">
      <alignment horizontal="right" vertical="center" wrapText="1"/>
      <protection locked="0"/>
    </xf>
    <xf numFmtId="0" fontId="24" fillId="0" borderId="0" xfId="0" applyFont="1" applyFill="1" applyAlignment="1">
      <alignment vertical="center" wrapText="1"/>
    </xf>
    <xf numFmtId="0" fontId="27" fillId="0" borderId="4" xfId="0" applyFont="1" applyFill="1" applyBorder="1" applyAlignment="1">
      <alignment horizontal="center" vertical="top" wrapText="1"/>
    </xf>
    <xf numFmtId="0" fontId="38" fillId="0" borderId="0" xfId="0" applyFont="1" applyAlignment="1">
      <alignment vertical="center" wrapText="1"/>
    </xf>
    <xf numFmtId="0" fontId="38" fillId="0" borderId="14" xfId="0" applyFont="1" applyBorder="1" applyAlignment="1">
      <alignment vertical="center" wrapText="1"/>
    </xf>
    <xf numFmtId="0" fontId="37" fillId="0" borderId="17" xfId="0" applyFont="1" applyBorder="1" applyAlignment="1">
      <alignment horizontal="center" vertical="center" wrapText="1"/>
    </xf>
    <xf numFmtId="0" fontId="30" fillId="0" borderId="0" xfId="0" applyFont="1"/>
    <xf numFmtId="0" fontId="37" fillId="8" borderId="0" xfId="0" applyFont="1" applyFill="1" applyBorder="1" applyAlignment="1">
      <alignment vertical="center" wrapText="1"/>
    </xf>
    <xf numFmtId="0" fontId="57" fillId="8" borderId="18" xfId="0" applyFont="1" applyFill="1" applyBorder="1" applyAlignment="1">
      <alignment vertical="center" wrapText="1"/>
    </xf>
    <xf numFmtId="0" fontId="57" fillId="8" borderId="84" xfId="0" applyFont="1" applyFill="1" applyBorder="1" applyAlignment="1">
      <alignment vertical="center" wrapText="1"/>
    </xf>
    <xf numFmtId="0" fontId="37" fillId="8" borderId="4" xfId="0" applyFont="1" applyFill="1" applyBorder="1" applyAlignment="1">
      <alignment horizontal="center" vertical="center"/>
    </xf>
    <xf numFmtId="0" fontId="57" fillId="8" borderId="0" xfId="17" applyFont="1" applyFill="1"/>
    <xf numFmtId="0" fontId="62" fillId="8" borderId="45" xfId="0" applyFont="1" applyFill="1" applyBorder="1" applyAlignment="1">
      <alignment horizontal="left" vertical="center" wrapText="1"/>
    </xf>
    <xf numFmtId="3" fontId="57" fillId="8" borderId="85" xfId="0" applyNumberFormat="1" applyFont="1" applyFill="1" applyBorder="1" applyAlignment="1">
      <alignment vertical="center" wrapText="1"/>
    </xf>
    <xf numFmtId="3" fontId="57" fillId="8" borderId="86" xfId="0" applyNumberFormat="1" applyFont="1" applyFill="1" applyBorder="1" applyAlignment="1">
      <alignment vertical="center" wrapText="1"/>
    </xf>
    <xf numFmtId="164" fontId="57" fillId="8" borderId="86" xfId="11" applyNumberFormat="1" applyFont="1" applyFill="1" applyBorder="1" applyAlignment="1">
      <alignment vertical="center" wrapText="1"/>
    </xf>
    <xf numFmtId="3" fontId="57" fillId="8" borderId="87" xfId="0" applyNumberFormat="1" applyFont="1" applyFill="1" applyBorder="1" applyAlignment="1">
      <alignment vertical="center" wrapText="1"/>
    </xf>
    <xf numFmtId="0" fontId="57" fillId="8" borderId="48" xfId="0" applyFont="1" applyFill="1" applyBorder="1" applyAlignment="1">
      <alignment horizontal="left" vertical="center" indent="1"/>
    </xf>
    <xf numFmtId="3" fontId="57" fillId="8" borderId="88" xfId="35" applyNumberFormat="1" applyFont="1" applyFill="1" applyBorder="1" applyAlignment="1">
      <alignment vertical="center"/>
    </xf>
    <xf numFmtId="3" fontId="57" fillId="8" borderId="89" xfId="35" applyNumberFormat="1" applyFont="1" applyFill="1" applyBorder="1" applyAlignment="1">
      <alignment vertical="center"/>
    </xf>
    <xf numFmtId="164" fontId="57" fillId="8" borderId="89" xfId="11" applyNumberFormat="1" applyFont="1" applyFill="1" applyBorder="1" applyAlignment="1">
      <alignment vertical="center"/>
    </xf>
    <xf numFmtId="3" fontId="57" fillId="8" borderId="90" xfId="35" applyNumberFormat="1" applyFont="1" applyFill="1" applyBorder="1" applyAlignment="1">
      <alignment vertical="center"/>
    </xf>
    <xf numFmtId="0" fontId="57" fillId="8" borderId="48" xfId="0" applyFont="1" applyFill="1" applyBorder="1" applyAlignment="1">
      <alignment horizontal="left" vertical="center" indent="3"/>
    </xf>
    <xf numFmtId="0" fontId="57" fillId="8" borderId="48" xfId="0" applyFont="1" applyFill="1" applyBorder="1" applyAlignment="1">
      <alignment horizontal="left" vertical="center" wrapText="1" indent="3"/>
    </xf>
    <xf numFmtId="0" fontId="62" fillId="8" borderId="48" xfId="0" applyFont="1" applyFill="1" applyBorder="1" applyAlignment="1">
      <alignment horizontal="left" vertical="center" wrapText="1"/>
    </xf>
    <xf numFmtId="3" fontId="57" fillId="7" borderId="89" xfId="35" applyNumberFormat="1" applyFont="1" applyFill="1" applyBorder="1" applyAlignment="1">
      <alignment vertical="center"/>
    </xf>
    <xf numFmtId="164" fontId="57" fillId="7" borderId="89" xfId="11" applyNumberFormat="1" applyFont="1" applyFill="1" applyBorder="1" applyAlignment="1">
      <alignment vertical="center"/>
    </xf>
    <xf numFmtId="0" fontId="57" fillId="8" borderId="48" xfId="0" applyFont="1" applyFill="1" applyBorder="1" applyAlignment="1">
      <alignment horizontal="left" vertical="center" wrapText="1" indent="1"/>
    </xf>
    <xf numFmtId="3" fontId="57" fillId="8" borderId="91" xfId="35" applyNumberFormat="1" applyFont="1" applyFill="1" applyBorder="1" applyAlignment="1">
      <alignment vertical="center"/>
    </xf>
    <xf numFmtId="3" fontId="57" fillId="8" borderId="92" xfId="35" applyNumberFormat="1" applyFont="1" applyFill="1" applyBorder="1" applyAlignment="1">
      <alignment vertical="center"/>
    </xf>
    <xf numFmtId="164" fontId="57" fillId="8" borderId="92" xfId="11" applyNumberFormat="1" applyFont="1" applyFill="1" applyBorder="1" applyAlignment="1">
      <alignment vertical="center"/>
    </xf>
    <xf numFmtId="3" fontId="57" fillId="8" borderId="93" xfId="35" applyNumberFormat="1" applyFont="1" applyFill="1" applyBorder="1" applyAlignment="1">
      <alignment vertical="center"/>
    </xf>
    <xf numFmtId="0" fontId="26" fillId="0" borderId="0" xfId="4" applyFont="1" applyFill="1" applyBorder="1" applyAlignment="1">
      <alignment vertical="center"/>
    </xf>
    <xf numFmtId="0" fontId="50" fillId="8" borderId="0" xfId="0" applyFont="1" applyFill="1" applyAlignment="1">
      <alignment horizontal="center"/>
    </xf>
    <xf numFmtId="0" fontId="57" fillId="8" borderId="45" xfId="0" applyFont="1" applyFill="1" applyBorder="1" applyAlignment="1">
      <alignment horizontal="center" vertical="center"/>
    </xf>
    <xf numFmtId="0" fontId="57" fillId="8" borderId="48" xfId="0" applyFont="1" applyFill="1" applyBorder="1" applyAlignment="1">
      <alignment horizontal="center" vertical="center"/>
    </xf>
    <xf numFmtId="0" fontId="57" fillId="8" borderId="51" xfId="0" applyFont="1" applyFill="1" applyBorder="1" applyAlignment="1">
      <alignment horizontal="center" vertical="center"/>
    </xf>
    <xf numFmtId="0" fontId="62" fillId="8" borderId="51" xfId="0" applyFont="1" applyFill="1" applyBorder="1" applyAlignment="1">
      <alignment horizontal="left" vertical="center"/>
    </xf>
    <xf numFmtId="0" fontId="37" fillId="8" borderId="0" xfId="17" applyFont="1" applyFill="1"/>
    <xf numFmtId="0" fontId="129" fillId="8" borderId="0" xfId="0" applyFont="1" applyFill="1" applyAlignment="1">
      <alignment vertical="center" wrapText="1"/>
    </xf>
    <xf numFmtId="0" fontId="129" fillId="8" borderId="0" xfId="0" applyFont="1" applyFill="1" applyAlignment="1">
      <alignment horizontal="center" vertical="center" wrapText="1"/>
    </xf>
    <xf numFmtId="0" fontId="129" fillId="8" borderId="94" xfId="0" applyFont="1" applyFill="1" applyBorder="1" applyAlignment="1">
      <alignment horizontal="center" vertical="center"/>
    </xf>
    <xf numFmtId="0" fontId="130" fillId="8" borderId="94" xfId="0" applyFont="1" applyFill="1" applyBorder="1" applyAlignment="1">
      <alignment vertical="center" wrapText="1"/>
    </xf>
    <xf numFmtId="3" fontId="129" fillId="8" borderId="95" xfId="0" applyNumberFormat="1" applyFont="1" applyFill="1" applyBorder="1" applyAlignment="1">
      <alignment vertical="center" wrapText="1"/>
    </xf>
    <xf numFmtId="3" fontId="129" fillId="8" borderId="96" xfId="0" applyNumberFormat="1" applyFont="1" applyFill="1" applyBorder="1" applyAlignment="1">
      <alignment vertical="center" wrapText="1"/>
    </xf>
    <xf numFmtId="164" fontId="129" fillId="8" borderId="97" xfId="11" applyNumberFormat="1" applyFont="1" applyFill="1" applyBorder="1" applyAlignment="1">
      <alignment horizontal="right" vertical="center" wrapText="1"/>
    </xf>
    <xf numFmtId="0" fontId="129" fillId="8" borderId="98" xfId="0" applyFont="1" applyFill="1" applyBorder="1" applyAlignment="1">
      <alignment horizontal="center" vertical="center"/>
    </xf>
    <xf numFmtId="0" fontId="129" fillId="8" borderId="98" xfId="0" applyFont="1" applyFill="1" applyBorder="1" applyAlignment="1">
      <alignment horizontal="left" vertical="center" wrapText="1"/>
    </xf>
    <xf numFmtId="3" fontId="129" fillId="8" borderId="99" xfId="0" applyNumberFormat="1" applyFont="1" applyFill="1" applyBorder="1" applyAlignment="1">
      <alignment vertical="center" wrapText="1"/>
    </xf>
    <xf numFmtId="3" fontId="129" fillId="8" borderId="100" xfId="0" applyNumberFormat="1" applyFont="1" applyFill="1" applyBorder="1" applyAlignment="1">
      <alignment vertical="center" wrapText="1"/>
    </xf>
    <xf numFmtId="164" fontId="129" fillId="8" borderId="101" xfId="11" applyNumberFormat="1" applyFont="1" applyFill="1" applyBorder="1" applyAlignment="1">
      <alignment horizontal="right" vertical="center" wrapText="1"/>
    </xf>
    <xf numFmtId="3" fontId="129" fillId="17" borderId="100" xfId="0" applyNumberFormat="1" applyFont="1" applyFill="1" applyBorder="1" applyAlignment="1">
      <alignment vertical="center" wrapText="1"/>
    </xf>
    <xf numFmtId="0" fontId="130" fillId="8" borderId="98" xfId="0" applyFont="1" applyFill="1" applyBorder="1" applyAlignment="1">
      <alignment vertical="center" wrapText="1"/>
    </xf>
    <xf numFmtId="0" fontId="129" fillId="8" borderId="102" xfId="0" applyFont="1" applyFill="1" applyBorder="1" applyAlignment="1">
      <alignment horizontal="center" vertical="center"/>
    </xf>
    <xf numFmtId="0" fontId="129" fillId="8" borderId="102" xfId="0" applyFont="1" applyFill="1" applyBorder="1" applyAlignment="1">
      <alignment horizontal="left" vertical="center" wrapText="1"/>
    </xf>
    <xf numFmtId="3" fontId="129" fillId="8" borderId="103" xfId="0" applyNumberFormat="1" applyFont="1" applyFill="1" applyBorder="1" applyAlignment="1">
      <alignment vertical="center" wrapText="1"/>
    </xf>
    <xf numFmtId="3" fontId="129" fillId="8" borderId="104" xfId="0" applyNumberFormat="1" applyFont="1" applyFill="1" applyBorder="1" applyAlignment="1">
      <alignment vertical="center" wrapText="1"/>
    </xf>
    <xf numFmtId="3" fontId="129" fillId="17" borderId="104" xfId="0" applyNumberFormat="1" applyFont="1" applyFill="1" applyBorder="1" applyAlignment="1">
      <alignment vertical="center" wrapText="1"/>
    </xf>
    <xf numFmtId="164" fontId="129" fillId="8" borderId="105" xfId="11" applyNumberFormat="1" applyFont="1" applyFill="1" applyBorder="1" applyAlignment="1">
      <alignment horizontal="right" vertical="center" wrapText="1"/>
    </xf>
    <xf numFmtId="0" fontId="129" fillId="8" borderId="0" xfId="17" applyFont="1" applyFill="1" applyAlignment="1">
      <alignment vertical="center"/>
    </xf>
    <xf numFmtId="0" fontId="129" fillId="8" borderId="0" xfId="0" applyFont="1" applyFill="1" applyAlignment="1">
      <alignment vertical="center"/>
    </xf>
    <xf numFmtId="0" fontId="130" fillId="8" borderId="0" xfId="17" applyFont="1" applyFill="1" applyAlignment="1">
      <alignment vertical="center"/>
    </xf>
    <xf numFmtId="0" fontId="130" fillId="8" borderId="0" xfId="0" applyFont="1" applyFill="1" applyAlignment="1">
      <alignment vertical="center"/>
    </xf>
    <xf numFmtId="0" fontId="130" fillId="8" borderId="0" xfId="0" applyFont="1" applyFill="1" applyAlignment="1">
      <alignment vertical="center" wrapText="1"/>
    </xf>
    <xf numFmtId="0" fontId="129" fillId="8" borderId="0" xfId="0" applyFont="1" applyFill="1" applyAlignment="1">
      <alignment horizontal="left" vertical="center" wrapText="1"/>
    </xf>
    <xf numFmtId="0" fontId="130" fillId="8" borderId="0" xfId="0" applyFont="1" applyFill="1" applyAlignment="1">
      <alignment horizontal="center" vertical="center" wrapText="1"/>
    </xf>
    <xf numFmtId="0" fontId="131" fillId="8" borderId="0" xfId="17" applyFont="1" applyFill="1" applyAlignment="1">
      <alignment vertical="center"/>
    </xf>
    <xf numFmtId="0" fontId="131" fillId="8" borderId="0" xfId="0" applyFont="1" applyFill="1" applyAlignment="1">
      <alignment vertical="center"/>
    </xf>
    <xf numFmtId="0" fontId="131" fillId="8" borderId="0" xfId="0" applyFont="1" applyFill="1" applyAlignment="1">
      <alignment vertical="center" wrapText="1"/>
    </xf>
    <xf numFmtId="0" fontId="38" fillId="8" borderId="14" xfId="0" applyFont="1" applyFill="1" applyBorder="1" applyAlignment="1">
      <alignment horizontal="center" vertical="center"/>
    </xf>
    <xf numFmtId="0" fontId="38" fillId="8" borderId="0" xfId="17" applyFont="1" applyFill="1" applyAlignment="1">
      <alignment horizontal="center" vertical="center"/>
    </xf>
    <xf numFmtId="0" fontId="50" fillId="8" borderId="0" xfId="0" applyFont="1" applyFill="1" applyAlignment="1">
      <alignment horizontal="center" vertical="center"/>
    </xf>
    <xf numFmtId="0" fontId="57" fillId="8" borderId="0" xfId="0" applyFont="1" applyFill="1" applyAlignment="1">
      <alignment horizontal="center" vertical="top"/>
    </xf>
    <xf numFmtId="0" fontId="100" fillId="8" borderId="0" xfId="0" applyFont="1" applyFill="1" applyAlignment="1">
      <alignment horizontal="center" vertical="top"/>
    </xf>
    <xf numFmtId="0" fontId="100" fillId="8" borderId="0" xfId="0" applyFont="1" applyFill="1"/>
    <xf numFmtId="165" fontId="100" fillId="8" borderId="0" xfId="35" applyNumberFormat="1" applyFont="1" applyFill="1" applyAlignment="1">
      <alignment vertical="center" wrapText="1"/>
    </xf>
    <xf numFmtId="165" fontId="100" fillId="8" borderId="4" xfId="35" applyNumberFormat="1" applyFont="1" applyFill="1" applyBorder="1" applyAlignment="1">
      <alignment vertical="center" wrapText="1"/>
    </xf>
    <xf numFmtId="165" fontId="100" fillId="0" borderId="4" xfId="35" applyNumberFormat="1" applyFont="1" applyBorder="1" applyAlignment="1">
      <alignment horizontal="center" vertical="center" wrapText="1"/>
    </xf>
    <xf numFmtId="165" fontId="100" fillId="8" borderId="4" xfId="35" applyNumberFormat="1" applyFont="1" applyFill="1" applyBorder="1"/>
    <xf numFmtId="165" fontId="100" fillId="0" borderId="4" xfId="35" applyNumberFormat="1" applyFont="1" applyBorder="1" applyAlignment="1">
      <alignment vertical="center" wrapText="1"/>
    </xf>
    <xf numFmtId="0" fontId="100" fillId="8" borderId="0" xfId="17" applyFont="1" applyFill="1" applyAlignment="1">
      <alignment vertical="center"/>
    </xf>
    <xf numFmtId="0" fontId="100" fillId="8" borderId="31" xfId="0" applyFont="1" applyFill="1" applyBorder="1" applyAlignment="1">
      <alignment horizontal="center" vertical="center"/>
    </xf>
    <xf numFmtId="0" fontId="100" fillId="8" borderId="31" xfId="0" applyFont="1" applyFill="1" applyBorder="1" applyAlignment="1">
      <alignment vertical="center"/>
    </xf>
    <xf numFmtId="165" fontId="100" fillId="8" borderId="107" xfId="35" applyNumberFormat="1" applyFont="1" applyFill="1" applyBorder="1" applyAlignment="1">
      <alignment horizontal="right" vertical="center"/>
    </xf>
    <xf numFmtId="165" fontId="100" fillId="0" borderId="107" xfId="35" applyNumberFormat="1" applyFont="1" applyBorder="1" applyAlignment="1">
      <alignment horizontal="right" vertical="center"/>
    </xf>
    <xf numFmtId="165" fontId="100" fillId="0" borderId="108" xfId="35" applyNumberFormat="1" applyFont="1" applyBorder="1" applyAlignment="1">
      <alignment horizontal="right" vertical="center"/>
    </xf>
    <xf numFmtId="0" fontId="100" fillId="8" borderId="0" xfId="0" applyFont="1" applyFill="1" applyAlignment="1">
      <alignment vertical="center"/>
    </xf>
    <xf numFmtId="0" fontId="100" fillId="8" borderId="30" xfId="0" applyFont="1" applyFill="1" applyBorder="1" applyAlignment="1">
      <alignment horizontal="center" vertical="center"/>
    </xf>
    <xf numFmtId="0" fontId="100" fillId="8" borderId="30" xfId="0" applyFont="1" applyFill="1" applyBorder="1" applyAlignment="1">
      <alignment vertical="center"/>
    </xf>
    <xf numFmtId="165" fontId="100" fillId="8" borderId="109" xfId="35" applyNumberFormat="1" applyFont="1" applyFill="1" applyBorder="1" applyAlignment="1">
      <alignment horizontal="right" vertical="center"/>
    </xf>
    <xf numFmtId="165" fontId="100" fillId="0" borderId="109" xfId="35" applyNumberFormat="1" applyFont="1" applyBorder="1" applyAlignment="1">
      <alignment horizontal="right" vertical="center"/>
    </xf>
    <xf numFmtId="165" fontId="100" fillId="0" borderId="110" xfId="35" applyNumberFormat="1" applyFont="1" applyBorder="1" applyAlignment="1">
      <alignment horizontal="right" vertical="center"/>
    </xf>
    <xf numFmtId="165" fontId="100" fillId="8" borderId="110" xfId="35" applyNumberFormat="1" applyFont="1" applyFill="1" applyBorder="1" applyAlignment="1">
      <alignment horizontal="right" vertical="center"/>
    </xf>
    <xf numFmtId="0" fontId="100" fillId="8" borderId="32" xfId="0" applyFont="1" applyFill="1" applyBorder="1" applyAlignment="1">
      <alignment vertical="center"/>
    </xf>
    <xf numFmtId="165" fontId="100" fillId="8" borderId="111" xfId="35" applyNumberFormat="1" applyFont="1" applyFill="1" applyBorder="1" applyAlignment="1">
      <alignment horizontal="right" vertical="center"/>
    </xf>
    <xf numFmtId="0" fontId="100" fillId="8" borderId="0" xfId="0" applyFont="1" applyFill="1" applyAlignment="1">
      <alignment vertical="top"/>
    </xf>
    <xf numFmtId="165" fontId="100" fillId="8" borderId="0" xfId="35" applyNumberFormat="1" applyFont="1" applyFill="1"/>
    <xf numFmtId="0" fontId="132" fillId="0" borderId="0" xfId="0" applyFont="1" applyAlignment="1">
      <alignment vertical="top"/>
    </xf>
    <xf numFmtId="0" fontId="100" fillId="8" borderId="0" xfId="17" applyFont="1" applyFill="1" applyAlignment="1">
      <alignment horizontal="right"/>
    </xf>
    <xf numFmtId="165" fontId="100" fillId="8" borderId="0" xfId="35" applyNumberFormat="1" applyFont="1" applyFill="1" applyAlignment="1">
      <alignment horizontal="center" vertical="center"/>
    </xf>
    <xf numFmtId="165" fontId="100" fillId="0" borderId="0" xfId="35" applyNumberFormat="1" applyFont="1" applyAlignment="1">
      <alignment horizontal="center" vertical="center"/>
    </xf>
    <xf numFmtId="165" fontId="100" fillId="8" borderId="107" xfId="35" applyNumberFormat="1" applyFont="1" applyFill="1" applyBorder="1" applyAlignment="1">
      <alignment vertical="center"/>
    </xf>
    <xf numFmtId="165" fontId="100" fillId="0" borderId="107" xfId="35" applyNumberFormat="1" applyFont="1" applyBorder="1" applyAlignment="1">
      <alignment vertical="center"/>
    </xf>
    <xf numFmtId="165" fontId="100" fillId="0" borderId="108" xfId="35" applyNumberFormat="1" applyFont="1" applyBorder="1" applyAlignment="1">
      <alignment vertical="center"/>
    </xf>
    <xf numFmtId="165" fontId="100" fillId="8" borderId="109" xfId="35" applyNumberFormat="1" applyFont="1" applyFill="1" applyBorder="1" applyAlignment="1">
      <alignment vertical="center"/>
    </xf>
    <xf numFmtId="165" fontId="100" fillId="0" borderId="109" xfId="35" applyNumberFormat="1" applyFont="1" applyBorder="1" applyAlignment="1">
      <alignment vertical="center"/>
    </xf>
    <xf numFmtId="165" fontId="100" fillId="0" borderId="110" xfId="35" applyNumberFormat="1" applyFont="1" applyBorder="1" applyAlignment="1">
      <alignment vertical="center"/>
    </xf>
    <xf numFmtId="165" fontId="100" fillId="8" borderId="110" xfId="35" applyNumberFormat="1" applyFont="1" applyFill="1" applyBorder="1" applyAlignment="1">
      <alignment vertical="center"/>
    </xf>
    <xf numFmtId="165" fontId="100" fillId="8" borderId="111" xfId="35" applyNumberFormat="1" applyFont="1" applyFill="1" applyBorder="1" applyAlignment="1">
      <alignment vertical="center"/>
    </xf>
    <xf numFmtId="0" fontId="100" fillId="8" borderId="0" xfId="0" applyFont="1" applyFill="1" applyAlignment="1">
      <alignment horizontal="center" vertical="center"/>
    </xf>
    <xf numFmtId="165" fontId="100" fillId="8" borderId="0" xfId="35" applyNumberFormat="1" applyFont="1" applyFill="1" applyAlignment="1">
      <alignment vertical="center"/>
    </xf>
    <xf numFmtId="0" fontId="100" fillId="8" borderId="0" xfId="0" applyFont="1" applyFill="1" applyAlignment="1">
      <alignment horizontal="center"/>
    </xf>
    <xf numFmtId="0" fontId="101" fillId="8" borderId="0" xfId="17" applyFont="1" applyFill="1"/>
    <xf numFmtId="0" fontId="101" fillId="8" borderId="0" xfId="0" applyFont="1" applyFill="1"/>
    <xf numFmtId="0" fontId="29" fillId="8" borderId="0" xfId="17" applyFont="1" applyFill="1"/>
    <xf numFmtId="0" fontId="30" fillId="8" borderId="0" xfId="0" applyFont="1" applyFill="1" applyAlignment="1">
      <alignment vertical="center" wrapText="1"/>
    </xf>
    <xf numFmtId="0" fontId="133" fillId="10" borderId="0" xfId="9" applyFont="1" applyFill="1" applyBorder="1" applyAlignment="1">
      <alignment horizontal="center" vertical="center" wrapText="1"/>
    </xf>
    <xf numFmtId="0" fontId="57" fillId="8" borderId="33" xfId="0" applyFont="1" applyFill="1" applyBorder="1" applyAlignment="1">
      <alignment horizontal="center" vertical="center" wrapText="1"/>
    </xf>
    <xf numFmtId="0" fontId="57" fillId="8" borderId="0" xfId="0" quotePrefix="1" applyFont="1" applyFill="1" applyAlignment="1">
      <alignment vertical="center" wrapText="1"/>
    </xf>
    <xf numFmtId="0" fontId="57" fillId="8" borderId="30" xfId="0" applyFont="1" applyFill="1" applyBorder="1" applyAlignment="1">
      <alignment horizontal="center" vertical="center" wrapText="1"/>
    </xf>
    <xf numFmtId="0" fontId="62" fillId="0" borderId="30" xfId="0" applyFont="1" applyBorder="1" applyAlignment="1">
      <alignment horizontal="left" vertical="center" wrapText="1" indent="3"/>
    </xf>
    <xf numFmtId="0" fontId="57" fillId="0" borderId="30" xfId="0" applyFont="1" applyBorder="1" applyAlignment="1">
      <alignment horizontal="left" vertical="center" wrapText="1" indent="3"/>
    </xf>
    <xf numFmtId="0" fontId="57" fillId="0" borderId="30" xfId="0" applyFont="1" applyBorder="1" applyAlignment="1">
      <alignment horizontal="left" vertical="center" wrapText="1" indent="6"/>
    </xf>
    <xf numFmtId="0" fontId="57" fillId="8" borderId="32" xfId="0" applyFont="1" applyFill="1" applyBorder="1" applyAlignment="1">
      <alignment horizontal="center" vertical="center" wrapText="1"/>
    </xf>
    <xf numFmtId="0" fontId="57" fillId="0" borderId="32" xfId="0" applyFont="1" applyBorder="1" applyAlignment="1">
      <alignment horizontal="left" vertical="center" wrapText="1" indent="3"/>
    </xf>
    <xf numFmtId="0" fontId="57" fillId="8" borderId="31" xfId="0" applyFont="1" applyFill="1" applyBorder="1" applyAlignment="1">
      <alignment vertical="center"/>
    </xf>
    <xf numFmtId="164" fontId="57" fillId="8" borderId="31" xfId="11" applyNumberFormat="1" applyFont="1" applyFill="1" applyBorder="1" applyAlignment="1">
      <alignment vertical="center"/>
    </xf>
    <xf numFmtId="0" fontId="57" fillId="8" borderId="32" xfId="0" applyFont="1" applyFill="1" applyBorder="1" applyAlignment="1">
      <alignment vertical="center"/>
    </xf>
    <xf numFmtId="164" fontId="57" fillId="8" borderId="32" xfId="11" applyNumberFormat="1" applyFont="1" applyFill="1" applyBorder="1" applyAlignment="1">
      <alignment vertical="center"/>
    </xf>
    <xf numFmtId="0" fontId="38" fillId="8" borderId="0" xfId="0" applyFont="1" applyFill="1" applyAlignment="1">
      <alignment horizontal="center" vertical="center" wrapText="1"/>
    </xf>
    <xf numFmtId="0" fontId="38" fillId="8" borderId="0" xfId="0" applyFont="1" applyFill="1" applyAlignment="1">
      <alignment vertical="center" wrapText="1"/>
    </xf>
    <xf numFmtId="0" fontId="57" fillId="8" borderId="0" xfId="0" applyFont="1" applyFill="1" applyAlignment="1">
      <alignment horizontal="center" vertical="center" wrapText="1"/>
    </xf>
    <xf numFmtId="0" fontId="54" fillId="8" borderId="0" xfId="17" applyFont="1" applyFill="1" applyAlignment="1">
      <alignment horizontal="justify"/>
    </xf>
    <xf numFmtId="0" fontId="53" fillId="0" borderId="0" xfId="12" applyFont="1" applyAlignment="1">
      <alignment horizontal="justify"/>
    </xf>
    <xf numFmtId="0" fontId="54" fillId="8" borderId="0" xfId="17" applyFont="1" applyFill="1" applyAlignment="1">
      <alignment horizontal="justify" vertical="center"/>
    </xf>
    <xf numFmtId="0" fontId="53" fillId="0" borderId="0" xfId="12" applyFont="1" applyAlignment="1">
      <alignment horizontal="justify" vertical="center"/>
    </xf>
    <xf numFmtId="0" fontId="135" fillId="0" borderId="0" xfId="4" applyFont="1" applyFill="1" applyBorder="1" applyAlignment="1">
      <alignment horizontal="left" vertical="center" indent="1"/>
    </xf>
    <xf numFmtId="0" fontId="136" fillId="8" borderId="0" xfId="17" applyFont="1" applyFill="1"/>
    <xf numFmtId="0" fontId="136" fillId="8" borderId="0" xfId="0" applyFont="1" applyFill="1" applyAlignment="1">
      <alignment vertical="center"/>
    </xf>
    <xf numFmtId="0" fontId="136" fillId="8" borderId="0" xfId="0" applyFont="1" applyFill="1" applyAlignment="1">
      <alignment vertical="center" wrapText="1"/>
    </xf>
    <xf numFmtId="0" fontId="137" fillId="8" borderId="0" xfId="17" applyFont="1" applyFill="1"/>
    <xf numFmtId="0" fontId="137" fillId="8" borderId="0" xfId="0" applyFont="1" applyFill="1" applyAlignment="1">
      <alignment vertical="center"/>
    </xf>
    <xf numFmtId="0" fontId="137" fillId="8" borderId="0" xfId="0" applyFont="1" applyFill="1" applyAlignment="1">
      <alignment vertical="center" wrapText="1"/>
    </xf>
    <xf numFmtId="0" fontId="137" fillId="8" borderId="0" xfId="17" applyFont="1" applyFill="1" applyAlignment="1">
      <alignment vertical="center"/>
    </xf>
    <xf numFmtId="0" fontId="137" fillId="8" borderId="33" xfId="0" applyFont="1" applyFill="1" applyBorder="1" applyAlignment="1">
      <alignment horizontal="center" vertical="center" wrapText="1"/>
    </xf>
    <xf numFmtId="0" fontId="137" fillId="0" borderId="125" xfId="0" applyFont="1" applyBorder="1" applyAlignment="1">
      <alignment vertical="center" wrapText="1"/>
    </xf>
    <xf numFmtId="0" fontId="137" fillId="0" borderId="0" xfId="0" applyFont="1" applyAlignment="1">
      <alignment vertical="center" wrapText="1"/>
    </xf>
    <xf numFmtId="0" fontId="137" fillId="9" borderId="30" xfId="0" applyFont="1" applyFill="1" applyBorder="1" applyAlignment="1">
      <alignment horizontal="center" vertical="center" wrapText="1"/>
    </xf>
    <xf numFmtId="1" fontId="137" fillId="9" borderId="30" xfId="0" applyNumberFormat="1" applyFont="1" applyFill="1" applyBorder="1" applyAlignment="1">
      <alignment horizontal="left" vertical="center" wrapText="1"/>
    </xf>
    <xf numFmtId="1" fontId="137" fillId="9" borderId="30" xfId="0" applyNumberFormat="1" applyFont="1" applyFill="1" applyBorder="1" applyAlignment="1">
      <alignment vertical="center" wrapText="1"/>
    </xf>
    <xf numFmtId="0" fontId="137" fillId="0" borderId="126" xfId="0" applyFont="1" applyBorder="1" applyAlignment="1">
      <alignment vertical="center" wrapText="1"/>
    </xf>
    <xf numFmtId="0" fontId="137" fillId="8" borderId="30" xfId="0" applyFont="1" applyFill="1" applyBorder="1" applyAlignment="1">
      <alignment horizontal="center" vertical="center" wrapText="1"/>
    </xf>
    <xf numFmtId="0" fontId="138" fillId="0" borderId="30" xfId="0" applyFont="1" applyBorder="1" applyAlignment="1">
      <alignment horizontal="left" vertical="center" wrapText="1" indent="2"/>
    </xf>
    <xf numFmtId="0" fontId="137" fillId="0" borderId="30" xfId="0" applyFont="1" applyBorder="1" applyAlignment="1">
      <alignment horizontal="left" vertical="center" wrapText="1" indent="4"/>
    </xf>
    <xf numFmtId="0" fontId="137" fillId="0" borderId="30" xfId="0" applyFont="1" applyBorder="1" applyAlignment="1">
      <alignment horizontal="left" vertical="center" wrapText="1" indent="5"/>
    </xf>
    <xf numFmtId="0" fontId="138" fillId="0" borderId="30" xfId="0" applyFont="1" applyBorder="1" applyAlignment="1">
      <alignment vertical="center" wrapText="1"/>
    </xf>
    <xf numFmtId="0" fontId="137" fillId="8" borderId="30" xfId="0" applyFont="1" applyFill="1" applyBorder="1" applyAlignment="1">
      <alignment horizontal="left" vertical="center" wrapText="1" indent="1"/>
    </xf>
    <xf numFmtId="0" fontId="138" fillId="8" borderId="30" xfId="0" applyFont="1" applyFill="1" applyBorder="1" applyAlignment="1">
      <alignment horizontal="left" vertical="center" wrapText="1"/>
    </xf>
    <xf numFmtId="0" fontId="137" fillId="8" borderId="32" xfId="0" applyFont="1" applyFill="1" applyBorder="1" applyAlignment="1">
      <alignment horizontal="center" vertical="center" wrapText="1"/>
    </xf>
    <xf numFmtId="0" fontId="138" fillId="0" borderId="32" xfId="0" applyFont="1" applyBorder="1" applyAlignment="1">
      <alignment vertical="center" wrapText="1"/>
    </xf>
    <xf numFmtId="0" fontId="139" fillId="8" borderId="0" xfId="17" applyFont="1" applyFill="1"/>
    <xf numFmtId="0" fontId="139" fillId="8" borderId="0" xfId="0" applyFont="1" applyFill="1" applyAlignment="1">
      <alignment vertical="center"/>
    </xf>
    <xf numFmtId="0" fontId="139" fillId="8" borderId="0" xfId="0" applyFont="1" applyFill="1" applyAlignment="1">
      <alignment vertical="center" wrapText="1"/>
    </xf>
    <xf numFmtId="3" fontId="137" fillId="8" borderId="127" xfId="35" applyNumberFormat="1" applyFont="1" applyFill="1" applyBorder="1" applyAlignment="1">
      <alignment horizontal="right" vertical="center" wrapText="1"/>
    </xf>
    <xf numFmtId="3" fontId="137" fillId="8" borderId="129" xfId="35" applyNumberFormat="1" applyFont="1" applyFill="1" applyBorder="1" applyAlignment="1">
      <alignment horizontal="right" vertical="center" wrapText="1"/>
    </xf>
    <xf numFmtId="0" fontId="137" fillId="8" borderId="136" xfId="0" applyFont="1" applyFill="1" applyBorder="1" applyAlignment="1">
      <alignment vertical="center" wrapText="1"/>
    </xf>
    <xf numFmtId="0" fontId="137" fillId="8" borderId="136" xfId="0" applyFont="1" applyFill="1" applyBorder="1" applyAlignment="1">
      <alignment horizontal="left" vertical="center" wrapText="1"/>
    </xf>
    <xf numFmtId="0" fontId="137" fillId="8" borderId="0" xfId="0" applyFont="1" applyFill="1" applyBorder="1" applyAlignment="1">
      <alignment horizontal="center" vertical="center" wrapText="1"/>
    </xf>
    <xf numFmtId="0" fontId="137" fillId="8" borderId="4" xfId="0" applyFont="1" applyFill="1" applyBorder="1" applyAlignment="1">
      <alignment vertical="center" wrapText="1"/>
    </xf>
    <xf numFmtId="3" fontId="137" fillId="8" borderId="137" xfId="35" applyNumberFormat="1" applyFont="1" applyFill="1" applyBorder="1" applyAlignment="1">
      <alignment horizontal="right" vertical="center" wrapText="1"/>
    </xf>
    <xf numFmtId="3" fontId="137" fillId="8" borderId="138" xfId="35" applyNumberFormat="1" applyFont="1" applyFill="1" applyBorder="1" applyAlignment="1">
      <alignment horizontal="right" vertical="center" wrapText="1"/>
    </xf>
    <xf numFmtId="3" fontId="137" fillId="8" borderId="143" xfId="35" applyNumberFormat="1" applyFont="1" applyFill="1" applyBorder="1" applyAlignment="1">
      <alignment horizontal="right" vertical="center" wrapText="1"/>
    </xf>
    <xf numFmtId="3" fontId="137" fillId="8" borderId="144" xfId="35" applyNumberFormat="1" applyFont="1" applyFill="1" applyBorder="1" applyAlignment="1">
      <alignment horizontal="right" vertical="center" wrapText="1"/>
    </xf>
    <xf numFmtId="3" fontId="137" fillId="8" borderId="138" xfId="35" applyNumberFormat="1" applyFont="1" applyFill="1" applyBorder="1" applyAlignment="1">
      <alignment horizontal="right" vertical="center"/>
    </xf>
    <xf numFmtId="1" fontId="137" fillId="19" borderId="138" xfId="0" applyNumberFormat="1" applyFont="1" applyFill="1" applyBorder="1" applyAlignment="1">
      <alignment vertical="center" wrapText="1"/>
    </xf>
    <xf numFmtId="1" fontId="137" fillId="19" borderId="144" xfId="0" applyNumberFormat="1" applyFont="1" applyFill="1" applyBorder="1" applyAlignment="1">
      <alignment vertical="center" wrapText="1"/>
    </xf>
    <xf numFmtId="1" fontId="137" fillId="19" borderId="128" xfId="0" applyNumberFormat="1" applyFont="1" applyFill="1" applyBorder="1" applyAlignment="1">
      <alignment vertical="center" wrapText="1"/>
    </xf>
    <xf numFmtId="0" fontId="136" fillId="0" borderId="33" xfId="0" applyFont="1" applyBorder="1" applyAlignment="1">
      <alignment horizontal="left" vertical="center" wrapText="1" indent="2"/>
    </xf>
    <xf numFmtId="0" fontId="140" fillId="9" borderId="30" xfId="0" applyFont="1" applyFill="1" applyBorder="1" applyAlignment="1">
      <alignment horizontal="left" vertical="center" wrapText="1"/>
    </xf>
    <xf numFmtId="0" fontId="137" fillId="0" borderId="30" xfId="0" applyFont="1" applyBorder="1" applyAlignment="1">
      <alignment horizontal="left" vertical="center" indent="4"/>
    </xf>
    <xf numFmtId="3" fontId="138" fillId="0" borderId="139" xfId="35" applyNumberFormat="1" applyFont="1" applyBorder="1" applyAlignment="1">
      <alignment horizontal="right" vertical="center" wrapText="1"/>
    </xf>
    <xf numFmtId="1" fontId="137" fillId="19" borderId="138" xfId="0" applyNumberFormat="1" applyFont="1" applyFill="1" applyBorder="1" applyAlignment="1">
      <alignment horizontal="left" vertical="center" wrapText="1" indent="1"/>
    </xf>
    <xf numFmtId="1" fontId="137" fillId="19" borderId="139" xfId="0" applyNumberFormat="1" applyFont="1" applyFill="1" applyBorder="1" applyAlignment="1">
      <alignment vertical="center" wrapText="1"/>
    </xf>
    <xf numFmtId="1" fontId="137" fillId="19" borderId="145" xfId="0" applyNumberFormat="1" applyFont="1" applyFill="1" applyBorder="1" applyAlignment="1">
      <alignment vertical="center" wrapText="1"/>
    </xf>
    <xf numFmtId="1" fontId="137" fillId="19" borderId="130" xfId="0" applyNumberFormat="1" applyFont="1" applyFill="1" applyBorder="1" applyAlignment="1">
      <alignment vertical="center" wrapText="1"/>
    </xf>
    <xf numFmtId="0" fontId="62" fillId="8" borderId="33" xfId="0" applyFont="1" applyFill="1" applyBorder="1" applyAlignment="1">
      <alignment horizontal="left" vertical="center" wrapText="1"/>
    </xf>
    <xf numFmtId="0" fontId="57" fillId="8" borderId="146" xfId="0" applyFont="1" applyFill="1" applyBorder="1" applyAlignment="1">
      <alignment horizontal="center" vertical="center" wrapText="1"/>
    </xf>
    <xf numFmtId="0" fontId="57" fillId="8" borderId="146" xfId="0" applyFont="1" applyFill="1" applyBorder="1" applyAlignment="1">
      <alignment vertical="center" wrapText="1"/>
    </xf>
    <xf numFmtId="164" fontId="57" fillId="8" borderId="147" xfId="11" applyNumberFormat="1" applyFont="1" applyFill="1" applyBorder="1" applyAlignment="1">
      <alignment vertical="center" wrapText="1"/>
    </xf>
    <xf numFmtId="164" fontId="57" fillId="8" borderId="148" xfId="11" applyNumberFormat="1" applyFont="1" applyFill="1" applyBorder="1" applyAlignment="1">
      <alignment vertical="center" wrapText="1"/>
    </xf>
    <xf numFmtId="164" fontId="57" fillId="8" borderId="149" xfId="11" applyNumberFormat="1" applyFont="1" applyFill="1" applyBorder="1" applyAlignment="1">
      <alignment vertical="center" wrapText="1"/>
    </xf>
    <xf numFmtId="0" fontId="57" fillId="8" borderId="150" xfId="0" applyFont="1" applyFill="1" applyBorder="1" applyAlignment="1">
      <alignment vertical="center" wrapText="1"/>
    </xf>
    <xf numFmtId="164" fontId="57" fillId="8" borderId="151" xfId="11" applyNumberFormat="1" applyFont="1" applyFill="1" applyBorder="1" applyAlignment="1">
      <alignment vertical="center" wrapText="1"/>
    </xf>
    <xf numFmtId="164" fontId="57" fillId="8" borderId="152" xfId="11" applyNumberFormat="1" applyFont="1" applyFill="1" applyBorder="1" applyAlignment="1">
      <alignment vertical="center" wrapText="1"/>
    </xf>
    <xf numFmtId="164" fontId="57" fillId="8" borderId="153" xfId="11" applyNumberFormat="1" applyFont="1" applyFill="1" applyBorder="1" applyAlignment="1">
      <alignment vertical="center" wrapText="1"/>
    </xf>
    <xf numFmtId="164" fontId="57" fillId="19" borderId="148" xfId="11" applyNumberFormat="1" applyFont="1" applyFill="1" applyBorder="1" applyAlignment="1">
      <alignment vertical="center" wrapText="1"/>
    </xf>
    <xf numFmtId="0" fontId="57" fillId="8" borderId="159" xfId="0" applyFont="1" applyFill="1" applyBorder="1" applyAlignment="1">
      <alignment horizontal="center" vertical="center" wrapText="1"/>
    </xf>
    <xf numFmtId="0" fontId="57" fillId="8" borderId="159" xfId="0" applyFont="1" applyFill="1" applyBorder="1" applyAlignment="1">
      <alignment vertical="center" wrapText="1"/>
    </xf>
    <xf numFmtId="164" fontId="57" fillId="8" borderId="160" xfId="11" applyNumberFormat="1" applyFont="1" applyFill="1" applyBorder="1" applyAlignment="1">
      <alignment vertical="center" wrapText="1"/>
    </xf>
    <xf numFmtId="164" fontId="57" fillId="8" borderId="161" xfId="11" applyNumberFormat="1" applyFont="1" applyFill="1" applyBorder="1" applyAlignment="1">
      <alignment vertical="center" wrapText="1"/>
    </xf>
    <xf numFmtId="164" fontId="57" fillId="9" borderId="161" xfId="11" applyNumberFormat="1" applyFont="1" applyFill="1" applyBorder="1" applyAlignment="1">
      <alignment vertical="center" wrapText="1"/>
    </xf>
    <xf numFmtId="164" fontId="57" fillId="9" borderId="148" xfId="11" applyNumberFormat="1" applyFont="1" applyFill="1" applyBorder="1" applyAlignment="1">
      <alignment vertical="center" wrapText="1"/>
    </xf>
    <xf numFmtId="164" fontId="57" fillId="8" borderId="162" xfId="11" applyNumberFormat="1" applyFont="1" applyFill="1" applyBorder="1" applyAlignment="1">
      <alignment vertical="center" wrapText="1"/>
    </xf>
    <xf numFmtId="0" fontId="126" fillId="8" borderId="0" xfId="17" applyFont="1" applyFill="1"/>
    <xf numFmtId="0" fontId="137" fillId="8" borderId="4" xfId="0" applyFont="1" applyFill="1" applyBorder="1"/>
    <xf numFmtId="0" fontId="137" fillId="8" borderId="30" xfId="0" applyFont="1" applyFill="1" applyBorder="1" applyAlignment="1">
      <alignment horizontal="left" vertical="center"/>
    </xf>
    <xf numFmtId="0" fontId="138" fillId="8" borderId="0" xfId="17" applyFont="1" applyFill="1" applyAlignment="1">
      <alignment horizontal="right"/>
    </xf>
    <xf numFmtId="0" fontId="138" fillId="8" borderId="14" xfId="0" applyFont="1" applyFill="1" applyBorder="1" applyAlignment="1">
      <alignment horizontal="center"/>
    </xf>
    <xf numFmtId="0" fontId="138" fillId="8" borderId="0" xfId="0" applyFont="1" applyFill="1"/>
    <xf numFmtId="0" fontId="137" fillId="8" borderId="21" xfId="0" applyFont="1" applyFill="1" applyBorder="1" applyAlignment="1">
      <alignment horizontal="center"/>
    </xf>
    <xf numFmtId="0" fontId="137" fillId="8" borderId="4" xfId="0" applyFont="1" applyFill="1" applyBorder="1" applyAlignment="1">
      <alignment horizontal="center"/>
    </xf>
    <xf numFmtId="0" fontId="137" fillId="8" borderId="5" xfId="0" applyFont="1" applyFill="1" applyBorder="1" applyAlignment="1">
      <alignment horizontal="center" vertical="center"/>
    </xf>
    <xf numFmtId="0" fontId="137" fillId="8" borderId="31" xfId="0" applyFont="1" applyFill="1" applyBorder="1" applyAlignment="1">
      <alignment vertical="center"/>
    </xf>
    <xf numFmtId="3" fontId="137" fillId="8" borderId="31" xfId="0" applyNumberFormat="1" applyFont="1" applyFill="1" applyBorder="1" applyAlignment="1">
      <alignment horizontal="center" vertical="center"/>
    </xf>
    <xf numFmtId="0" fontId="137" fillId="8" borderId="0" xfId="0" applyFont="1" applyFill="1" applyAlignment="1">
      <alignment horizontal="center" vertical="center"/>
    </xf>
    <xf numFmtId="0" fontId="137" fillId="8" borderId="30" xfId="0" applyFont="1" applyFill="1" applyBorder="1" applyAlignment="1">
      <alignment vertical="center"/>
    </xf>
    <xf numFmtId="0" fontId="137" fillId="8" borderId="30" xfId="0" applyFont="1" applyFill="1" applyBorder="1" applyAlignment="1">
      <alignment horizontal="left" vertical="center" wrapText="1"/>
    </xf>
    <xf numFmtId="3" fontId="137" fillId="8" borderId="30" xfId="0" applyNumberFormat="1" applyFont="1" applyFill="1" applyBorder="1" applyAlignment="1">
      <alignment horizontal="center" vertical="center"/>
    </xf>
    <xf numFmtId="0" fontId="137" fillId="8" borderId="14" xfId="0" applyFont="1" applyFill="1" applyBorder="1" applyAlignment="1">
      <alignment horizontal="center" vertical="center"/>
    </xf>
    <xf numFmtId="0" fontId="137" fillId="8" borderId="32" xfId="0" applyFont="1" applyFill="1" applyBorder="1" applyAlignment="1">
      <alignment vertical="center"/>
    </xf>
    <xf numFmtId="0" fontId="137" fillId="8" borderId="32" xfId="0" applyFont="1" applyFill="1" applyBorder="1" applyAlignment="1">
      <alignment horizontal="center" vertical="center"/>
    </xf>
    <xf numFmtId="0" fontId="38" fillId="0" borderId="0" xfId="0" applyFont="1"/>
    <xf numFmtId="0" fontId="137" fillId="8" borderId="4" xfId="0" applyFont="1" applyFill="1" applyBorder="1" applyAlignment="1">
      <alignment horizontal="center" vertical="center" wrapText="1"/>
    </xf>
    <xf numFmtId="0" fontId="61" fillId="20" borderId="0" xfId="0" applyFont="1" applyFill="1" applyAlignment="1">
      <alignment horizontal="left" vertical="center" wrapText="1"/>
    </xf>
    <xf numFmtId="0" fontId="38" fillId="0" borderId="0" xfId="0" applyFont="1"/>
    <xf numFmtId="0" fontId="37" fillId="8" borderId="0" xfId="24" applyFont="1" applyFill="1" applyAlignment="1">
      <alignment vertical="center"/>
    </xf>
    <xf numFmtId="0" fontId="38" fillId="8" borderId="0" xfId="0" applyFont="1" applyFill="1" applyBorder="1" applyAlignment="1">
      <alignment vertical="center" wrapText="1"/>
    </xf>
    <xf numFmtId="0" fontId="62" fillId="8" borderId="0" xfId="0" applyFont="1" applyFill="1" applyBorder="1"/>
    <xf numFmtId="0" fontId="142" fillId="8" borderId="0" xfId="0" applyFont="1" applyFill="1" applyBorder="1"/>
    <xf numFmtId="0" fontId="143" fillId="0" borderId="0" xfId="24" applyFont="1" applyAlignment="1">
      <alignment vertical="center"/>
    </xf>
    <xf numFmtId="166" fontId="50" fillId="0" borderId="0" xfId="24" applyNumberFormat="1" applyFont="1" applyAlignment="1">
      <alignment vertical="center"/>
    </xf>
    <xf numFmtId="0" fontId="144" fillId="0" borderId="0" xfId="24" applyFont="1" applyAlignment="1">
      <alignment vertical="center"/>
    </xf>
    <xf numFmtId="0" fontId="25" fillId="0" borderId="0" xfId="24" applyFont="1" applyAlignment="1">
      <alignment vertical="center"/>
    </xf>
    <xf numFmtId="0" fontId="134" fillId="8" borderId="0" xfId="17" applyFont="1" applyFill="1"/>
    <xf numFmtId="0" fontId="145" fillId="0" borderId="0" xfId="24" applyFont="1" applyAlignment="1">
      <alignment vertical="center"/>
    </xf>
    <xf numFmtId="3" fontId="145" fillId="0" borderId="0" xfId="24" applyNumberFormat="1" applyFont="1" applyAlignment="1">
      <alignment vertical="center"/>
    </xf>
    <xf numFmtId="3" fontId="38" fillId="0" borderId="0" xfId="24" applyNumberFormat="1" applyFont="1" applyAlignment="1">
      <alignment vertical="center"/>
    </xf>
    <xf numFmtId="3" fontId="38" fillId="8" borderId="0" xfId="24" applyNumberFormat="1" applyFont="1" applyFill="1" applyAlignment="1">
      <alignment vertical="center"/>
    </xf>
    <xf numFmtId="0" fontId="146" fillId="0" borderId="0" xfId="24" applyFont="1" applyAlignment="1">
      <alignment vertical="center"/>
    </xf>
    <xf numFmtId="0" fontId="99" fillId="10" borderId="0" xfId="13" applyFont="1" applyFill="1" applyBorder="1" applyAlignment="1">
      <alignment horizontal="center" vertical="center" wrapText="1"/>
    </xf>
    <xf numFmtId="0" fontId="66" fillId="8" borderId="0" xfId="17" applyFont="1" applyFill="1"/>
    <xf numFmtId="0" fontId="66" fillId="0" borderId="0" xfId="24" applyFont="1" applyAlignment="1">
      <alignment vertical="center"/>
    </xf>
    <xf numFmtId="166" fontId="66" fillId="0" borderId="0" xfId="24" applyNumberFormat="1" applyFont="1" applyAlignment="1">
      <alignment vertical="center"/>
    </xf>
    <xf numFmtId="0" fontId="43" fillId="0" borderId="0" xfId="24" applyFont="1" applyAlignment="1">
      <alignment horizontal="left" vertical="center"/>
    </xf>
    <xf numFmtId="14" fontId="147" fillId="8" borderId="12" xfId="14" quotePrefix="1" applyNumberFormat="1" applyFont="1" applyFill="1" applyBorder="1" applyAlignment="1">
      <alignment horizontal="right" vertical="center" wrapText="1"/>
    </xf>
    <xf numFmtId="14" fontId="99" fillId="8" borderId="12" xfId="14" quotePrefix="1" applyNumberFormat="1" applyFont="1" applyFill="1" applyBorder="1" applyAlignment="1">
      <alignment horizontal="right" vertical="center" wrapText="1"/>
    </xf>
    <xf numFmtId="14" fontId="50" fillId="8" borderId="12" xfId="14" quotePrefix="1" applyNumberFormat="1" applyFont="1" applyFill="1" applyBorder="1" applyAlignment="1">
      <alignment horizontal="right" vertical="center" wrapText="1"/>
    </xf>
    <xf numFmtId="0" fontId="126" fillId="8" borderId="13" xfId="24" applyFont="1" applyFill="1" applyBorder="1" applyAlignment="1">
      <alignment horizontal="right" vertical="center" wrapText="1"/>
    </xf>
    <xf numFmtId="0" fontId="57" fillId="8" borderId="11" xfId="24" applyFont="1" applyFill="1" applyBorder="1" applyAlignment="1">
      <alignment horizontal="left" vertical="center"/>
    </xf>
    <xf numFmtId="3" fontId="57" fillId="11" borderId="7" xfId="24" applyNumberFormat="1" applyFont="1" applyFill="1" applyBorder="1" applyAlignment="1">
      <alignment horizontal="right" vertical="center"/>
    </xf>
    <xf numFmtId="0" fontId="57" fillId="0" borderId="0" xfId="24" applyFont="1" applyAlignment="1">
      <alignment vertical="center"/>
    </xf>
    <xf numFmtId="0" fontId="149" fillId="0" borderId="0" xfId="24" applyFont="1" applyAlignment="1">
      <alignment vertical="center"/>
    </xf>
    <xf numFmtId="0" fontId="57" fillId="8" borderId="6" xfId="24" applyFont="1" applyFill="1" applyBorder="1" applyAlignment="1">
      <alignment horizontal="left" vertical="center"/>
    </xf>
    <xf numFmtId="3" fontId="57" fillId="11" borderId="0" xfId="24" applyNumberFormat="1" applyFont="1" applyFill="1" applyAlignment="1">
      <alignment horizontal="right" vertical="center"/>
    </xf>
    <xf numFmtId="0" fontId="57" fillId="8" borderId="9" xfId="24" applyFont="1" applyFill="1" applyBorder="1" applyAlignment="1">
      <alignment horizontal="left" vertical="center"/>
    </xf>
    <xf numFmtId="3" fontId="57" fillId="11" borderId="9" xfId="24" applyNumberFormat="1" applyFont="1" applyFill="1" applyBorder="1" applyAlignment="1">
      <alignment horizontal="right" vertical="center"/>
    </xf>
    <xf numFmtId="0" fontId="62" fillId="8" borderId="10" xfId="24" applyFont="1" applyFill="1" applyBorder="1" applyAlignment="1">
      <alignment horizontal="left" vertical="center"/>
    </xf>
    <xf numFmtId="3" fontId="62" fillId="11" borderId="10" xfId="24" applyNumberFormat="1" applyFont="1" applyFill="1" applyBorder="1" applyAlignment="1">
      <alignment horizontal="right" vertical="center"/>
    </xf>
    <xf numFmtId="3" fontId="57" fillId="8" borderId="7" xfId="24" applyNumberFormat="1" applyFont="1" applyFill="1" applyBorder="1" applyAlignment="1">
      <alignment horizontal="right" vertical="center"/>
    </xf>
    <xf numFmtId="0" fontId="62" fillId="8" borderId="0" xfId="17" applyFont="1" applyFill="1"/>
    <xf numFmtId="0" fontId="62" fillId="0" borderId="0" xfId="24" applyFont="1" applyAlignment="1">
      <alignment vertical="center"/>
    </xf>
    <xf numFmtId="0" fontId="150" fillId="0" borderId="0" xfId="24" applyFont="1" applyAlignment="1">
      <alignment vertical="center"/>
    </xf>
    <xf numFmtId="3" fontId="57" fillId="8" borderId="0" xfId="24" applyNumberFormat="1" applyFont="1" applyFill="1" applyAlignment="1">
      <alignment horizontal="right" vertical="center"/>
    </xf>
    <xf numFmtId="3" fontId="57" fillId="11" borderId="6" xfId="24" applyNumberFormat="1" applyFont="1" applyFill="1" applyBorder="1" applyAlignment="1">
      <alignment horizontal="right" vertical="center"/>
    </xf>
    <xf numFmtId="3" fontId="57" fillId="8" borderId="6" xfId="24" applyNumberFormat="1" applyFont="1" applyFill="1" applyBorder="1" applyAlignment="1">
      <alignment horizontal="right" vertical="center"/>
    </xf>
    <xf numFmtId="3" fontId="57" fillId="8" borderId="9" xfId="24" applyNumberFormat="1" applyFont="1" applyFill="1" applyBorder="1" applyAlignment="1">
      <alignment horizontal="right" vertical="center"/>
    </xf>
    <xf numFmtId="3" fontId="57" fillId="11" borderId="10" xfId="24" applyNumberFormat="1" applyFont="1" applyFill="1" applyBorder="1" applyAlignment="1">
      <alignment horizontal="right" vertical="center"/>
    </xf>
    <xf numFmtId="3" fontId="57" fillId="8" borderId="10" xfId="24" applyNumberFormat="1" applyFont="1" applyFill="1" applyBorder="1" applyAlignment="1">
      <alignment horizontal="right" vertical="center"/>
    </xf>
    <xf numFmtId="0" fontId="38" fillId="8" borderId="0" xfId="0" applyFont="1" applyFill="1" applyAlignment="1">
      <alignment vertical="center" wrapText="1"/>
    </xf>
    <xf numFmtId="0" fontId="137" fillId="8" borderId="13" xfId="0" applyFont="1" applyFill="1" applyBorder="1" applyAlignment="1">
      <alignment horizontal="center" vertical="center" wrapText="1"/>
    </xf>
    <xf numFmtId="0" fontId="50" fillId="0" borderId="7" xfId="0" applyFont="1" applyBorder="1" applyAlignment="1">
      <alignment horizontal="center" vertical="center" wrapText="1"/>
    </xf>
    <xf numFmtId="0" fontId="50" fillId="0" borderId="7" xfId="0" applyFont="1" applyBorder="1" applyAlignment="1">
      <alignment vertical="center" wrapText="1"/>
    </xf>
    <xf numFmtId="0" fontId="50" fillId="0" borderId="6" xfId="0" applyFont="1" applyBorder="1" applyAlignment="1">
      <alignment horizontal="center" vertical="center" wrapText="1"/>
    </xf>
    <xf numFmtId="3" fontId="50" fillId="0" borderId="7" xfId="0" applyNumberFormat="1" applyFont="1" applyBorder="1" applyAlignment="1">
      <alignment vertical="center" wrapText="1"/>
    </xf>
    <xf numFmtId="0" fontId="50" fillId="0" borderId="6" xfId="0" applyFont="1" applyBorder="1" applyAlignment="1">
      <alignment horizontal="left" vertical="center" wrapText="1" indent="2"/>
    </xf>
    <xf numFmtId="3" fontId="50" fillId="0" borderId="6" xfId="0" applyNumberFormat="1" applyFont="1" applyBorder="1" applyAlignment="1">
      <alignment vertical="center" wrapText="1"/>
    </xf>
    <xf numFmtId="3" fontId="152" fillId="7" borderId="6" xfId="0" applyNumberFormat="1" applyFont="1" applyFill="1" applyBorder="1" applyAlignment="1">
      <alignment vertical="center" wrapText="1"/>
    </xf>
    <xf numFmtId="0" fontId="142" fillId="8" borderId="0" xfId="0" applyFont="1" applyFill="1" applyBorder="1" applyAlignment="1">
      <alignment vertical="center"/>
    </xf>
    <xf numFmtId="164" fontId="38" fillId="8" borderId="31" xfId="11" applyNumberFormat="1" applyFont="1" applyFill="1" applyBorder="1" applyAlignment="1">
      <alignment vertical="center"/>
    </xf>
    <xf numFmtId="164" fontId="38" fillId="8" borderId="32" xfId="11" applyNumberFormat="1" applyFont="1" applyFill="1" applyBorder="1" applyAlignment="1">
      <alignment vertical="center"/>
    </xf>
    <xf numFmtId="0" fontId="137" fillId="8" borderId="0" xfId="17" applyFont="1" applyFill="1" applyAlignment="1">
      <alignment horizontal="right"/>
    </xf>
    <xf numFmtId="0" fontId="137" fillId="8" borderId="13" xfId="0" applyFont="1" applyFill="1" applyBorder="1"/>
    <xf numFmtId="0" fontId="137" fillId="8" borderId="0" xfId="0" applyFont="1" applyFill="1"/>
    <xf numFmtId="0" fontId="137" fillId="8" borderId="31" xfId="0" applyFont="1" applyFill="1" applyBorder="1" applyAlignment="1">
      <alignment vertical="center" wrapText="1"/>
    </xf>
    <xf numFmtId="0" fontId="137" fillId="8" borderId="106" xfId="0" applyFont="1" applyFill="1" applyBorder="1" applyAlignment="1">
      <alignment horizontal="left" vertical="center" wrapText="1"/>
    </xf>
    <xf numFmtId="2" fontId="137" fillId="8" borderId="30" xfId="0" applyNumberFormat="1" applyFont="1" applyFill="1" applyBorder="1" applyAlignment="1">
      <alignment horizontal="right" vertical="center" wrapText="1"/>
    </xf>
    <xf numFmtId="0" fontId="137" fillId="8" borderId="30" xfId="0" applyFont="1" applyFill="1" applyBorder="1" applyAlignment="1">
      <alignment horizontal="right" vertical="center" wrapText="1"/>
    </xf>
    <xf numFmtId="9" fontId="137" fillId="8" borderId="30" xfId="11" applyFont="1" applyFill="1" applyBorder="1" applyAlignment="1">
      <alignment horizontal="right" vertical="center" wrapText="1"/>
    </xf>
    <xf numFmtId="0" fontId="137" fillId="8" borderId="30" xfId="0" applyFont="1" applyFill="1" applyBorder="1" applyAlignment="1">
      <alignment vertical="center" wrapText="1"/>
    </xf>
    <xf numFmtId="0" fontId="137" fillId="0" borderId="30" xfId="0" applyFont="1" applyBorder="1" applyAlignment="1">
      <alignment horizontal="left" vertical="center" wrapText="1"/>
    </xf>
    <xf numFmtId="2" fontId="137" fillId="0" borderId="30" xfId="0" applyNumberFormat="1" applyFont="1" applyBorder="1" applyAlignment="1">
      <alignment horizontal="right" vertical="center" wrapText="1"/>
    </xf>
    <xf numFmtId="0" fontId="137" fillId="0" borderId="30" xfId="0" applyFont="1" applyBorder="1" applyAlignment="1">
      <alignment horizontal="right" vertical="center" wrapText="1"/>
    </xf>
    <xf numFmtId="9" fontId="137" fillId="0" borderId="30" xfId="11" applyFont="1" applyBorder="1" applyAlignment="1">
      <alignment horizontal="right" vertical="center" wrapText="1"/>
    </xf>
    <xf numFmtId="0" fontId="137" fillId="0" borderId="0" xfId="0" applyFont="1"/>
    <xf numFmtId="2" fontId="137" fillId="8" borderId="106" xfId="0" applyNumberFormat="1" applyFont="1" applyFill="1" applyBorder="1" applyAlignment="1">
      <alignment horizontal="right" vertical="center" wrapText="1"/>
    </xf>
    <xf numFmtId="0" fontId="137" fillId="8" borderId="106" xfId="0" applyFont="1" applyFill="1" applyBorder="1" applyAlignment="1">
      <alignment horizontal="right" vertical="center" wrapText="1"/>
    </xf>
    <xf numFmtId="9" fontId="137" fillId="8" borderId="106" xfId="11" applyFont="1" applyFill="1" applyBorder="1" applyAlignment="1">
      <alignment horizontal="right" vertical="center" wrapText="1"/>
    </xf>
    <xf numFmtId="0" fontId="137" fillId="8" borderId="32" xfId="0" applyFont="1" applyFill="1" applyBorder="1" applyAlignment="1">
      <alignment horizontal="right" vertical="center" wrapText="1"/>
    </xf>
    <xf numFmtId="0" fontId="137" fillId="8" borderId="32" xfId="0" applyFont="1" applyFill="1" applyBorder="1" applyAlignment="1">
      <alignment horizontal="left" vertical="center" wrapText="1"/>
    </xf>
    <xf numFmtId="0" fontId="137" fillId="8" borderId="14" xfId="0" applyFont="1" applyFill="1" applyBorder="1" applyAlignment="1">
      <alignment horizontal="left" vertical="center" wrapText="1"/>
    </xf>
    <xf numFmtId="2" fontId="137" fillId="8" borderId="32" xfId="0" applyNumberFormat="1" applyFont="1" applyFill="1" applyBorder="1" applyAlignment="1">
      <alignment horizontal="right" vertical="center" wrapText="1"/>
    </xf>
    <xf numFmtId="9" fontId="137" fillId="8" borderId="32" xfId="11" applyFont="1" applyFill="1" applyBorder="1" applyAlignment="1">
      <alignment horizontal="right" vertical="center" wrapText="1"/>
    </xf>
    <xf numFmtId="0" fontId="137" fillId="8" borderId="0" xfId="0" applyFont="1" applyFill="1" applyAlignment="1">
      <alignment horizontal="left" vertical="center"/>
    </xf>
    <xf numFmtId="0" fontId="37" fillId="8" borderId="0" xfId="24" applyFont="1" applyFill="1" applyAlignment="1">
      <alignment vertical="center"/>
    </xf>
    <xf numFmtId="0" fontId="54" fillId="8" borderId="0" xfId="17" applyFont="1" applyFill="1" applyAlignment="1">
      <alignment vertical="center"/>
    </xf>
    <xf numFmtId="0" fontId="54" fillId="8" borderId="0" xfId="17" applyFont="1" applyFill="1" applyAlignment="1">
      <alignment horizontal="right"/>
    </xf>
    <xf numFmtId="0" fontId="50" fillId="0" borderId="0" xfId="24" applyFont="1" applyAlignment="1">
      <alignment horizontal="right" vertical="center"/>
    </xf>
    <xf numFmtId="0" fontId="145" fillId="0" borderId="0" xfId="24" applyFont="1" applyAlignment="1">
      <alignment horizontal="right" vertical="center"/>
    </xf>
    <xf numFmtId="0" fontId="143" fillId="0" borderId="0" xfId="24" applyFont="1" applyAlignment="1">
      <alignment horizontal="right" vertical="center"/>
    </xf>
    <xf numFmtId="0" fontId="37" fillId="8" borderId="0" xfId="24" applyFont="1" applyFill="1" applyAlignment="1">
      <alignment horizontal="right" vertical="center"/>
    </xf>
    <xf numFmtId="3" fontId="145" fillId="0" borderId="0" xfId="24" applyNumberFormat="1" applyFont="1" applyAlignment="1">
      <alignment horizontal="right" vertical="center"/>
    </xf>
    <xf numFmtId="0" fontId="62" fillId="8" borderId="13" xfId="24" applyFont="1" applyFill="1" applyBorder="1" applyAlignment="1">
      <alignment horizontal="right" vertical="center" wrapText="1"/>
    </xf>
    <xf numFmtId="0" fontId="38" fillId="0" borderId="14" xfId="0" applyFont="1" applyBorder="1" applyAlignment="1">
      <alignment horizontal="center" vertical="center"/>
    </xf>
    <xf numFmtId="0" fontId="38" fillId="0" borderId="14" xfId="0" applyFont="1" applyBorder="1" applyAlignment="1">
      <alignment horizontal="center"/>
    </xf>
    <xf numFmtId="0" fontId="38" fillId="8" borderId="0" xfId="0" applyFont="1" applyFill="1" applyAlignment="1">
      <alignment vertical="center" wrapText="1"/>
    </xf>
    <xf numFmtId="0" fontId="37" fillId="0" borderId="10" xfId="0" applyFont="1" applyBorder="1" applyAlignment="1">
      <alignment vertical="center" wrapText="1"/>
    </xf>
    <xf numFmtId="0" fontId="38" fillId="0" borderId="6" xfId="0" applyFont="1" applyBorder="1" applyAlignment="1">
      <alignment vertical="center" wrapText="1"/>
    </xf>
    <xf numFmtId="0" fontId="29" fillId="0" borderId="0" xfId="0" applyFont="1"/>
    <xf numFmtId="0" fontId="30" fillId="0" borderId="0" xfId="0" applyFont="1"/>
    <xf numFmtId="49" fontId="25" fillId="0" borderId="0" xfId="0" applyNumberFormat="1" applyFont="1"/>
    <xf numFmtId="0" fontId="38" fillId="0" borderId="0" xfId="0" applyFont="1" applyAlignment="1">
      <alignment vertical="center"/>
    </xf>
    <xf numFmtId="0" fontId="62" fillId="0" borderId="14"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0" xfId="0" applyFont="1" applyAlignment="1">
      <alignment horizontal="center" vertical="center" wrapText="1"/>
    </xf>
    <xf numFmtId="0" fontId="38" fillId="0" borderId="14" xfId="0" applyFont="1" applyBorder="1" applyAlignment="1">
      <alignment horizontal="center" vertical="center" wrapText="1"/>
    </xf>
    <xf numFmtId="0" fontId="38" fillId="0" borderId="0" xfId="0" applyFont="1" applyAlignment="1">
      <alignment vertical="center" wrapText="1"/>
    </xf>
    <xf numFmtId="0" fontId="38" fillId="0" borderId="14" xfId="0" applyFont="1" applyBorder="1" applyAlignment="1">
      <alignment horizontal="center" vertical="center"/>
    </xf>
    <xf numFmtId="0" fontId="38" fillId="8" borderId="0" xfId="0" applyFont="1" applyFill="1" applyAlignment="1">
      <alignment horizontal="center" vertical="center" wrapText="1"/>
    </xf>
    <xf numFmtId="0" fontId="38" fillId="8" borderId="0" xfId="0" applyFont="1" applyFill="1" applyAlignment="1">
      <alignment vertical="center" wrapText="1"/>
    </xf>
    <xf numFmtId="0" fontId="37" fillId="0" borderId="10" xfId="0" applyFont="1" applyBorder="1" applyAlignment="1">
      <alignment vertical="center" wrapText="1"/>
    </xf>
    <xf numFmtId="0" fontId="38" fillId="0" borderId="6" xfId="0" applyFont="1" applyBorder="1" applyAlignment="1">
      <alignment vertical="center" wrapText="1"/>
    </xf>
    <xf numFmtId="0" fontId="30" fillId="0" borderId="0" xfId="0" applyFont="1"/>
    <xf numFmtId="0" fontId="38" fillId="0" borderId="0" xfId="0" applyFont="1" applyAlignment="1">
      <alignment vertical="center"/>
    </xf>
    <xf numFmtId="0" fontId="38" fillId="0" borderId="0" xfId="17" applyFont="1"/>
    <xf numFmtId="0" fontId="46" fillId="0" borderId="0" xfId="0" applyFont="1"/>
    <xf numFmtId="0" fontId="71" fillId="0" borderId="0" xfId="0" applyFont="1" applyAlignment="1">
      <alignment vertical="center"/>
    </xf>
    <xf numFmtId="0" fontId="154" fillId="0" borderId="0" xfId="24" applyFont="1" applyAlignment="1">
      <alignment vertical="center"/>
    </xf>
    <xf numFmtId="0" fontId="154" fillId="0" borderId="0" xfId="24" applyFont="1"/>
    <xf numFmtId="0" fontId="25" fillId="0" borderId="0" xfId="12" applyFont="1"/>
    <xf numFmtId="14" fontId="50" fillId="8" borderId="0" xfId="24" applyNumberFormat="1" applyFont="1" applyFill="1" applyAlignment="1">
      <alignment horizontal="left" vertical="center" wrapText="1"/>
    </xf>
    <xf numFmtId="0" fontId="60" fillId="8" borderId="0" xfId="25" applyFont="1" applyFill="1" applyAlignment="1">
      <alignment horizontal="center" vertical="center" wrapText="1"/>
    </xf>
    <xf numFmtId="17" fontId="60" fillId="8" borderId="21" xfId="25" applyNumberFormat="1" applyFont="1" applyFill="1" applyBorder="1" applyAlignment="1">
      <alignment horizontal="center" vertical="center" wrapText="1"/>
    </xf>
    <xf numFmtId="1" fontId="60" fillId="8" borderId="11" xfId="25" quotePrefix="1" applyNumberFormat="1" applyFont="1" applyFill="1" applyBorder="1" applyAlignment="1">
      <alignment horizontal="left" vertical="center"/>
    </xf>
    <xf numFmtId="167" fontId="50" fillId="8" borderId="11" xfId="39" quotePrefix="1" applyNumberFormat="1" applyFont="1" applyFill="1" applyBorder="1" applyAlignment="1">
      <alignment horizontal="center" vertical="center"/>
    </xf>
    <xf numFmtId="3" fontId="50" fillId="8" borderId="11" xfId="27" applyNumberFormat="1" applyFont="1" applyFill="1" applyBorder="1" applyAlignment="1">
      <alignment horizontal="right" vertical="center"/>
    </xf>
    <xf numFmtId="168" fontId="50" fillId="8" borderId="6" xfId="25" applyNumberFormat="1" applyFont="1" applyFill="1" applyBorder="1" applyAlignment="1">
      <alignment vertical="center"/>
    </xf>
    <xf numFmtId="0" fontId="50" fillId="8" borderId="6" xfId="12" quotePrefix="1" applyFont="1" applyFill="1" applyBorder="1" applyAlignment="1">
      <alignment horizontal="center" vertical="center"/>
    </xf>
    <xf numFmtId="3" fontId="50" fillId="8" borderId="6" xfId="12" applyNumberFormat="1" applyFont="1" applyFill="1" applyBorder="1" applyAlignment="1">
      <alignment horizontal="right" vertical="center"/>
    </xf>
    <xf numFmtId="9" fontId="50" fillId="8" borderId="6" xfId="12" applyNumberFormat="1" applyFont="1" applyFill="1" applyBorder="1" applyAlignment="1">
      <alignment horizontal="center" vertical="center"/>
    </xf>
    <xf numFmtId="168" fontId="50" fillId="8" borderId="6" xfId="25" applyNumberFormat="1" applyFont="1" applyFill="1" applyBorder="1" applyAlignment="1">
      <alignment horizontal="left" vertical="center" wrapText="1"/>
    </xf>
    <xf numFmtId="15" fontId="50" fillId="8" borderId="6" xfId="12" quotePrefix="1" applyNumberFormat="1" applyFont="1" applyFill="1" applyBorder="1" applyAlignment="1">
      <alignment horizontal="center" vertical="center"/>
    </xf>
    <xf numFmtId="15" fontId="50" fillId="8" borderId="17" xfId="12" quotePrefix="1" applyNumberFormat="1" applyFont="1" applyFill="1" applyBorder="1" applyAlignment="1">
      <alignment horizontal="center" vertical="center"/>
    </xf>
    <xf numFmtId="3" fontId="50" fillId="8" borderId="17" xfId="12" applyNumberFormat="1" applyFont="1" applyFill="1" applyBorder="1" applyAlignment="1">
      <alignment horizontal="right" vertical="center"/>
    </xf>
    <xf numFmtId="0" fontId="39" fillId="0" borderId="0" xfId="24" applyFont="1" applyAlignment="1">
      <alignment vertical="center"/>
    </xf>
    <xf numFmtId="0" fontId="156" fillId="0" borderId="0" xfId="24" applyFont="1" applyAlignment="1">
      <alignment horizontal="left" vertical="center"/>
    </xf>
    <xf numFmtId="0" fontId="39" fillId="8" borderId="0" xfId="24" applyFont="1" applyFill="1"/>
    <xf numFmtId="0" fontId="157" fillId="0" borderId="0" xfId="24" applyFont="1" applyAlignment="1">
      <alignment horizontal="left" vertical="center" wrapText="1"/>
    </xf>
    <xf numFmtId="0" fontId="157" fillId="0" borderId="0" xfId="24" applyFont="1" applyAlignment="1">
      <alignment vertical="center"/>
    </xf>
    <xf numFmtId="173" fontId="158" fillId="8" borderId="0" xfId="24" applyNumberFormat="1" applyFont="1" applyFill="1" applyAlignment="1">
      <alignment horizontal="right"/>
    </xf>
    <xf numFmtId="0" fontId="29" fillId="8" borderId="0" xfId="24" applyFont="1" applyFill="1" applyAlignment="1">
      <alignment vertical="center"/>
    </xf>
    <xf numFmtId="0" fontId="27" fillId="8" borderId="0" xfId="46" applyFont="1" applyFill="1"/>
    <xf numFmtId="168" fontId="38" fillId="0" borderId="9" xfId="17" applyNumberFormat="1" applyFont="1" applyBorder="1" applyAlignment="1">
      <alignment horizontal="right"/>
    </xf>
    <xf numFmtId="0" fontId="39" fillId="0" borderId="0" xfId="24" applyFont="1"/>
    <xf numFmtId="168" fontId="37" fillId="0" borderId="10" xfId="39" applyNumberFormat="1" applyFont="1" applyBorder="1" applyAlignment="1">
      <alignment horizontal="right"/>
    </xf>
    <xf numFmtId="0" fontId="39" fillId="0" borderId="0" xfId="24" applyFont="1" applyAlignment="1">
      <alignment horizontal="right" vertical="center"/>
    </xf>
    <xf numFmtId="0" fontId="37" fillId="6" borderId="11" xfId="17" applyFont="1" applyFill="1" applyBorder="1" applyAlignment="1">
      <alignment horizontal="right" vertical="center"/>
    </xf>
    <xf numFmtId="168" fontId="38" fillId="0" borderId="6" xfId="17" applyNumberFormat="1" applyFont="1" applyBorder="1" applyAlignment="1">
      <alignment horizontal="right"/>
    </xf>
    <xf numFmtId="168" fontId="37" fillId="0" borderId="6" xfId="17" applyNumberFormat="1" applyFont="1" applyBorder="1" applyAlignment="1">
      <alignment horizontal="right"/>
    </xf>
    <xf numFmtId="0" fontId="27" fillId="0" borderId="0" xfId="24" applyFont="1" applyAlignment="1">
      <alignment vertical="center"/>
    </xf>
    <xf numFmtId="0" fontId="155" fillId="0" borderId="0" xfId="24" applyFont="1" applyAlignment="1">
      <alignment vertical="center"/>
    </xf>
    <xf numFmtId="0" fontId="27" fillId="0" borderId="0" xfId="24" applyFont="1"/>
    <xf numFmtId="168" fontId="32" fillId="0" borderId="9" xfId="17" applyNumberFormat="1" applyFont="1" applyBorder="1" applyAlignment="1">
      <alignment horizontal="right"/>
    </xf>
    <xf numFmtId="168" fontId="31" fillId="0" borderId="10" xfId="39" applyNumberFormat="1" applyFont="1" applyBorder="1" applyAlignment="1">
      <alignment horizontal="right"/>
    </xf>
    <xf numFmtId="0" fontId="38" fillId="8" borderId="0" xfId="24" applyFont="1" applyFill="1" applyAlignment="1">
      <alignment vertical="center"/>
    </xf>
    <xf numFmtId="3" fontId="37" fillId="8" borderId="21" xfId="17" quotePrefix="1" applyNumberFormat="1" applyFont="1" applyFill="1" applyBorder="1" applyAlignment="1">
      <alignment horizontal="right" vertical="center"/>
    </xf>
    <xf numFmtId="0" fontId="50" fillId="8" borderId="0" xfId="46" applyFont="1" applyFill="1"/>
    <xf numFmtId="0" fontId="153" fillId="0" borderId="0" xfId="24" applyFont="1" applyAlignment="1">
      <alignment vertical="center"/>
    </xf>
    <xf numFmtId="0" fontId="50" fillId="0" borderId="0" xfId="24" applyFont="1"/>
    <xf numFmtId="0" fontId="38" fillId="6" borderId="6" xfId="17" applyFont="1" applyFill="1" applyBorder="1" applyAlignment="1">
      <alignment horizontal="left" vertical="center" indent="1"/>
    </xf>
    <xf numFmtId="0" fontId="50" fillId="0" borderId="0" xfId="24" applyFont="1" applyAlignment="1">
      <alignment vertical="center" wrapText="1"/>
    </xf>
    <xf numFmtId="0" fontId="38" fillId="6" borderId="9" xfId="17" applyFont="1" applyFill="1" applyBorder="1" applyAlignment="1">
      <alignment vertical="center"/>
    </xf>
    <xf numFmtId="0" fontId="37" fillId="6" borderId="10" xfId="17" applyFont="1" applyFill="1" applyBorder="1" applyAlignment="1">
      <alignment vertical="center"/>
    </xf>
    <xf numFmtId="0" fontId="38" fillId="8" borderId="0" xfId="24" applyFont="1" applyFill="1" applyAlignment="1">
      <alignment horizontal="left" vertical="center" wrapText="1"/>
    </xf>
    <xf numFmtId="0" fontId="32" fillId="8" borderId="11" xfId="24" applyFont="1" applyFill="1" applyBorder="1" applyAlignment="1">
      <alignment horizontal="left" vertical="center"/>
    </xf>
    <xf numFmtId="168" fontId="32" fillId="0" borderId="11" xfId="39" applyNumberFormat="1" applyFont="1" applyBorder="1" applyAlignment="1">
      <alignment horizontal="right"/>
    </xf>
    <xf numFmtId="168" fontId="32" fillId="0" borderId="11" xfId="17" applyNumberFormat="1" applyFont="1" applyBorder="1" applyAlignment="1">
      <alignment horizontal="right"/>
    </xf>
    <xf numFmtId="0" fontId="32" fillId="8" borderId="9" xfId="24" applyFont="1" applyFill="1" applyBorder="1" applyAlignment="1">
      <alignment horizontal="left" vertical="center" wrapText="1"/>
    </xf>
    <xf numFmtId="0" fontId="32" fillId="8" borderId="10" xfId="24" applyFont="1" applyFill="1" applyBorder="1" applyAlignment="1">
      <alignment horizontal="left" vertical="center" wrapText="1"/>
    </xf>
    <xf numFmtId="0" fontId="60" fillId="6" borderId="11" xfId="17" applyFont="1" applyFill="1" applyBorder="1" applyAlignment="1">
      <alignment vertical="center"/>
    </xf>
    <xf numFmtId="0" fontId="157" fillId="0" borderId="0" xfId="24" applyFont="1" applyBorder="1" applyAlignment="1">
      <alignment vertical="center"/>
    </xf>
    <xf numFmtId="173" fontId="158" fillId="8" borderId="0" xfId="24" applyNumberFormat="1" applyFont="1" applyFill="1" applyBorder="1" applyAlignment="1">
      <alignment horizontal="right"/>
    </xf>
    <xf numFmtId="3" fontId="31" fillId="8" borderId="4" xfId="17" quotePrefix="1" applyNumberFormat="1" applyFont="1" applyFill="1" applyBorder="1" applyAlignment="1">
      <alignment horizontal="right" vertical="center"/>
    </xf>
    <xf numFmtId="0" fontId="62" fillId="8" borderId="0" xfId="57" applyFont="1" applyFill="1" applyAlignment="1">
      <alignment horizontal="right" vertical="center"/>
    </xf>
    <xf numFmtId="0" fontId="62" fillId="8" borderId="40" xfId="57" applyFont="1" applyFill="1" applyBorder="1" applyAlignment="1">
      <alignment horizontal="left" vertical="center"/>
    </xf>
    <xf numFmtId="0" fontId="62" fillId="8" borderId="40" xfId="57" applyFont="1" applyFill="1" applyBorder="1" applyAlignment="1">
      <alignment horizontal="right" vertical="center" wrapText="1"/>
    </xf>
    <xf numFmtId="0" fontId="62" fillId="8" borderId="40" xfId="57" applyFont="1" applyFill="1" applyBorder="1" applyAlignment="1">
      <alignment horizontal="right" vertical="center"/>
    </xf>
    <xf numFmtId="0" fontId="62" fillId="8" borderId="40" xfId="57" quotePrefix="1" applyFont="1" applyFill="1" applyBorder="1" applyAlignment="1">
      <alignment horizontal="right" vertical="center"/>
    </xf>
    <xf numFmtId="0" fontId="24" fillId="8" borderId="0" xfId="17" applyFont="1" applyFill="1"/>
    <xf numFmtId="0" fontId="112" fillId="8" borderId="0" xfId="57" applyFont="1" applyFill="1" applyAlignment="1">
      <alignment horizontal="right" vertical="center"/>
    </xf>
    <xf numFmtId="0" fontId="57" fillId="8" borderId="0" xfId="57" applyFont="1" applyFill="1" applyAlignment="1">
      <alignment vertical="center"/>
    </xf>
    <xf numFmtId="0" fontId="57" fillId="8" borderId="0" xfId="57" applyFont="1" applyFill="1" applyAlignment="1">
      <alignment horizontal="left" vertical="center"/>
    </xf>
    <xf numFmtId="0" fontId="57" fillId="8" borderId="0" xfId="57" applyFont="1" applyFill="1" applyAlignment="1">
      <alignment vertical="center" wrapText="1"/>
    </xf>
    <xf numFmtId="0" fontId="57" fillId="8" borderId="41" xfId="57" applyFont="1" applyFill="1" applyBorder="1" applyAlignment="1">
      <alignment horizontal="right" vertical="center" wrapText="1"/>
    </xf>
    <xf numFmtId="0" fontId="159" fillId="8" borderId="0" xfId="57" applyFont="1" applyFill="1" applyAlignment="1">
      <alignment vertical="center"/>
    </xf>
    <xf numFmtId="0" fontId="57" fillId="8" borderId="6" xfId="57" applyFont="1" applyFill="1" applyBorder="1" applyAlignment="1">
      <alignment horizontal="left" vertical="center"/>
    </xf>
    <xf numFmtId="0" fontId="57" fillId="8" borderId="6" xfId="57" applyFont="1" applyFill="1" applyBorder="1" applyAlignment="1">
      <alignment vertical="center" wrapText="1"/>
    </xf>
    <xf numFmtId="0" fontId="57" fillId="8" borderId="6" xfId="57" applyFont="1" applyFill="1" applyBorder="1" applyAlignment="1">
      <alignment horizontal="right" vertical="center" wrapText="1"/>
    </xf>
    <xf numFmtId="0" fontId="57" fillId="8" borderId="0" xfId="57" applyFont="1" applyFill="1" applyAlignment="1">
      <alignment horizontal="right" vertical="center"/>
    </xf>
    <xf numFmtId="0" fontId="62" fillId="8" borderId="6" xfId="57" applyFont="1" applyFill="1" applyBorder="1" applyAlignment="1">
      <alignment horizontal="left" vertical="center"/>
    </xf>
    <xf numFmtId="0" fontId="62" fillId="8" borderId="6" xfId="57" applyFont="1" applyFill="1" applyBorder="1" applyAlignment="1">
      <alignment horizontal="left" vertical="center" wrapText="1"/>
    </xf>
    <xf numFmtId="0" fontId="62" fillId="8" borderId="6" xfId="57" applyFont="1" applyFill="1" applyBorder="1" applyAlignment="1">
      <alignment horizontal="right" vertical="center"/>
    </xf>
    <xf numFmtId="0" fontId="159" fillId="8" borderId="0" xfId="57" applyFont="1" applyFill="1" applyAlignment="1">
      <alignment horizontal="right" vertical="center"/>
    </xf>
    <xf numFmtId="3" fontId="57" fillId="8" borderId="6" xfId="57" applyNumberFormat="1" applyFont="1" applyFill="1" applyBorder="1" applyAlignment="1">
      <alignment vertical="center"/>
    </xf>
    <xf numFmtId="3" fontId="57" fillId="8" borderId="6" xfId="57" applyNumberFormat="1" applyFont="1" applyFill="1" applyBorder="1" applyAlignment="1">
      <alignment horizontal="right" vertical="center" wrapText="1"/>
    </xf>
    <xf numFmtId="3" fontId="57" fillId="8" borderId="6" xfId="57" applyNumberFormat="1" applyFont="1" applyFill="1" applyBorder="1" applyAlignment="1">
      <alignment horizontal="right" vertical="center"/>
    </xf>
    <xf numFmtId="9" fontId="57" fillId="8" borderId="6" xfId="20" applyFont="1" applyFill="1" applyBorder="1" applyAlignment="1">
      <alignment vertical="center"/>
    </xf>
    <xf numFmtId="9" fontId="57" fillId="8" borderId="0" xfId="20" applyFont="1" applyFill="1" applyBorder="1" applyAlignment="1">
      <alignment vertical="center"/>
    </xf>
    <xf numFmtId="9" fontId="57" fillId="8" borderId="0" xfId="20" applyFont="1" applyFill="1" applyBorder="1" applyAlignment="1">
      <alignment horizontal="right" vertical="center"/>
    </xf>
    <xf numFmtId="9" fontId="57" fillId="8" borderId="6" xfId="20" applyFont="1" applyFill="1" applyBorder="1" applyAlignment="1">
      <alignment horizontal="right" vertical="center"/>
    </xf>
    <xf numFmtId="0" fontId="57" fillId="8" borderId="6" xfId="57" applyFont="1" applyFill="1" applyBorder="1" applyAlignment="1">
      <alignment horizontal="right" vertical="top" wrapText="1"/>
    </xf>
    <xf numFmtId="0" fontId="57" fillId="8" borderId="6" xfId="57" applyFont="1" applyFill="1" applyBorder="1" applyAlignment="1">
      <alignment horizontal="left" vertical="center" wrapText="1"/>
    </xf>
    <xf numFmtId="0" fontId="57" fillId="8" borderId="7" xfId="57" applyFont="1" applyFill="1" applyBorder="1" applyAlignment="1">
      <alignment horizontal="right" vertical="center" wrapText="1"/>
    </xf>
    <xf numFmtId="0" fontId="57" fillId="8" borderId="6" xfId="57" applyFont="1" applyFill="1" applyBorder="1" applyAlignment="1">
      <alignment horizontal="right" vertical="center"/>
    </xf>
    <xf numFmtId="0" fontId="57" fillId="8" borderId="0" xfId="57" applyFont="1" applyFill="1" applyAlignment="1">
      <alignment horizontal="left" vertical="center" wrapText="1"/>
    </xf>
    <xf numFmtId="0" fontId="57" fillId="8" borderId="6" xfId="57" quotePrefix="1" applyFont="1" applyFill="1" applyBorder="1" applyAlignment="1">
      <alignment horizontal="right" vertical="center" wrapText="1"/>
    </xf>
    <xf numFmtId="0" fontId="57" fillId="8" borderId="42" xfId="57" applyFont="1" applyFill="1" applyBorder="1" applyAlignment="1">
      <alignment horizontal="left" vertical="center"/>
    </xf>
    <xf numFmtId="0" fontId="57" fillId="8" borderId="42" xfId="57" applyFont="1" applyFill="1" applyBorder="1" applyAlignment="1">
      <alignment horizontal="left" vertical="center" wrapText="1"/>
    </xf>
    <xf numFmtId="0" fontId="57" fillId="8" borderId="42" xfId="57" applyFont="1" applyFill="1" applyBorder="1" applyAlignment="1">
      <alignment vertical="center" wrapText="1"/>
    </xf>
    <xf numFmtId="0" fontId="57" fillId="8" borderId="42" xfId="57" applyFont="1" applyFill="1" applyBorder="1" applyAlignment="1">
      <alignment horizontal="center" vertical="center" wrapText="1"/>
    </xf>
    <xf numFmtId="0" fontId="57" fillId="8" borderId="42" xfId="57" applyFont="1" applyFill="1" applyBorder="1" applyAlignment="1">
      <alignment horizontal="right" vertical="center" wrapText="1"/>
    </xf>
    <xf numFmtId="0" fontId="33" fillId="8" borderId="0" xfId="16" applyFont="1" applyFill="1"/>
    <xf numFmtId="0" fontId="57" fillId="8" borderId="0" xfId="8" applyFont="1" applyFill="1" applyAlignment="1">
      <alignment horizontal="left" vertical="center"/>
    </xf>
    <xf numFmtId="0" fontId="57" fillId="8" borderId="0" xfId="8" applyFont="1" applyFill="1" applyAlignment="1">
      <alignment horizontal="left" vertical="center" wrapText="1"/>
    </xf>
    <xf numFmtId="0" fontId="57" fillId="8" borderId="0" xfId="8" applyFont="1" applyFill="1" applyAlignment="1">
      <alignment horizontal="right" vertical="center" wrapText="1"/>
    </xf>
    <xf numFmtId="0" fontId="33" fillId="8" borderId="0" xfId="8" applyFont="1" applyFill="1"/>
    <xf numFmtId="0" fontId="160" fillId="8" borderId="0" xfId="48" applyFont="1" applyFill="1"/>
    <xf numFmtId="0" fontId="57" fillId="8" borderId="0" xfId="8" applyFont="1" applyFill="1"/>
    <xf numFmtId="0" fontId="57" fillId="8" borderId="0" xfId="0" applyFont="1" applyFill="1" applyBorder="1" applyAlignment="1">
      <alignment horizontal="center" vertical="center" wrapText="1"/>
    </xf>
    <xf numFmtId="0" fontId="62" fillId="8" borderId="0" xfId="0" applyFont="1" applyFill="1" applyAlignment="1">
      <alignment horizontal="center" vertical="center" wrapText="1"/>
    </xf>
    <xf numFmtId="0" fontId="57" fillId="0" borderId="14" xfId="0" applyFont="1" applyBorder="1"/>
    <xf numFmtId="0" fontId="57" fillId="0" borderId="14" xfId="0" applyFont="1" applyBorder="1" applyAlignment="1">
      <alignment vertical="center" wrapText="1"/>
    </xf>
    <xf numFmtId="0" fontId="57" fillId="0" borderId="16" xfId="0" applyFont="1" applyBorder="1" applyAlignment="1">
      <alignment horizontal="center" vertical="center" wrapText="1"/>
    </xf>
    <xf numFmtId="0" fontId="57" fillId="0" borderId="16" xfId="0" applyFont="1" applyBorder="1" applyAlignment="1">
      <alignment vertical="center" wrapText="1"/>
    </xf>
    <xf numFmtId="3" fontId="57" fillId="8" borderId="7" xfId="0" applyNumberFormat="1" applyFont="1" applyFill="1" applyBorder="1" applyAlignment="1">
      <alignment horizontal="right" vertical="center"/>
    </xf>
    <xf numFmtId="3" fontId="57" fillId="8" borderId="0" xfId="0" applyNumberFormat="1" applyFont="1" applyFill="1" applyAlignment="1">
      <alignment horizontal="center" vertical="center" wrapText="1"/>
    </xf>
    <xf numFmtId="0" fontId="33" fillId="0" borderId="0" xfId="0" applyFont="1" applyAlignment="1">
      <alignment vertical="center" wrapText="1"/>
    </xf>
    <xf numFmtId="0" fontId="57" fillId="0" borderId="6" xfId="0" applyFont="1" applyBorder="1" applyAlignment="1">
      <alignment vertical="center" wrapText="1"/>
    </xf>
    <xf numFmtId="3" fontId="57" fillId="8" borderId="9" xfId="0" applyNumberFormat="1" applyFont="1" applyFill="1" applyBorder="1" applyAlignment="1">
      <alignment horizontal="right" vertical="center"/>
    </xf>
    <xf numFmtId="3" fontId="57" fillId="9" borderId="9" xfId="0" applyNumberFormat="1" applyFont="1" applyFill="1" applyBorder="1" applyAlignment="1">
      <alignment horizontal="right" vertical="center"/>
    </xf>
    <xf numFmtId="0" fontId="57" fillId="0" borderId="17" xfId="0" applyFont="1" applyBorder="1" applyAlignment="1">
      <alignment horizontal="center" vertical="center" wrapText="1"/>
    </xf>
    <xf numFmtId="0" fontId="57" fillId="0" borderId="17" xfId="0" applyFont="1" applyBorder="1" applyAlignment="1">
      <alignment vertical="center" wrapText="1"/>
    </xf>
    <xf numFmtId="0" fontId="37" fillId="0" borderId="164" xfId="0" applyFont="1" applyBorder="1" applyAlignment="1">
      <alignment vertical="center" wrapText="1"/>
    </xf>
    <xf numFmtId="0" fontId="38" fillId="0" borderId="14" xfId="0" applyFont="1" applyBorder="1" applyAlignment="1">
      <alignment horizontal="left" wrapText="1"/>
    </xf>
    <xf numFmtId="0" fontId="57" fillId="0" borderId="7" xfId="0" applyFont="1" applyBorder="1" applyAlignment="1">
      <alignment horizontal="center" vertical="center" wrapText="1"/>
    </xf>
    <xf numFmtId="0" fontId="57" fillId="0" borderId="7" xfId="0" applyFont="1" applyBorder="1" applyAlignment="1">
      <alignment vertical="center" wrapText="1"/>
    </xf>
    <xf numFmtId="3" fontId="57" fillId="0" borderId="7" xfId="2" applyNumberFormat="1" applyFont="1" applyBorder="1" applyAlignment="1">
      <alignment vertical="center" wrapText="1"/>
    </xf>
    <xf numFmtId="3" fontId="57" fillId="6" borderId="7" xfId="0" applyNumberFormat="1" applyFont="1" applyFill="1" applyBorder="1" applyAlignment="1">
      <alignment vertical="center" wrapText="1"/>
    </xf>
    <xf numFmtId="0" fontId="159" fillId="7" borderId="7" xfId="0" applyFont="1" applyFill="1" applyBorder="1" applyAlignment="1">
      <alignment vertical="center" wrapText="1"/>
    </xf>
    <xf numFmtId="0" fontId="57" fillId="6" borderId="7" xfId="0" applyFont="1" applyFill="1" applyBorder="1" applyAlignment="1">
      <alignment horizontal="center" vertical="center" wrapText="1"/>
    </xf>
    <xf numFmtId="0" fontId="57" fillId="6" borderId="7" xfId="0" applyFont="1" applyFill="1" applyBorder="1" applyAlignment="1">
      <alignment vertical="center" wrapText="1"/>
    </xf>
    <xf numFmtId="3" fontId="57" fillId="6" borderId="6" xfId="0" applyNumberFormat="1" applyFont="1" applyFill="1" applyBorder="1" applyAlignment="1">
      <alignment vertical="center" wrapText="1"/>
    </xf>
    <xf numFmtId="0" fontId="161" fillId="7" borderId="6" xfId="0" applyFont="1" applyFill="1" applyBorder="1" applyAlignment="1">
      <alignment vertical="center" wrapText="1"/>
    </xf>
    <xf numFmtId="0" fontId="57" fillId="6" borderId="6" xfId="0" applyFont="1" applyFill="1" applyBorder="1" applyAlignment="1">
      <alignment horizontal="center" vertical="center" wrapText="1"/>
    </xf>
    <xf numFmtId="0" fontId="57" fillId="6" borderId="6" xfId="0" applyFont="1" applyFill="1" applyBorder="1" applyAlignment="1">
      <alignment vertical="center" wrapText="1"/>
    </xf>
    <xf numFmtId="0" fontId="110" fillId="7" borderId="6" xfId="0" applyFont="1" applyFill="1" applyBorder="1" applyAlignment="1">
      <alignment vertical="center" wrapText="1"/>
    </xf>
    <xf numFmtId="0" fontId="110" fillId="6" borderId="6" xfId="0" applyFont="1" applyFill="1" applyBorder="1" applyAlignment="1">
      <alignment vertical="center" wrapText="1"/>
    </xf>
    <xf numFmtId="0" fontId="57" fillId="0" borderId="9" xfId="0" applyFont="1" applyBorder="1" applyAlignment="1">
      <alignment horizontal="center" vertical="center" wrapText="1"/>
    </xf>
    <xf numFmtId="0" fontId="57" fillId="0" borderId="9" xfId="0" applyFont="1" applyBorder="1" applyAlignment="1">
      <alignment vertical="center" wrapText="1"/>
    </xf>
    <xf numFmtId="0" fontId="110" fillId="7" borderId="9" xfId="0" applyFont="1" applyFill="1" applyBorder="1" applyAlignment="1">
      <alignment vertical="center" wrapText="1"/>
    </xf>
    <xf numFmtId="0" fontId="57" fillId="6" borderId="9" xfId="0" applyFont="1" applyFill="1" applyBorder="1" applyAlignment="1">
      <alignment vertical="center" wrapText="1"/>
    </xf>
    <xf numFmtId="0" fontId="62" fillId="0" borderId="10" xfId="0" applyFont="1" applyBorder="1" applyAlignment="1">
      <alignment vertical="center" wrapText="1"/>
    </xf>
    <xf numFmtId="0" fontId="108" fillId="7" borderId="10" xfId="0" applyFont="1" applyFill="1" applyBorder="1" applyAlignment="1">
      <alignment vertical="center" wrapText="1"/>
    </xf>
    <xf numFmtId="3" fontId="62" fillId="6" borderId="10" xfId="0" applyNumberFormat="1" applyFont="1" applyFill="1" applyBorder="1" applyAlignment="1">
      <alignment vertical="center" wrapText="1"/>
    </xf>
    <xf numFmtId="9" fontId="38" fillId="0" borderId="13" xfId="11" applyFont="1" applyBorder="1" applyAlignment="1">
      <alignment vertical="center" wrapText="1"/>
    </xf>
    <xf numFmtId="0" fontId="38" fillId="0" borderId="13" xfId="0" applyFont="1" applyBorder="1" applyAlignment="1">
      <alignment vertical="center" wrapText="1"/>
    </xf>
    <xf numFmtId="0" fontId="38" fillId="8" borderId="11" xfId="0" applyFont="1" applyFill="1" applyBorder="1" applyAlignment="1">
      <alignment vertical="center" wrapText="1"/>
    </xf>
    <xf numFmtId="0" fontId="38" fillId="8" borderId="9" xfId="0" applyFont="1" applyFill="1" applyBorder="1" applyAlignment="1">
      <alignment vertical="center" wrapText="1"/>
    </xf>
    <xf numFmtId="9" fontId="38" fillId="0" borderId="10" xfId="11" applyFont="1" applyBorder="1" applyAlignment="1">
      <alignment horizontal="center" vertical="center" wrapText="1"/>
    </xf>
    <xf numFmtId="164" fontId="38" fillId="0" borderId="10" xfId="11" applyNumberFormat="1" applyFont="1" applyFill="1" applyBorder="1" applyAlignment="1">
      <alignment horizontal="center" vertical="center" wrapText="1"/>
    </xf>
    <xf numFmtId="4" fontId="38" fillId="0" borderId="10" xfId="0" applyNumberFormat="1" applyFont="1" applyBorder="1" applyAlignment="1">
      <alignment horizontal="center" vertical="center" wrapText="1"/>
    </xf>
    <xf numFmtId="4" fontId="38" fillId="0" borderId="13" xfId="0" applyNumberFormat="1" applyFont="1" applyBorder="1" applyAlignment="1">
      <alignment vertical="center" wrapText="1"/>
    </xf>
    <xf numFmtId="10" fontId="38" fillId="0" borderId="10" xfId="11" applyNumberFormat="1" applyFont="1" applyFill="1" applyBorder="1" applyAlignment="1">
      <alignment horizontal="center" vertical="center" wrapText="1"/>
    </xf>
    <xf numFmtId="9" fontId="50" fillId="0" borderId="0" xfId="11" applyFont="1" applyAlignment="1">
      <alignment horizontal="center" vertical="center"/>
    </xf>
    <xf numFmtId="9" fontId="50" fillId="0" borderId="0" xfId="11" applyFont="1" applyAlignment="1">
      <alignment vertical="center"/>
    </xf>
    <xf numFmtId="0" fontId="77" fillId="7" borderId="6" xfId="0" applyFont="1" applyFill="1" applyBorder="1" applyAlignment="1">
      <alignment vertical="center" wrapText="1"/>
    </xf>
    <xf numFmtId="0" fontId="162" fillId="8" borderId="33" xfId="0" applyFont="1" applyFill="1" applyBorder="1" applyAlignment="1">
      <alignment horizontal="left" vertical="center" wrapText="1"/>
    </xf>
    <xf numFmtId="164" fontId="38" fillId="8" borderId="116" xfId="11" applyNumberFormat="1" applyFont="1" applyFill="1" applyBorder="1" applyAlignment="1">
      <alignment vertical="center" wrapText="1"/>
    </xf>
    <xf numFmtId="164" fontId="38" fillId="8" borderId="117" xfId="11" applyNumberFormat="1" applyFont="1" applyFill="1" applyBorder="1" applyAlignment="1">
      <alignment vertical="center" wrapText="1"/>
    </xf>
    <xf numFmtId="164" fontId="38" fillId="8" borderId="118" xfId="11" applyNumberFormat="1" applyFont="1" applyFill="1" applyBorder="1" applyAlignment="1">
      <alignment vertical="center" wrapText="1"/>
    </xf>
    <xf numFmtId="0" fontId="38" fillId="8" borderId="0" xfId="0" quotePrefix="1" applyFont="1" applyFill="1" applyAlignment="1">
      <alignment vertical="center" wrapText="1"/>
    </xf>
    <xf numFmtId="164" fontId="38" fillId="8" borderId="119" xfId="11" applyNumberFormat="1" applyFont="1" applyFill="1" applyBorder="1" applyAlignment="1">
      <alignment vertical="center" wrapText="1"/>
    </xf>
    <xf numFmtId="164" fontId="38" fillId="8" borderId="120" xfId="11" applyNumberFormat="1" applyFont="1" applyFill="1" applyBorder="1" applyAlignment="1">
      <alignment vertical="center" wrapText="1"/>
    </xf>
    <xf numFmtId="164" fontId="38" fillId="8" borderId="121" xfId="11" applyNumberFormat="1" applyFont="1" applyFill="1" applyBorder="1" applyAlignment="1">
      <alignment vertical="center" wrapText="1"/>
    </xf>
    <xf numFmtId="0" fontId="38" fillId="8" borderId="30" xfId="0" applyFont="1" applyFill="1" applyBorder="1" applyAlignment="1">
      <alignment horizontal="left" vertical="center" wrapText="1" indent="3"/>
    </xf>
    <xf numFmtId="164" fontId="38" fillId="9" borderId="120" xfId="11" applyNumberFormat="1" applyFont="1" applyFill="1" applyBorder="1" applyAlignment="1">
      <alignment vertical="center" wrapText="1"/>
    </xf>
    <xf numFmtId="0" fontId="38" fillId="8" borderId="32" xfId="0" applyFont="1" applyFill="1" applyBorder="1" applyAlignment="1">
      <alignment horizontal="left" vertical="center" wrapText="1" indent="2"/>
    </xf>
    <xf numFmtId="164" fontId="38" fillId="8" borderId="122" xfId="11" applyNumberFormat="1" applyFont="1" applyFill="1" applyBorder="1" applyAlignment="1">
      <alignment vertical="center" wrapText="1"/>
    </xf>
    <xf numFmtId="164" fontId="38" fillId="8" borderId="123" xfId="11" applyNumberFormat="1" applyFont="1" applyFill="1" applyBorder="1" applyAlignment="1">
      <alignment vertical="center" wrapText="1"/>
    </xf>
    <xf numFmtId="164" fontId="38" fillId="9" borderId="123" xfId="11" applyNumberFormat="1" applyFont="1" applyFill="1" applyBorder="1" applyAlignment="1">
      <alignment vertical="center" wrapText="1"/>
    </xf>
    <xf numFmtId="164" fontId="38" fillId="8" borderId="124" xfId="11" applyNumberFormat="1" applyFont="1" applyFill="1" applyBorder="1" applyAlignment="1">
      <alignment vertical="center" wrapText="1"/>
    </xf>
    <xf numFmtId="0" fontId="38" fillId="0" borderId="0" xfId="0" applyFont="1"/>
    <xf numFmtId="0" fontId="30" fillId="0" borderId="0" xfId="0" applyFont="1"/>
    <xf numFmtId="0" fontId="24" fillId="8" borderId="8" xfId="0" applyFont="1" applyFill="1" applyBorder="1" applyAlignment="1">
      <alignment horizontal="left" vertical="center"/>
    </xf>
    <xf numFmtId="3" fontId="57" fillId="18" borderId="6" xfId="0" applyNumberFormat="1" applyFont="1" applyFill="1" applyBorder="1" applyAlignment="1">
      <alignment vertical="center" wrapText="1"/>
    </xf>
    <xf numFmtId="0" fontId="38" fillId="18" borderId="6" xfId="0" applyFont="1" applyFill="1" applyBorder="1" applyAlignment="1">
      <alignment horizontal="right" vertical="center" wrapText="1"/>
    </xf>
    <xf numFmtId="3" fontId="35" fillId="0" borderId="72" xfId="56" applyNumberFormat="1" applyFont="1" applyFill="1" applyBorder="1" applyAlignment="1">
      <alignment horizontal="right" vertical="center" wrapText="1"/>
    </xf>
    <xf numFmtId="4" fontId="38" fillId="0" borderId="6" xfId="0" applyNumberFormat="1" applyFont="1" applyFill="1" applyBorder="1" applyAlignment="1">
      <alignment horizontal="center" vertical="center" wrapText="1"/>
    </xf>
    <xf numFmtId="10" fontId="38" fillId="0" borderId="6" xfId="0" applyNumberFormat="1" applyFont="1" applyFill="1" applyBorder="1" applyAlignment="1">
      <alignment horizontal="center" vertical="center" wrapText="1"/>
    </xf>
    <xf numFmtId="0" fontId="38" fillId="0" borderId="6" xfId="0" applyFont="1" applyFill="1" applyBorder="1" applyAlignment="1">
      <alignment horizontal="center" wrapText="1"/>
    </xf>
    <xf numFmtId="3" fontId="38" fillId="0" borderId="7" xfId="0" applyNumberFormat="1" applyFont="1" applyFill="1" applyBorder="1" applyAlignment="1">
      <alignment horizontal="center" wrapText="1"/>
    </xf>
    <xf numFmtId="0" fontId="38" fillId="0" borderId="0" xfId="0" applyFont="1" applyFill="1"/>
    <xf numFmtId="3" fontId="38" fillId="0" borderId="6" xfId="0" applyNumberFormat="1" applyFont="1" applyFill="1" applyBorder="1" applyAlignment="1">
      <alignment vertical="center" wrapText="1"/>
    </xf>
    <xf numFmtId="3" fontId="38" fillId="0" borderId="66" xfId="56" applyNumberFormat="1" applyFont="1" applyFill="1" applyBorder="1" applyAlignment="1">
      <alignment horizontal="right" vertical="center" wrapText="1"/>
    </xf>
    <xf numFmtId="178" fontId="57" fillId="0" borderId="0" xfId="0" applyNumberFormat="1" applyFont="1" applyFill="1"/>
    <xf numFmtId="0" fontId="116" fillId="0" borderId="0" xfId="0" applyFont="1" applyFill="1" applyAlignment="1">
      <alignment horizontal="center" vertical="center" wrapText="1"/>
    </xf>
    <xf numFmtId="3" fontId="38" fillId="0" borderId="6" xfId="0" applyNumberFormat="1" applyFont="1" applyFill="1" applyBorder="1" applyAlignment="1">
      <alignment horizontal="center" vertical="center" wrapText="1"/>
    </xf>
    <xf numFmtId="3" fontId="38" fillId="0" borderId="6" xfId="0" applyNumberFormat="1" applyFont="1" applyFill="1" applyBorder="1" applyAlignment="1">
      <alignment horizontal="right" vertical="center" wrapText="1"/>
    </xf>
    <xf numFmtId="0" fontId="50" fillId="0" borderId="0" xfId="0" applyFont="1" applyFill="1"/>
    <xf numFmtId="0" fontId="38" fillId="0" borderId="0" xfId="2" applyFont="1" applyFill="1">
      <alignment vertical="center"/>
    </xf>
    <xf numFmtId="0" fontId="27" fillId="0" borderId="0" xfId="2" applyFont="1" applyFill="1">
      <alignment vertical="center"/>
    </xf>
    <xf numFmtId="0" fontId="57" fillId="0" borderId="0" xfId="0" applyFont="1" applyFill="1" applyAlignment="1">
      <alignment horizontal="center" vertical="center"/>
    </xf>
    <xf numFmtId="10" fontId="57" fillId="0" borderId="0" xfId="11" applyNumberFormat="1" applyFont="1" applyFill="1"/>
    <xf numFmtId="3" fontId="38" fillId="0" borderId="6" xfId="0" applyNumberFormat="1" applyFont="1" applyFill="1" applyBorder="1"/>
    <xf numFmtId="176" fontId="38" fillId="0" borderId="17" xfId="35" applyNumberFormat="1" applyFont="1" applyFill="1" applyBorder="1" applyAlignment="1">
      <alignment wrapText="1"/>
    </xf>
    <xf numFmtId="3" fontId="57" fillId="0" borderId="89" xfId="35" applyNumberFormat="1" applyFont="1" applyFill="1" applyBorder="1" applyAlignment="1">
      <alignment vertical="center"/>
    </xf>
    <xf numFmtId="0" fontId="137" fillId="0" borderId="0" xfId="0" applyFont="1" applyFill="1"/>
    <xf numFmtId="165" fontId="100" fillId="0" borderId="109" xfId="35" applyNumberFormat="1" applyFont="1" applyFill="1" applyBorder="1" applyAlignment="1">
      <alignment vertical="center"/>
    </xf>
    <xf numFmtId="0" fontId="38" fillId="8" borderId="0" xfId="2" applyFont="1" applyFill="1" applyAlignment="1">
      <alignment vertical="top"/>
    </xf>
    <xf numFmtId="3" fontId="145" fillId="8" borderId="0" xfId="24" applyNumberFormat="1" applyFont="1" applyFill="1" applyAlignment="1">
      <alignment vertical="center"/>
    </xf>
    <xf numFmtId="0" fontId="38" fillId="0" borderId="21"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6" xfId="0" applyFont="1" applyBorder="1" applyAlignment="1">
      <alignment vertical="center" wrapText="1"/>
    </xf>
    <xf numFmtId="0" fontId="38" fillId="0" borderId="0" xfId="0" applyFont="1"/>
    <xf numFmtId="0" fontId="26" fillId="0" borderId="0" xfId="0" applyFont="1" applyAlignment="1">
      <alignment vertical="center"/>
    </xf>
    <xf numFmtId="0" fontId="29" fillId="0" borderId="0" xfId="0" applyFont="1"/>
    <xf numFmtId="0" fontId="30" fillId="0" borderId="0" xfId="0" applyFont="1"/>
    <xf numFmtId="0" fontId="38" fillId="0" borderId="0" xfId="0" applyFont="1" applyAlignment="1">
      <alignment vertical="center"/>
    </xf>
    <xf numFmtId="0" fontId="38" fillId="0" borderId="6" xfId="0" applyFont="1" applyBorder="1" applyAlignment="1">
      <alignment horizontal="left" vertical="center" wrapText="1" indent="2"/>
    </xf>
    <xf numFmtId="0" fontId="163" fillId="8" borderId="0" xfId="9" applyFont="1" applyFill="1" applyBorder="1" applyAlignment="1">
      <alignment horizontal="center" vertical="center" wrapText="1"/>
    </xf>
    <xf numFmtId="0" fontId="114" fillId="18" borderId="0" xfId="0" applyFont="1" applyFill="1" applyAlignment="1">
      <alignment horizontal="center"/>
    </xf>
    <xf numFmtId="0" fontId="98" fillId="0" borderId="10" xfId="0" applyFont="1" applyBorder="1" applyAlignment="1">
      <alignment horizontal="center" vertical="center" wrapText="1"/>
    </xf>
    <xf numFmtId="0" fontId="79" fillId="8" borderId="0" xfId="0" applyFont="1" applyFill="1"/>
    <xf numFmtId="0" fontId="164" fillId="8" borderId="0" xfId="0" applyFont="1" applyFill="1"/>
    <xf numFmtId="0" fontId="165" fillId="8" borderId="0" xfId="9" applyFont="1" applyFill="1" applyBorder="1" applyAlignment="1">
      <alignment horizontal="center" vertical="center" wrapText="1"/>
    </xf>
    <xf numFmtId="0" fontId="51" fillId="18" borderId="0" xfId="0" applyFont="1" applyFill="1" applyAlignment="1">
      <alignment horizontal="center"/>
    </xf>
    <xf numFmtId="0" fontId="76" fillId="0" borderId="21" xfId="0" applyFont="1" applyBorder="1" applyAlignment="1">
      <alignment horizontal="center" vertical="center" wrapText="1"/>
    </xf>
    <xf numFmtId="0" fontId="76" fillId="0" borderId="0" xfId="0" applyFont="1" applyAlignment="1">
      <alignment horizontal="center" vertical="center" wrapText="1"/>
    </xf>
    <xf numFmtId="0" fontId="76" fillId="0" borderId="11" xfId="0" applyFont="1" applyBorder="1" applyAlignment="1">
      <alignment horizontal="center" vertical="center" wrapText="1"/>
    </xf>
    <xf numFmtId="0" fontId="76" fillId="0" borderId="11" xfId="0" applyFont="1" applyBorder="1" applyAlignment="1">
      <alignment horizontal="left" vertical="center" wrapText="1"/>
    </xf>
    <xf numFmtId="0" fontId="76" fillId="0" borderId="15" xfId="0" applyFont="1" applyBorder="1" applyAlignment="1">
      <alignment horizontal="center" vertical="center" wrapText="1"/>
    </xf>
    <xf numFmtId="0" fontId="76" fillId="0" borderId="15" xfId="0" applyFont="1" applyBorder="1" applyAlignment="1">
      <alignment horizontal="left" vertical="center" wrapText="1"/>
    </xf>
    <xf numFmtId="0" fontId="57" fillId="0" borderId="6" xfId="0" applyFont="1" applyFill="1" applyBorder="1" applyAlignment="1">
      <alignment horizontal="justify" vertical="center" wrapText="1"/>
    </xf>
    <xf numFmtId="0" fontId="35" fillId="0" borderId="6" xfId="0" applyFont="1" applyFill="1" applyBorder="1" applyAlignment="1">
      <alignment horizontal="right" vertical="center" wrapText="1"/>
    </xf>
    <xf numFmtId="0" fontId="38" fillId="7" borderId="16" xfId="0" applyFont="1" applyFill="1" applyBorder="1" applyAlignment="1">
      <alignment vertical="center" wrapText="1"/>
    </xf>
    <xf numFmtId="0" fontId="38" fillId="7" borderId="6" xfId="0" applyFont="1" applyFill="1" applyBorder="1" applyAlignment="1">
      <alignment vertical="center" wrapText="1"/>
    </xf>
    <xf numFmtId="0" fontId="38" fillId="0" borderId="15" xfId="0" applyFont="1" applyBorder="1" applyAlignment="1">
      <alignment horizontal="center" vertical="center"/>
    </xf>
    <xf numFmtId="0" fontId="38" fillId="0" borderId="15" xfId="0" applyFont="1" applyBorder="1" applyAlignment="1">
      <alignment horizontal="left" vertical="center" wrapText="1" indent="3"/>
    </xf>
    <xf numFmtId="0" fontId="38" fillId="0" borderId="15" xfId="0" applyFont="1" applyBorder="1" applyAlignment="1">
      <alignment vertical="center" wrapText="1"/>
    </xf>
    <xf numFmtId="0" fontId="27" fillId="0" borderId="0" xfId="0" applyFont="1" applyFill="1"/>
    <xf numFmtId="49" fontId="37" fillId="0" borderId="16" xfId="0" applyNumberFormat="1" applyFont="1" applyBorder="1" applyAlignment="1">
      <alignment horizontal="center" vertical="center" wrapText="1"/>
    </xf>
    <xf numFmtId="49" fontId="37" fillId="0" borderId="17" xfId="0" applyNumberFormat="1" applyFont="1" applyBorder="1" applyAlignment="1">
      <alignment horizontal="center" vertical="center" wrapText="1"/>
    </xf>
    <xf numFmtId="0" fontId="98" fillId="0" borderId="0" xfId="0" applyFont="1"/>
    <xf numFmtId="0" fontId="33" fillId="0" borderId="0" xfId="0" applyFont="1" applyFill="1" applyAlignment="1">
      <alignment vertical="center" wrapText="1"/>
    </xf>
    <xf numFmtId="0" fontId="35" fillId="0" borderId="0" xfId="0" applyFont="1" applyFill="1"/>
    <xf numFmtId="0" fontId="38" fillId="8" borderId="0" xfId="17" applyFont="1" applyFill="1" applyAlignment="1">
      <alignment horizontal="right" vertical="center"/>
    </xf>
    <xf numFmtId="0" fontId="38" fillId="0" borderId="11" xfId="24" applyFont="1" applyBorder="1" applyAlignment="1">
      <alignment vertical="center" wrapText="1"/>
    </xf>
    <xf numFmtId="0" fontId="38" fillId="0" borderId="6" xfId="24" applyFont="1" applyBorder="1" applyAlignment="1">
      <alignment vertical="center" wrapText="1"/>
    </xf>
    <xf numFmtId="0" fontId="38" fillId="0" borderId="0" xfId="0" applyFont="1" applyFill="1" applyAlignment="1">
      <alignment vertical="center"/>
    </xf>
    <xf numFmtId="0" fontId="38" fillId="0" borderId="165" xfId="0" applyFont="1" applyBorder="1" applyAlignment="1">
      <alignment horizontal="center" vertical="center"/>
    </xf>
    <xf numFmtId="0" fontId="38" fillId="0" borderId="165" xfId="24" applyFont="1" applyBorder="1" applyAlignment="1">
      <alignment vertical="center" wrapText="1"/>
    </xf>
    <xf numFmtId="3" fontId="129" fillId="0" borderId="100" xfId="0" applyNumberFormat="1" applyFont="1" applyFill="1" applyBorder="1" applyAlignment="1">
      <alignment vertical="center" wrapText="1"/>
    </xf>
    <xf numFmtId="0" fontId="38" fillId="8" borderId="31" xfId="0" applyFont="1" applyFill="1" applyBorder="1" applyAlignment="1">
      <alignment vertical="center"/>
    </xf>
    <xf numFmtId="179" fontId="38" fillId="8" borderId="31" xfId="11" applyNumberFormat="1" applyFont="1" applyFill="1" applyBorder="1" applyAlignment="1">
      <alignment vertical="center"/>
    </xf>
    <xf numFmtId="0" fontId="38" fillId="8" borderId="32" xfId="0" applyFont="1" applyFill="1" applyBorder="1" applyAlignment="1">
      <alignment vertical="center"/>
    </xf>
    <xf numFmtId="179" fontId="38" fillId="8" borderId="32" xfId="11" applyNumberFormat="1" applyFont="1" applyFill="1" applyBorder="1" applyAlignment="1">
      <alignment vertical="center"/>
    </xf>
    <xf numFmtId="0" fontId="38" fillId="0" borderId="166" xfId="17" applyFont="1" applyBorder="1"/>
    <xf numFmtId="0" fontId="39" fillId="0" borderId="0" xfId="0" applyFont="1" applyFill="1"/>
    <xf numFmtId="0" fontId="57" fillId="0" borderId="6" xfId="57" applyFont="1" applyFill="1" applyBorder="1" applyAlignment="1">
      <alignment horizontal="right" vertical="center" wrapText="1"/>
    </xf>
    <xf numFmtId="0" fontId="33" fillId="0" borderId="0" xfId="0" applyFont="1" applyFill="1"/>
    <xf numFmtId="0" fontId="107" fillId="0" borderId="0" xfId="0" applyFont="1" applyFill="1"/>
    <xf numFmtId="10" fontId="38" fillId="0" borderId="0" xfId="11" applyNumberFormat="1" applyFont="1" applyFill="1" applyAlignment="1">
      <alignment horizontal="right" vertical="center" wrapText="1"/>
    </xf>
    <xf numFmtId="0" fontId="38" fillId="0" borderId="0" xfId="0" applyFont="1" applyFill="1" applyAlignment="1">
      <alignment vertical="center" wrapText="1"/>
    </xf>
    <xf numFmtId="0" fontId="43" fillId="8" borderId="0" xfId="0" applyFont="1" applyFill="1" applyBorder="1" applyAlignment="1">
      <alignment horizontal="left" vertical="center"/>
    </xf>
    <xf numFmtId="0" fontId="166" fillId="8" borderId="0" xfId="0" applyFont="1" applyFill="1" applyAlignment="1">
      <alignment horizontal="left" vertical="center"/>
    </xf>
    <xf numFmtId="0" fontId="42" fillId="8" borderId="0" xfId="0" applyFont="1" applyFill="1" applyAlignment="1">
      <alignment horizontal="left" vertical="center"/>
    </xf>
    <xf numFmtId="0" fontId="32" fillId="8" borderId="35" xfId="0" quotePrefix="1" applyFont="1" applyFill="1" applyBorder="1" applyAlignment="1">
      <alignment horizontal="left" vertical="center" wrapText="1"/>
    </xf>
    <xf numFmtId="0" fontId="32" fillId="8" borderId="34" xfId="0" quotePrefix="1" applyFont="1" applyFill="1" applyBorder="1" applyAlignment="1">
      <alignment horizontal="left" vertical="center" wrapText="1"/>
    </xf>
    <xf numFmtId="0" fontId="32" fillId="8" borderId="35" xfId="0" quotePrefix="1" applyFont="1" applyFill="1" applyBorder="1" applyAlignment="1">
      <alignment horizontal="left" vertical="center"/>
    </xf>
    <xf numFmtId="0" fontId="32" fillId="8" borderId="34" xfId="0" quotePrefix="1" applyFont="1" applyFill="1" applyBorder="1" applyAlignment="1">
      <alignment horizontal="left" vertical="center"/>
    </xf>
    <xf numFmtId="0" fontId="34" fillId="0" borderId="13" xfId="0" applyFont="1" applyBorder="1" applyAlignment="1">
      <alignment horizontal="left" vertical="center" wrapText="1"/>
    </xf>
    <xf numFmtId="0" fontId="34" fillId="0" borderId="4" xfId="0" applyFont="1" applyBorder="1" applyAlignment="1">
      <alignment horizontal="left" vertical="center" wrapText="1"/>
    </xf>
    <xf numFmtId="0" fontId="34" fillId="0" borderId="0" xfId="0" applyFont="1" applyAlignment="1">
      <alignment horizontal="left" vertical="center" wrapText="1"/>
    </xf>
    <xf numFmtId="0" fontId="29" fillId="0" borderId="0" xfId="0" applyFont="1" applyAlignment="1">
      <alignment vertical="center" wrapText="1"/>
    </xf>
    <xf numFmtId="0" fontId="37" fillId="8" borderId="0" xfId="0" applyFont="1" applyFill="1" applyAlignment="1">
      <alignment horizontal="right" vertical="center" wrapText="1"/>
    </xf>
    <xf numFmtId="0" fontId="37" fillId="8" borderId="14" xfId="0" applyFont="1" applyFill="1" applyBorder="1" applyAlignment="1">
      <alignment horizontal="right" vertical="center" wrapText="1"/>
    </xf>
    <xf numFmtId="3" fontId="41" fillId="0" borderId="13" xfId="0" quotePrefix="1" applyNumberFormat="1" applyFont="1" applyBorder="1" applyAlignment="1">
      <alignment horizontal="left" vertical="center" wrapText="1"/>
    </xf>
    <xf numFmtId="0" fontId="37" fillId="0" borderId="10" xfId="0" applyFont="1" applyBorder="1" applyAlignment="1">
      <alignment horizontal="right" vertical="center" wrapText="1"/>
    </xf>
    <xf numFmtId="0" fontId="29" fillId="0" borderId="0" xfId="8" applyFont="1" applyAlignment="1">
      <alignment horizontal="justify" vertical="center" wrapText="1"/>
    </xf>
    <xf numFmtId="0" fontId="25" fillId="0" borderId="0" xfId="8" applyFont="1" applyAlignment="1">
      <alignment horizontal="justify" vertical="center" wrapText="1"/>
    </xf>
    <xf numFmtId="3" fontId="37" fillId="0" borderId="15" xfId="0" applyNumberFormat="1" applyFont="1" applyBorder="1" applyAlignment="1">
      <alignment horizontal="right" vertical="center" wrapText="1"/>
    </xf>
    <xf numFmtId="0" fontId="37" fillId="0" borderId="9" xfId="0" applyFont="1" applyBorder="1" applyAlignment="1">
      <alignment horizontal="right" vertical="center" wrapText="1"/>
    </xf>
    <xf numFmtId="3" fontId="37" fillId="0" borderId="6" xfId="0" quotePrefix="1" applyNumberFormat="1" applyFont="1" applyBorder="1" applyAlignment="1">
      <alignment horizontal="right" vertical="center" wrapText="1"/>
    </xf>
    <xf numFmtId="0" fontId="57" fillId="0" borderId="0" xfId="48" quotePrefix="1" applyFont="1" applyAlignment="1">
      <alignment horizontal="left" wrapText="1"/>
    </xf>
    <xf numFmtId="0" fontId="38" fillId="0" borderId="0" xfId="0" applyFont="1" applyAlignment="1">
      <alignment horizontal="center" vertical="center" wrapText="1"/>
    </xf>
    <xf numFmtId="0" fontId="38" fillId="0" borderId="14" xfId="0" applyFont="1" applyBorder="1" applyAlignment="1">
      <alignment horizontal="center" vertical="center" wrapText="1"/>
    </xf>
    <xf numFmtId="0" fontId="37" fillId="0" borderId="4" xfId="0" applyFont="1" applyBorder="1" applyAlignment="1">
      <alignment horizontal="center" vertical="center" wrapText="1"/>
    </xf>
    <xf numFmtId="0" fontId="37" fillId="8" borderId="13" xfId="0" applyFont="1" applyFill="1" applyBorder="1" applyAlignment="1">
      <alignment horizontal="left" vertical="center" wrapText="1"/>
    </xf>
    <xf numFmtId="0" fontId="26" fillId="0" borderId="0" xfId="0" applyFont="1" applyAlignment="1">
      <alignment wrapText="1"/>
    </xf>
    <xf numFmtId="0" fontId="27" fillId="6" borderId="21"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27" fillId="0" borderId="21"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21" xfId="0" applyFont="1" applyFill="1" applyBorder="1" applyAlignment="1">
      <alignment horizontal="center" vertical="center" wrapText="1"/>
    </xf>
    <xf numFmtId="0" fontId="57" fillId="0" borderId="0" xfId="0" applyFont="1" applyAlignment="1">
      <alignment horizontal="justify" vertical="top" wrapText="1"/>
    </xf>
    <xf numFmtId="0" fontId="26" fillId="0" borderId="0" xfId="0" applyFont="1" applyFill="1" applyAlignment="1">
      <alignment horizontal="left" wrapText="1"/>
    </xf>
    <xf numFmtId="0" fontId="32" fillId="0" borderId="2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8" fillId="0" borderId="21" xfId="0" applyFont="1" applyBorder="1" applyAlignment="1">
      <alignment horizontal="center" vertical="center"/>
    </xf>
    <xf numFmtId="0" fontId="38" fillId="0" borderId="4" xfId="0" applyFont="1" applyBorder="1" applyAlignment="1">
      <alignment horizontal="center" vertical="center"/>
    </xf>
    <xf numFmtId="0" fontId="38" fillId="0" borderId="21" xfId="0" applyFont="1" applyBorder="1" applyAlignment="1">
      <alignment horizontal="center" vertical="center" wrapText="1"/>
    </xf>
    <xf numFmtId="0" fontId="38" fillId="0" borderId="4" xfId="0" applyFont="1" applyBorder="1" applyAlignment="1">
      <alignment horizontal="center" vertical="center" wrapText="1"/>
    </xf>
    <xf numFmtId="0" fontId="37" fillId="0" borderId="21" xfId="0" applyFont="1" applyBorder="1" applyAlignment="1">
      <alignment horizontal="center" vertical="center"/>
    </xf>
    <xf numFmtId="0" fontId="37" fillId="6" borderId="13" xfId="0" applyFont="1" applyFill="1" applyBorder="1" applyAlignment="1">
      <alignment horizontal="center" vertical="center" wrapText="1"/>
    </xf>
    <xf numFmtId="0" fontId="37" fillId="6" borderId="12" xfId="0" applyFont="1" applyFill="1" applyBorder="1" applyAlignment="1">
      <alignment horizontal="center" vertical="center" wrapText="1"/>
    </xf>
    <xf numFmtId="0" fontId="37" fillId="6" borderId="5" xfId="0" applyFont="1" applyFill="1" applyBorder="1" applyAlignment="1">
      <alignment horizontal="center" vertical="center" wrapText="1"/>
    </xf>
    <xf numFmtId="0" fontId="30" fillId="0" borderId="0" xfId="0" applyFont="1" applyAlignment="1">
      <alignment wrapText="1"/>
    </xf>
    <xf numFmtId="0" fontId="62" fillId="0" borderId="13" xfId="0" applyFont="1" applyBorder="1" applyAlignment="1">
      <alignment horizontal="center" vertical="center" wrapText="1"/>
    </xf>
    <xf numFmtId="0" fontId="60" fillId="8" borderId="13" xfId="0" applyFont="1" applyFill="1" applyBorder="1" applyAlignment="1">
      <alignment horizontal="center" vertical="center" wrapText="1"/>
    </xf>
    <xf numFmtId="0" fontId="50" fillId="0" borderId="21" xfId="0" applyFont="1" applyBorder="1" applyAlignment="1">
      <alignment horizontal="center" vertical="center" wrapText="1"/>
    </xf>
    <xf numFmtId="0" fontId="50" fillId="0" borderId="4" xfId="0" applyFont="1" applyBorder="1" applyAlignment="1">
      <alignment horizontal="center" vertical="center" wrapText="1"/>
    </xf>
    <xf numFmtId="0" fontId="44" fillId="0" borderId="0" xfId="0" applyFont="1" applyAlignment="1">
      <alignment horizontal="center" vertical="center" wrapText="1"/>
    </xf>
    <xf numFmtId="0" fontId="38" fillId="0" borderId="0" xfId="0" applyFont="1" applyAlignment="1">
      <alignment vertical="center" wrapText="1"/>
    </xf>
    <xf numFmtId="0" fontId="38" fillId="0" borderId="14" xfId="0" applyFont="1" applyBorder="1" applyAlignment="1">
      <alignment vertical="center" wrapText="1"/>
    </xf>
    <xf numFmtId="0" fontId="37" fillId="0" borderId="5"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0" xfId="0" applyFont="1" applyAlignment="1">
      <alignment horizontal="center" vertical="center"/>
    </xf>
    <xf numFmtId="0" fontId="37" fillId="0" borderId="14" xfId="0" applyFont="1" applyBorder="1" applyAlignment="1">
      <alignment horizontal="center" vertical="center"/>
    </xf>
    <xf numFmtId="0" fontId="37" fillId="0" borderId="0" xfId="0" applyFont="1" applyAlignment="1">
      <alignment horizontal="center" vertical="center" wrapText="1"/>
    </xf>
    <xf numFmtId="0" fontId="37" fillId="0" borderId="12" xfId="0" applyFont="1" applyBorder="1" applyAlignment="1">
      <alignment horizontal="center" vertical="center" wrapText="1"/>
    </xf>
    <xf numFmtId="0" fontId="31" fillId="0" borderId="0" xfId="0" applyFont="1" applyAlignment="1">
      <alignment vertical="center" wrapText="1"/>
    </xf>
    <xf numFmtId="0" fontId="31" fillId="0" borderId="14" xfId="0" applyFont="1" applyBorder="1" applyAlignment="1">
      <alignment vertical="center" wrapText="1"/>
    </xf>
    <xf numFmtId="0" fontId="38" fillId="0" borderId="12" xfId="0" applyFont="1" applyBorder="1" applyAlignment="1">
      <alignment horizontal="right" vertical="center" wrapText="1"/>
    </xf>
    <xf numFmtId="0" fontId="75" fillId="12" borderId="0" xfId="0" applyFont="1" applyFill="1" applyAlignment="1">
      <alignment horizontal="left"/>
    </xf>
    <xf numFmtId="0" fontId="37" fillId="0" borderId="16" xfId="0" applyFont="1" applyBorder="1" applyAlignment="1">
      <alignment horizontal="left" vertical="center" wrapText="1" indent="7"/>
    </xf>
    <xf numFmtId="0" fontId="37" fillId="0" borderId="6" xfId="0" applyFont="1" applyBorder="1" applyAlignment="1">
      <alignment horizontal="left" vertical="center" wrapText="1" indent="7"/>
    </xf>
    <xf numFmtId="0" fontId="75" fillId="12" borderId="0" xfId="0" applyFont="1" applyFill="1" applyAlignment="1">
      <alignment horizontal="center" wrapText="1"/>
    </xf>
    <xf numFmtId="0" fontId="38" fillId="0" borderId="12" xfId="0" applyFont="1" applyBorder="1" applyAlignment="1">
      <alignment horizontal="center" vertical="center" wrapText="1"/>
    </xf>
    <xf numFmtId="0" fontId="38" fillId="0" borderId="10" xfId="0" applyFont="1" applyBorder="1" applyAlignment="1">
      <alignment horizontal="center" vertical="center" wrapText="1"/>
    </xf>
    <xf numFmtId="49" fontId="26" fillId="0" borderId="0" xfId="0" applyNumberFormat="1" applyFont="1" applyAlignment="1">
      <alignment vertical="center"/>
    </xf>
    <xf numFmtId="0" fontId="37" fillId="0" borderId="12" xfId="0" applyFont="1" applyBorder="1" applyAlignment="1">
      <alignment horizontal="center"/>
    </xf>
    <xf numFmtId="0" fontId="37" fillId="8" borderId="5" xfId="0" applyFont="1" applyFill="1" applyBorder="1" applyAlignment="1">
      <alignment horizontal="center" vertical="center" wrapText="1"/>
    </xf>
    <xf numFmtId="0" fontId="37" fillId="8" borderId="0" xfId="0" applyFont="1" applyFill="1" applyBorder="1" applyAlignment="1">
      <alignment horizontal="center" vertical="center" wrapText="1"/>
    </xf>
    <xf numFmtId="0" fontId="32" fillId="0" borderId="0" xfId="0" applyFont="1" applyAlignment="1">
      <alignment horizontal="center"/>
    </xf>
    <xf numFmtId="9" fontId="37" fillId="0" borderId="12" xfId="0" applyNumberFormat="1" applyFont="1" applyBorder="1" applyAlignment="1">
      <alignment horizontal="center" vertical="center" wrapText="1"/>
    </xf>
    <xf numFmtId="9" fontId="37" fillId="0" borderId="5" xfId="0" applyNumberFormat="1" applyFont="1" applyBorder="1" applyAlignment="1">
      <alignment horizontal="center" vertical="center" wrapText="1"/>
    </xf>
    <xf numFmtId="0" fontId="99" fillId="8" borderId="13" xfId="14" applyFont="1" applyFill="1" applyBorder="1" applyAlignment="1">
      <alignment horizontal="left" vertical="center" wrapText="1"/>
    </xf>
    <xf numFmtId="0" fontId="38" fillId="0" borderId="5" xfId="0" applyFont="1" applyBorder="1" applyAlignment="1">
      <alignment horizontal="center" vertical="center"/>
    </xf>
    <xf numFmtId="0" fontId="38" fillId="0" borderId="14" xfId="0" applyFont="1" applyBorder="1" applyAlignment="1">
      <alignment horizontal="center" vertical="center"/>
    </xf>
    <xf numFmtId="0" fontId="38" fillId="8" borderId="10" xfId="0" applyFont="1" applyFill="1" applyBorder="1" applyAlignment="1">
      <alignment horizontal="left" vertical="center" wrapText="1"/>
    </xf>
    <xf numFmtId="0" fontId="37" fillId="8" borderId="20" xfId="0" applyFont="1" applyFill="1" applyBorder="1" applyAlignment="1">
      <alignment horizontal="center" vertical="center" wrapText="1"/>
    </xf>
    <xf numFmtId="0" fontId="32" fillId="0" borderId="14" xfId="0" applyFont="1" applyBorder="1" applyAlignment="1">
      <alignment vertical="center" wrapText="1"/>
    </xf>
    <xf numFmtId="0" fontId="37" fillId="8" borderId="4" xfId="0" applyFont="1" applyFill="1" applyBorder="1" applyAlignment="1">
      <alignment horizontal="center" vertical="center" wrapText="1"/>
    </xf>
    <xf numFmtId="0" fontId="38" fillId="8" borderId="12" xfId="0" applyFont="1" applyFill="1" applyBorder="1" applyAlignment="1">
      <alignment horizontal="center" vertical="center" wrapText="1"/>
    </xf>
    <xf numFmtId="0" fontId="38" fillId="8" borderId="0" xfId="0" applyFont="1" applyFill="1" applyAlignment="1">
      <alignment horizontal="center" vertical="center" wrapText="1"/>
    </xf>
    <xf numFmtId="0" fontId="38" fillId="0" borderId="16" xfId="0" applyFont="1" applyBorder="1" applyAlignment="1">
      <alignment horizontal="center"/>
    </xf>
    <xf numFmtId="0" fontId="38" fillId="0" borderId="6" xfId="0" applyFont="1" applyBorder="1" applyAlignment="1">
      <alignment horizontal="center"/>
    </xf>
    <xf numFmtId="0" fontId="38" fillId="0" borderId="17" xfId="0" applyFont="1" applyBorder="1" applyAlignment="1">
      <alignment horizontal="center"/>
    </xf>
    <xf numFmtId="0" fontId="38" fillId="0" borderId="13" xfId="0" applyFont="1" applyBorder="1" applyAlignment="1">
      <alignment horizontal="center" vertical="center" wrapText="1"/>
    </xf>
    <xf numFmtId="0" fontId="38" fillId="0" borderId="21" xfId="0" applyFont="1" applyBorder="1" applyAlignment="1">
      <alignment horizontal="center"/>
    </xf>
    <xf numFmtId="0" fontId="38" fillId="0" borderId="0" xfId="0" applyFont="1" applyBorder="1" applyAlignment="1">
      <alignment horizontal="center"/>
    </xf>
    <xf numFmtId="0" fontId="38" fillId="0" borderId="14" xfId="0" applyFont="1" applyBorder="1" applyAlignment="1">
      <alignment horizontal="center"/>
    </xf>
    <xf numFmtId="0" fontId="37" fillId="0" borderId="21" xfId="0" applyFont="1" applyBorder="1" applyAlignment="1">
      <alignment horizontal="center" vertical="center" wrapText="1"/>
    </xf>
    <xf numFmtId="0" fontId="29" fillId="0" borderId="5" xfId="0" applyFont="1" applyBorder="1" applyAlignment="1">
      <alignment horizontal="center"/>
    </xf>
    <xf numFmtId="0" fontId="29" fillId="0" borderId="0" xfId="0" applyFont="1" applyAlignment="1">
      <alignment horizontal="center"/>
    </xf>
    <xf numFmtId="0" fontId="29" fillId="0" borderId="14" xfId="0" applyFont="1" applyBorder="1" applyAlignment="1">
      <alignment horizontal="center"/>
    </xf>
    <xf numFmtId="0" fontId="37" fillId="0" borderId="13" xfId="0" applyFont="1" applyBorder="1" applyAlignment="1">
      <alignment horizontal="center" vertical="center" wrapText="1"/>
    </xf>
    <xf numFmtId="0" fontId="37" fillId="0" borderId="5" xfId="0" applyFont="1" applyBorder="1" applyAlignment="1">
      <alignment horizontal="center" wrapText="1"/>
    </xf>
    <xf numFmtId="0" fontId="38" fillId="0" borderId="0" xfId="0" applyFont="1" applyAlignment="1">
      <alignment horizontal="center" vertical="center"/>
    </xf>
    <xf numFmtId="0" fontId="26" fillId="0" borderId="0" xfId="0" applyFont="1" applyAlignment="1">
      <alignment horizontal="left"/>
    </xf>
    <xf numFmtId="0" fontId="37" fillId="0" borderId="5" xfId="0" applyFont="1" applyBorder="1" applyAlignment="1">
      <alignment horizontal="center"/>
    </xf>
    <xf numFmtId="0" fontId="38" fillId="0" borderId="0" xfId="0" applyFont="1" applyAlignment="1">
      <alignment horizontal="center"/>
    </xf>
    <xf numFmtId="0" fontId="118" fillId="12" borderId="0" xfId="0" applyFont="1" applyFill="1" applyAlignment="1">
      <alignment horizontal="center" wrapText="1"/>
    </xf>
    <xf numFmtId="0" fontId="37" fillId="0" borderId="0" xfId="0" applyFont="1" applyAlignment="1">
      <alignment horizontal="center"/>
    </xf>
    <xf numFmtId="0" fontId="37" fillId="0" borderId="5" xfId="0" applyFont="1" applyBorder="1" applyAlignment="1">
      <alignment horizontal="center" vertical="center"/>
    </xf>
    <xf numFmtId="0" fontId="37" fillId="0" borderId="21" xfId="0" applyFont="1" applyBorder="1" applyAlignment="1">
      <alignment horizontal="center"/>
    </xf>
    <xf numFmtId="0" fontId="26" fillId="0" borderId="0" xfId="0" applyFont="1" applyFill="1" applyAlignment="1">
      <alignment wrapText="1"/>
    </xf>
    <xf numFmtId="0" fontId="118" fillId="8" borderId="0" xfId="0" applyFont="1" applyFill="1" applyAlignment="1">
      <alignment horizontal="center" wrapText="1"/>
    </xf>
    <xf numFmtId="0" fontId="119" fillId="0" borderId="0" xfId="0" applyFont="1" applyAlignment="1">
      <alignment horizontal="justify" vertical="center" wrapText="1"/>
    </xf>
    <xf numFmtId="49" fontId="60" fillId="0" borderId="0" xfId="0" applyNumberFormat="1" applyFont="1" applyAlignment="1">
      <alignment horizontal="justify" vertical="center" wrapText="1"/>
    </xf>
    <xf numFmtId="49" fontId="50" fillId="0" borderId="0" xfId="0" applyNumberFormat="1" applyFont="1" applyAlignment="1">
      <alignment vertical="center" wrapText="1"/>
    </xf>
    <xf numFmtId="49" fontId="29" fillId="0" borderId="0" xfId="0" applyNumberFormat="1" applyFont="1" applyAlignment="1">
      <alignment horizontal="left" vertical="center"/>
    </xf>
    <xf numFmtId="0" fontId="75" fillId="8" borderId="0" xfId="0" applyFont="1" applyFill="1" applyAlignment="1">
      <alignment horizontal="center" wrapText="1"/>
    </xf>
    <xf numFmtId="0" fontId="38" fillId="0" borderId="0" xfId="0" applyFont="1" applyAlignment="1">
      <alignment horizontal="center" vertical="top" wrapText="1"/>
    </xf>
    <xf numFmtId="0" fontId="38" fillId="0" borderId="14" xfId="0" applyFont="1" applyBorder="1" applyAlignment="1">
      <alignment horizontal="center" vertical="top" wrapText="1"/>
    </xf>
    <xf numFmtId="49" fontId="50" fillId="8" borderId="0" xfId="0" applyNumberFormat="1" applyFont="1" applyFill="1"/>
    <xf numFmtId="49" fontId="26" fillId="0" borderId="0" xfId="0" applyNumberFormat="1" applyFont="1" applyAlignment="1">
      <alignment horizontal="left" vertical="center"/>
    </xf>
    <xf numFmtId="49" fontId="29" fillId="0" borderId="0" xfId="0" applyNumberFormat="1" applyFont="1" applyAlignment="1">
      <alignment vertical="center"/>
    </xf>
    <xf numFmtId="49" fontId="25" fillId="0" borderId="0" xfId="0" applyNumberFormat="1" applyFont="1" applyAlignment="1">
      <alignment vertical="center" wrapText="1"/>
    </xf>
    <xf numFmtId="0" fontId="38" fillId="8" borderId="0" xfId="0" applyFont="1" applyFill="1" applyAlignment="1">
      <alignment vertical="center" wrapText="1"/>
    </xf>
    <xf numFmtId="0" fontId="38" fillId="8" borderId="14" xfId="0" applyFont="1" applyFill="1" applyBorder="1" applyAlignment="1">
      <alignment vertical="center" wrapText="1"/>
    </xf>
    <xf numFmtId="0" fontId="38" fillId="0" borderId="0" xfId="0" applyFont="1" applyAlignment="1">
      <alignment vertical="top" wrapText="1"/>
    </xf>
    <xf numFmtId="0" fontId="38" fillId="0" borderId="0" xfId="0" applyFont="1"/>
    <xf numFmtId="0" fontId="70" fillId="0" borderId="0" xfId="0" applyFont="1"/>
    <xf numFmtId="0" fontId="38" fillId="6" borderId="9" xfId="0" applyFont="1" applyFill="1" applyBorder="1" applyAlignment="1">
      <alignment horizontal="left" vertical="center" wrapText="1" indent="2"/>
    </xf>
    <xf numFmtId="0" fontId="37" fillId="0" borderId="10" xfId="0" applyFont="1" applyBorder="1" applyAlignment="1">
      <alignment vertical="center" wrapText="1"/>
    </xf>
    <xf numFmtId="0" fontId="38" fillId="0" borderId="16" xfId="0" applyFont="1" applyBorder="1" applyAlignment="1">
      <alignment vertical="center" wrapText="1"/>
    </xf>
    <xf numFmtId="0" fontId="38" fillId="0" borderId="6" xfId="0" applyFont="1" applyBorder="1" applyAlignment="1">
      <alignment vertical="center" wrapText="1"/>
    </xf>
    <xf numFmtId="0" fontId="38" fillId="6" borderId="6" xfId="0" applyFont="1" applyFill="1" applyBorder="1" applyAlignment="1">
      <alignment horizontal="left" vertical="center" wrapText="1" indent="2"/>
    </xf>
    <xf numFmtId="0" fontId="26" fillId="0" borderId="0" xfId="0" applyFont="1" applyAlignment="1">
      <alignment vertical="center"/>
    </xf>
    <xf numFmtId="0" fontId="29" fillId="0" borderId="0" xfId="0" applyFont="1"/>
    <xf numFmtId="0" fontId="37" fillId="0" borderId="5" xfId="0" applyFont="1" applyBorder="1" applyAlignment="1">
      <alignment horizontal="left" vertical="center" wrapText="1"/>
    </xf>
    <xf numFmtId="49" fontId="29" fillId="0" borderId="0" xfId="0" applyNumberFormat="1" applyFont="1"/>
    <xf numFmtId="0" fontId="30" fillId="0" borderId="0" xfId="0" applyFont="1"/>
    <xf numFmtId="0" fontId="38" fillId="0" borderId="10" xfId="0" applyFont="1" applyBorder="1" applyAlignment="1">
      <alignment vertical="center" wrapText="1"/>
    </xf>
    <xf numFmtId="49" fontId="70" fillId="0" borderId="0" xfId="0" applyNumberFormat="1" applyFont="1"/>
    <xf numFmtId="0" fontId="26" fillId="0" borderId="0" xfId="0" applyFont="1" applyAlignment="1">
      <alignment horizontal="left" wrapText="1"/>
    </xf>
    <xf numFmtId="0" fontId="37" fillId="8" borderId="10" xfId="0" applyFont="1" applyFill="1" applyBorder="1" applyAlignment="1">
      <alignment horizontal="center" vertical="center"/>
    </xf>
    <xf numFmtId="0" fontId="26" fillId="0" borderId="0" xfId="0" applyFont="1" applyAlignment="1">
      <alignment horizontal="left" vertical="center" wrapText="1"/>
    </xf>
    <xf numFmtId="49" fontId="25" fillId="0" borderId="0" xfId="0" applyNumberFormat="1" applyFont="1"/>
    <xf numFmtId="0" fontId="38" fillId="7" borderId="0" xfId="0" applyFont="1" applyFill="1" applyAlignment="1">
      <alignment vertical="center" wrapText="1"/>
    </xf>
    <xf numFmtId="0" fontId="37" fillId="8" borderId="10" xfId="0" applyFont="1" applyFill="1" applyBorder="1" applyAlignment="1">
      <alignment horizontal="left" vertical="center" wrapText="1"/>
    </xf>
    <xf numFmtId="3" fontId="38" fillId="6" borderId="6" xfId="0" applyNumberFormat="1" applyFont="1" applyFill="1" applyBorder="1" applyAlignment="1">
      <alignment vertical="center" wrapText="1"/>
    </xf>
    <xf numFmtId="0" fontId="38" fillId="6" borderId="6" xfId="0" applyFont="1" applyFill="1" applyBorder="1" applyAlignment="1">
      <alignment horizontal="center" vertical="center" wrapText="1"/>
    </xf>
    <xf numFmtId="0" fontId="38" fillId="6" borderId="6" xfId="0" applyFont="1" applyFill="1" applyBorder="1" applyAlignment="1">
      <alignment vertical="center" wrapText="1"/>
    </xf>
    <xf numFmtId="3" fontId="38" fillId="6" borderId="9" xfId="0" applyNumberFormat="1" applyFont="1" applyFill="1" applyBorder="1" applyAlignment="1">
      <alignment horizontal="right" vertical="center" wrapText="1"/>
    </xf>
    <xf numFmtId="3" fontId="38" fillId="6" borderId="4" xfId="0" applyNumberFormat="1" applyFont="1" applyFill="1" applyBorder="1" applyAlignment="1">
      <alignment horizontal="right" vertical="center" wrapText="1"/>
    </xf>
    <xf numFmtId="0" fontId="38" fillId="7" borderId="0" xfId="0" applyFont="1" applyFill="1" applyAlignment="1">
      <alignment horizontal="center" vertical="center"/>
    </xf>
    <xf numFmtId="0" fontId="38" fillId="6" borderId="15" xfId="0" applyFont="1" applyFill="1" applyBorder="1" applyAlignment="1">
      <alignment horizontal="center" vertical="center" wrapText="1"/>
    </xf>
    <xf numFmtId="0" fontId="38" fillId="6" borderId="15" xfId="0" applyFont="1" applyFill="1" applyBorder="1" applyAlignment="1">
      <alignment vertical="center" wrapText="1"/>
    </xf>
    <xf numFmtId="0" fontId="38" fillId="7" borderId="14" xfId="0" applyFont="1" applyFill="1" applyBorder="1" applyAlignment="1">
      <alignment horizontal="center" vertical="center"/>
    </xf>
    <xf numFmtId="0" fontId="38" fillId="0" borderId="0" xfId="0" applyFont="1" applyAlignment="1">
      <alignment vertical="center"/>
    </xf>
    <xf numFmtId="0" fontId="37" fillId="0" borderId="21" xfId="3" applyFont="1" applyBorder="1" applyAlignment="1">
      <alignment horizontal="center" vertical="center" wrapText="1"/>
    </xf>
    <xf numFmtId="0" fontId="37" fillId="0" borderId="0" xfId="3" applyFont="1" applyAlignment="1">
      <alignment horizontal="center" vertical="center" wrapText="1"/>
    </xf>
    <xf numFmtId="0" fontId="64" fillId="0" borderId="24" xfId="0" applyFont="1" applyBorder="1" applyAlignment="1">
      <alignment horizontal="center" vertical="center" wrapText="1"/>
    </xf>
    <xf numFmtId="0" fontId="64" fillId="0" borderId="25" xfId="0" applyFont="1" applyBorder="1" applyAlignment="1">
      <alignment horizontal="center" vertical="center" wrapText="1"/>
    </xf>
    <xf numFmtId="0" fontId="64" fillId="0" borderId="27" xfId="0" applyFont="1" applyBorder="1" applyAlignment="1">
      <alignment horizontal="center" vertical="center" wrapText="1"/>
    </xf>
    <xf numFmtId="0" fontId="30" fillId="0" borderId="2" xfId="0" applyFont="1" applyBorder="1" applyAlignment="1">
      <alignment horizontal="left" vertical="center" wrapText="1"/>
    </xf>
    <xf numFmtId="0" fontId="30" fillId="0" borderId="23" xfId="0" applyFont="1" applyBorder="1" applyAlignment="1">
      <alignment horizontal="left" vertical="center" wrapText="1"/>
    </xf>
    <xf numFmtId="0" fontId="30" fillId="0" borderId="43" xfId="0" applyFont="1" applyBorder="1" applyAlignment="1">
      <alignment horizontal="left" vertical="center" wrapText="1"/>
    </xf>
    <xf numFmtId="0" fontId="30" fillId="0" borderId="22" xfId="0" applyFont="1" applyBorder="1" applyAlignment="1">
      <alignment horizontal="left" vertical="center" wrapText="1"/>
    </xf>
    <xf numFmtId="0" fontId="30" fillId="0" borderId="26" xfId="0" applyFont="1" applyBorder="1" applyAlignment="1">
      <alignment horizontal="left" vertical="center" wrapText="1"/>
    </xf>
    <xf numFmtId="0" fontId="30" fillId="0" borderId="44" xfId="0" applyFont="1" applyBorder="1" applyAlignment="1">
      <alignment horizontal="left" vertical="center" wrapText="1"/>
    </xf>
    <xf numFmtId="0" fontId="38" fillId="0" borderId="5" xfId="37" applyFont="1" applyBorder="1" applyAlignment="1">
      <alignment horizontal="center" vertical="center" wrapText="1"/>
    </xf>
    <xf numFmtId="0" fontId="38" fillId="0" borderId="0" xfId="37" applyFont="1" applyAlignment="1">
      <alignment horizontal="center" vertical="center" wrapText="1"/>
    </xf>
    <xf numFmtId="0" fontId="38" fillId="0" borderId="14" xfId="37" applyFont="1" applyBorder="1" applyAlignment="1">
      <alignment horizontal="center" vertical="center" wrapText="1"/>
    </xf>
    <xf numFmtId="0" fontId="60" fillId="0" borderId="0" xfId="37" applyFont="1" applyAlignment="1">
      <alignment horizontal="center" vertical="center" wrapText="1"/>
    </xf>
    <xf numFmtId="0" fontId="62" fillId="0" borderId="0" xfId="0" applyFont="1" applyAlignment="1">
      <alignment horizontal="center" vertical="center" wrapText="1"/>
    </xf>
    <xf numFmtId="0" fontId="62" fillId="0" borderId="14" xfId="0" applyFont="1" applyBorder="1" applyAlignment="1">
      <alignment horizontal="center" vertical="center" wrapText="1"/>
    </xf>
    <xf numFmtId="0" fontId="50" fillId="0" borderId="0" xfId="0" applyFont="1" applyAlignment="1">
      <alignment horizontal="left" vertical="center" wrapText="1"/>
    </xf>
    <xf numFmtId="0" fontId="27" fillId="0" borderId="0" xfId="0" applyFont="1" applyAlignment="1">
      <alignment horizontal="left" vertical="center" wrapText="1"/>
    </xf>
    <xf numFmtId="0" fontId="37" fillId="0" borderId="10" xfId="0" applyFont="1" applyBorder="1" applyAlignment="1">
      <alignment horizontal="center" vertical="center" wrapText="1"/>
    </xf>
    <xf numFmtId="0" fontId="38" fillId="0" borderId="0" xfId="0" applyFont="1" applyAlignment="1">
      <alignment horizontal="left"/>
    </xf>
    <xf numFmtId="0" fontId="38" fillId="0" borderId="16"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5" xfId="0" applyFont="1" applyBorder="1" applyAlignment="1">
      <alignment horizontal="center" vertical="center" wrapText="1"/>
    </xf>
    <xf numFmtId="0" fontId="37" fillId="0" borderId="14" xfId="0" applyFont="1" applyBorder="1" applyAlignment="1">
      <alignment horizontal="left"/>
    </xf>
    <xf numFmtId="0" fontId="38" fillId="7" borderId="0" xfId="0" applyFont="1" applyFill="1" applyAlignment="1">
      <alignment horizontal="left" vertical="center" wrapText="1"/>
    </xf>
    <xf numFmtId="0" fontId="38" fillId="7" borderId="21" xfId="0" applyFont="1" applyFill="1" applyBorder="1" applyAlignment="1">
      <alignment horizontal="left" vertical="center" wrapText="1"/>
    </xf>
    <xf numFmtId="0" fontId="38" fillId="0" borderId="7" xfId="0" applyFont="1" applyBorder="1" applyAlignment="1">
      <alignment horizontal="left" vertical="center" wrapText="1"/>
    </xf>
    <xf numFmtId="0" fontId="38" fillId="0" borderId="6" xfId="0" applyFont="1" applyBorder="1" applyAlignment="1">
      <alignment horizontal="left" vertical="center" wrapText="1"/>
    </xf>
    <xf numFmtId="0" fontId="38" fillId="0" borderId="9" xfId="0" applyFont="1" applyBorder="1" applyAlignment="1">
      <alignment horizontal="left" vertical="center" wrapText="1" indent="2"/>
    </xf>
    <xf numFmtId="0" fontId="38" fillId="0" borderId="6" xfId="0" applyFont="1" applyBorder="1" applyAlignment="1">
      <alignment horizontal="left" vertical="center" wrapText="1" indent="2"/>
    </xf>
    <xf numFmtId="0" fontId="38" fillId="0" borderId="17" xfId="0" applyFont="1" applyBorder="1" applyAlignment="1">
      <alignment horizontal="left" vertical="center" wrapText="1" indent="2"/>
    </xf>
    <xf numFmtId="0" fontId="38" fillId="0" borderId="9" xfId="0" applyFont="1" applyBorder="1" applyAlignment="1">
      <alignment horizontal="left" vertical="center" wrapText="1"/>
    </xf>
    <xf numFmtId="0" fontId="37" fillId="8" borderId="13" xfId="24" applyFont="1" applyFill="1" applyBorder="1" applyAlignment="1">
      <alignment horizontal="center" vertical="center"/>
    </xf>
    <xf numFmtId="0" fontId="57" fillId="8" borderId="63" xfId="0" applyFont="1" applyFill="1" applyBorder="1" applyAlignment="1">
      <alignment horizontal="center" vertical="center" wrapText="1"/>
    </xf>
    <xf numFmtId="0" fontId="57" fillId="8" borderId="84" xfId="0" applyFont="1" applyFill="1" applyBorder="1" applyAlignment="1">
      <alignment horizontal="center" vertical="center" wrapText="1"/>
    </xf>
    <xf numFmtId="0" fontId="57" fillId="8" borderId="21" xfId="0" applyFont="1" applyFill="1" applyBorder="1" applyAlignment="1">
      <alignment horizontal="left" vertical="center" wrapText="1"/>
    </xf>
    <xf numFmtId="0" fontId="62" fillId="8" borderId="21" xfId="0" applyFont="1" applyFill="1" applyBorder="1" applyAlignment="1">
      <alignment horizontal="center" vertical="center" wrapText="1"/>
    </xf>
    <xf numFmtId="0" fontId="62" fillId="8" borderId="13" xfId="0" applyFont="1" applyFill="1" applyBorder="1" applyAlignment="1">
      <alignment horizontal="center" vertical="center" wrapText="1"/>
    </xf>
    <xf numFmtId="0" fontId="62" fillId="8" borderId="81" xfId="0" applyFont="1" applyFill="1" applyBorder="1" applyAlignment="1">
      <alignment horizontal="center" vertical="center" wrapText="1"/>
    </xf>
    <xf numFmtId="0" fontId="62" fillId="8" borderId="82" xfId="0" applyFont="1" applyFill="1" applyBorder="1" applyAlignment="1">
      <alignment horizontal="center" vertical="center" wrapText="1"/>
    </xf>
    <xf numFmtId="0" fontId="131" fillId="8" borderId="0" xfId="0" applyFont="1" applyFill="1" applyAlignment="1">
      <alignment horizontal="center" vertical="center" wrapText="1"/>
    </xf>
    <xf numFmtId="0" fontId="130" fillId="8" borderId="0" xfId="0" applyFont="1" applyFill="1" applyAlignment="1">
      <alignment horizontal="center" vertical="center" wrapText="1"/>
    </xf>
    <xf numFmtId="0" fontId="26" fillId="0" borderId="0" xfId="4" applyFont="1" applyFill="1" applyBorder="1" applyAlignment="1">
      <alignment horizontal="left" vertical="center" wrapText="1"/>
    </xf>
    <xf numFmtId="0" fontId="34" fillId="0" borderId="0" xfId="4" applyFont="1" applyFill="1" applyBorder="1" applyAlignment="1">
      <alignment horizontal="left" vertical="center" wrapText="1"/>
    </xf>
    <xf numFmtId="0" fontId="100" fillId="8" borderId="21" xfId="0" applyFont="1" applyFill="1" applyBorder="1" applyAlignment="1">
      <alignment horizontal="center" vertical="center" wrapText="1"/>
    </xf>
    <xf numFmtId="0" fontId="100" fillId="8" borderId="0" xfId="0" applyFont="1" applyFill="1" applyAlignment="1">
      <alignment horizontal="center" vertical="center" wrapText="1"/>
    </xf>
    <xf numFmtId="0" fontId="100" fillId="8" borderId="4" xfId="0" applyFont="1" applyFill="1" applyBorder="1" applyAlignment="1">
      <alignment horizontal="center" vertical="center" wrapText="1"/>
    </xf>
    <xf numFmtId="165" fontId="101" fillId="8" borderId="21" xfId="35" applyNumberFormat="1" applyFont="1" applyFill="1" applyBorder="1" applyAlignment="1">
      <alignment horizontal="center" vertical="center"/>
    </xf>
    <xf numFmtId="165" fontId="100" fillId="8" borderId="0" xfId="35" applyNumberFormat="1" applyFont="1" applyFill="1" applyAlignment="1">
      <alignment horizontal="center" vertical="center" wrapText="1"/>
    </xf>
    <xf numFmtId="165" fontId="100" fillId="0" borderId="0" xfId="35" applyNumberFormat="1" applyFont="1" applyAlignment="1">
      <alignment horizontal="center" vertical="center" wrapText="1"/>
    </xf>
    <xf numFmtId="165" fontId="100" fillId="0" borderId="4" xfId="35" applyNumberFormat="1" applyFont="1" applyBorder="1" applyAlignment="1">
      <alignment horizontal="center" vertical="center" wrapText="1"/>
    </xf>
    <xf numFmtId="165" fontId="100" fillId="8" borderId="4" xfId="35" applyNumberFormat="1" applyFont="1" applyFill="1" applyBorder="1" applyAlignment="1">
      <alignment horizontal="center" vertical="center" wrapText="1"/>
    </xf>
    <xf numFmtId="165" fontId="100" fillId="0" borderId="0" xfId="35" applyNumberFormat="1" applyFont="1" applyAlignment="1">
      <alignment horizontal="center" wrapText="1"/>
    </xf>
    <xf numFmtId="0" fontId="37" fillId="8" borderId="21" xfId="0" applyFont="1" applyFill="1" applyBorder="1" applyAlignment="1">
      <alignment horizontal="center" vertical="center"/>
    </xf>
    <xf numFmtId="0" fontId="37" fillId="8" borderId="21" xfId="0" applyFont="1" applyFill="1" applyBorder="1" applyAlignment="1">
      <alignment horizontal="center" vertical="center" wrapText="1"/>
    </xf>
    <xf numFmtId="0" fontId="126" fillId="8" borderId="0" xfId="0" applyFont="1" applyFill="1" applyAlignment="1">
      <alignment horizontal="center" vertical="center" wrapText="1"/>
    </xf>
    <xf numFmtId="0" fontId="37" fillId="8" borderId="0" xfId="0" applyFont="1" applyFill="1" applyAlignment="1">
      <alignment horizontal="center" vertical="center" wrapText="1"/>
    </xf>
    <xf numFmtId="0" fontId="31" fillId="0" borderId="0" xfId="0" applyFont="1" applyAlignment="1">
      <alignment horizontal="center" vertical="center" wrapText="1"/>
    </xf>
    <xf numFmtId="0" fontId="136" fillId="9" borderId="141" xfId="0" applyFont="1" applyFill="1" applyBorder="1" applyAlignment="1">
      <alignment horizontal="center" vertical="center" wrapText="1"/>
    </xf>
    <xf numFmtId="0" fontId="137" fillId="8" borderId="131" xfId="0" applyFont="1" applyFill="1" applyBorder="1" applyAlignment="1">
      <alignment horizontal="center" vertical="center" wrapText="1"/>
    </xf>
    <xf numFmtId="0" fontId="137" fillId="8" borderId="132" xfId="0" applyFont="1" applyFill="1" applyBorder="1" applyAlignment="1">
      <alignment horizontal="center" vertical="center" wrapText="1"/>
    </xf>
    <xf numFmtId="0" fontId="137" fillId="8" borderId="134" xfId="0" applyFont="1" applyFill="1" applyBorder="1" applyAlignment="1">
      <alignment horizontal="center" vertical="center" wrapText="1"/>
    </xf>
    <xf numFmtId="0" fontId="137" fillId="8" borderId="135" xfId="0" applyFont="1" applyFill="1" applyBorder="1" applyAlignment="1">
      <alignment horizontal="center" vertical="center" wrapText="1"/>
    </xf>
    <xf numFmtId="0" fontId="99" fillId="8" borderId="0" xfId="0" applyFont="1" applyFill="1" applyAlignment="1">
      <alignment horizontal="center" wrapText="1"/>
    </xf>
    <xf numFmtId="0" fontId="136" fillId="8" borderId="0" xfId="0" applyFont="1" applyFill="1" applyAlignment="1">
      <alignment horizontal="center" vertical="center" wrapText="1"/>
    </xf>
    <xf numFmtId="0" fontId="137" fillId="8" borderId="140" xfId="0" applyFont="1" applyFill="1" applyBorder="1" applyAlignment="1">
      <alignment horizontal="center" vertical="center" wrapText="1"/>
    </xf>
    <xf numFmtId="0" fontId="137" fillId="8" borderId="133" xfId="0" applyFont="1" applyFill="1" applyBorder="1" applyAlignment="1">
      <alignment horizontal="center" vertical="center" wrapText="1"/>
    </xf>
    <xf numFmtId="0" fontId="137" fillId="8" borderId="142" xfId="0" applyFont="1" applyFill="1" applyBorder="1" applyAlignment="1">
      <alignment horizontal="center" vertical="center" wrapText="1"/>
    </xf>
    <xf numFmtId="0" fontId="136" fillId="8" borderId="157" xfId="0" applyFont="1" applyFill="1" applyBorder="1" applyAlignment="1">
      <alignment horizontal="center" vertical="center" wrapText="1"/>
    </xf>
    <xf numFmtId="0" fontId="136" fillId="8" borderId="21" xfId="0" applyFont="1" applyFill="1" applyBorder="1" applyAlignment="1">
      <alignment horizontal="center" vertical="center" wrapText="1"/>
    </xf>
    <xf numFmtId="0" fontId="136" fillId="8" borderId="158" xfId="0" applyFont="1" applyFill="1" applyBorder="1" applyAlignment="1">
      <alignment horizontal="center" vertical="center" wrapText="1"/>
    </xf>
    <xf numFmtId="0" fontId="37" fillId="9" borderId="154" xfId="0" applyFont="1" applyFill="1" applyBorder="1" applyAlignment="1">
      <alignment horizontal="center" vertical="center" wrapText="1"/>
    </xf>
    <xf numFmtId="0" fontId="141" fillId="8" borderId="146" xfId="0" applyFont="1" applyFill="1" applyBorder="1" applyAlignment="1">
      <alignment horizontal="center" vertical="center" wrapText="1"/>
    </xf>
    <xf numFmtId="0" fontId="141" fillId="8" borderId="0" xfId="0" applyFont="1" applyFill="1" applyAlignment="1">
      <alignment horizontal="center" vertical="center" wrapText="1"/>
    </xf>
    <xf numFmtId="0" fontId="57" fillId="8" borderId="146" xfId="0" applyFont="1" applyFill="1" applyBorder="1" applyAlignment="1">
      <alignment horizontal="center" vertical="center" wrapText="1"/>
    </xf>
    <xf numFmtId="0" fontId="57" fillId="8" borderId="156" xfId="0" applyFont="1" applyFill="1" applyBorder="1" applyAlignment="1">
      <alignment horizontal="center" vertical="center" wrapText="1"/>
    </xf>
    <xf numFmtId="0" fontId="57" fillId="8" borderId="150" xfId="0" applyFont="1" applyFill="1" applyBorder="1" applyAlignment="1">
      <alignment horizontal="center" vertical="center" wrapText="1"/>
    </xf>
    <xf numFmtId="0" fontId="57" fillId="8" borderId="159" xfId="0" applyFont="1" applyFill="1" applyBorder="1" applyAlignment="1">
      <alignment horizontal="center" vertical="center" wrapText="1"/>
    </xf>
    <xf numFmtId="0" fontId="137" fillId="8" borderId="146" xfId="0" applyFont="1" applyFill="1" applyBorder="1" applyAlignment="1">
      <alignment horizontal="center" vertical="center" wrapText="1"/>
    </xf>
    <xf numFmtId="0" fontId="37" fillId="9" borderId="0" xfId="0" applyFont="1" applyFill="1" applyAlignment="1">
      <alignment horizontal="center" vertical="center" wrapText="1"/>
    </xf>
    <xf numFmtId="0" fontId="37" fillId="8" borderId="163" xfId="0" applyFont="1" applyFill="1" applyBorder="1" applyAlignment="1">
      <alignment horizontal="center" vertical="center"/>
    </xf>
    <xf numFmtId="0" fontId="137" fillId="8" borderId="21" xfId="0" applyFont="1" applyFill="1" applyBorder="1" applyAlignment="1">
      <alignment horizontal="center" vertical="center" wrapText="1"/>
    </xf>
    <xf numFmtId="0" fontId="137" fillId="8" borderId="4" xfId="0" applyFont="1" applyFill="1" applyBorder="1" applyAlignment="1">
      <alignment horizontal="center" vertical="center" wrapText="1"/>
    </xf>
    <xf numFmtId="0" fontId="137" fillId="8" borderId="150" xfId="0" applyFont="1" applyFill="1" applyBorder="1" applyAlignment="1">
      <alignment horizontal="center" vertical="center" wrapText="1"/>
    </xf>
    <xf numFmtId="0" fontId="37" fillId="9" borderId="155" xfId="0" applyFont="1" applyFill="1" applyBorder="1" applyAlignment="1">
      <alignment horizontal="center" vertical="center" wrapText="1"/>
    </xf>
    <xf numFmtId="0" fontId="137" fillId="8" borderId="31" xfId="0" applyFont="1" applyFill="1" applyBorder="1" applyAlignment="1">
      <alignment horizontal="center" vertical="center" wrapText="1"/>
    </xf>
    <xf numFmtId="0" fontId="137" fillId="8" borderId="30" xfId="0" applyFont="1" applyFill="1" applyBorder="1" applyAlignment="1">
      <alignment horizontal="center" vertical="center" wrapText="1"/>
    </xf>
    <xf numFmtId="0" fontId="137" fillId="8" borderId="32" xfId="0" applyFont="1" applyFill="1" applyBorder="1" applyAlignment="1">
      <alignment horizontal="center" vertical="center" wrapText="1"/>
    </xf>
    <xf numFmtId="3" fontId="137" fillId="8" borderId="106" xfId="0" applyNumberFormat="1" applyFont="1" applyFill="1" applyBorder="1" applyAlignment="1">
      <alignment horizontal="left" vertical="center" wrapText="1"/>
    </xf>
    <xf numFmtId="3" fontId="137" fillId="8" borderId="0" xfId="0" applyNumberFormat="1" applyFont="1" applyFill="1" applyAlignment="1">
      <alignment horizontal="left" vertical="center" wrapText="1"/>
    </xf>
    <xf numFmtId="3" fontId="137" fillId="8" borderId="31" xfId="0" applyNumberFormat="1" applyFont="1" applyFill="1" applyBorder="1" applyAlignment="1">
      <alignment horizontal="left" vertical="center" wrapText="1"/>
    </xf>
    <xf numFmtId="0" fontId="137" fillId="8" borderId="20" xfId="0" applyFont="1" applyFill="1" applyBorder="1" applyAlignment="1">
      <alignment horizontal="center" vertical="center"/>
    </xf>
    <xf numFmtId="0" fontId="137" fillId="8" borderId="13" xfId="0" applyFont="1" applyFill="1" applyBorder="1" applyAlignment="1">
      <alignment horizontal="center" vertical="center"/>
    </xf>
    <xf numFmtId="0" fontId="137" fillId="8" borderId="20" xfId="0" applyFont="1" applyFill="1" applyBorder="1" applyAlignment="1">
      <alignment horizontal="center" vertical="center" wrapText="1"/>
    </xf>
    <xf numFmtId="0" fontId="137" fillId="8" borderId="13" xfId="0" applyFont="1" applyFill="1" applyBorder="1" applyAlignment="1">
      <alignment horizontal="center" vertical="center" wrapText="1"/>
    </xf>
    <xf numFmtId="0" fontId="37" fillId="8" borderId="13" xfId="0" applyFont="1" applyFill="1" applyBorder="1" applyAlignment="1">
      <alignment horizontal="left" vertical="center" wrapText="1" indent="1"/>
    </xf>
    <xf numFmtId="0" fontId="37" fillId="8" borderId="21" xfId="0" applyFont="1" applyFill="1" applyBorder="1" applyAlignment="1">
      <alignment horizontal="left" vertical="center" wrapText="1" indent="1"/>
    </xf>
    <xf numFmtId="0" fontId="38" fillId="0" borderId="0" xfId="3" applyFont="1" applyAlignment="1">
      <alignment horizontal="center" vertical="center"/>
    </xf>
    <xf numFmtId="0" fontId="38" fillId="0" borderId="0" xfId="3" applyFont="1" applyBorder="1" applyAlignment="1">
      <alignment horizontal="center" vertical="center"/>
    </xf>
    <xf numFmtId="0" fontId="38" fillId="0" borderId="14" xfId="3" applyFont="1" applyBorder="1" applyAlignment="1">
      <alignment horizontal="center" vertical="center"/>
    </xf>
    <xf numFmtId="0" fontId="38" fillId="0" borderId="80" xfId="5" applyFont="1" applyFill="1" applyBorder="1" applyAlignment="1">
      <alignment horizontal="center" vertical="center" wrapText="1"/>
    </xf>
    <xf numFmtId="0" fontId="38" fillId="0" borderId="12" xfId="5" applyFont="1" applyFill="1" applyBorder="1" applyAlignment="1">
      <alignment horizontal="center" vertical="center" wrapText="1"/>
    </xf>
    <xf numFmtId="0" fontId="38" fillId="0" borderId="36" xfId="5" applyFont="1" applyFill="1" applyBorder="1" applyAlignment="1">
      <alignment horizontal="center" vertical="center" wrapText="1"/>
    </xf>
    <xf numFmtId="0" fontId="38" fillId="0" borderId="28" xfId="5" applyFont="1" applyFill="1" applyBorder="1" applyAlignment="1">
      <alignment horizontal="center" vertical="center" wrapText="1"/>
    </xf>
    <xf numFmtId="0" fontId="50" fillId="0" borderId="0" xfId="3" applyFont="1" applyAlignment="1">
      <alignment horizontal="center" vertical="center"/>
    </xf>
    <xf numFmtId="0" fontId="50" fillId="0" borderId="58" xfId="3" applyFont="1" applyBorder="1" applyAlignment="1">
      <alignment horizontal="center" vertical="center"/>
    </xf>
    <xf numFmtId="0" fontId="37" fillId="0" borderId="62" xfId="5" applyFont="1" applyFill="1" applyBorder="1" applyAlignment="1">
      <alignment horizontal="center" vertical="center" wrapText="1"/>
    </xf>
    <xf numFmtId="0" fontId="37" fillId="0" borderId="63" xfId="5" applyFont="1" applyFill="1" applyBorder="1" applyAlignment="1">
      <alignment horizontal="center" vertical="center" wrapText="1"/>
    </xf>
    <xf numFmtId="0" fontId="37" fillId="0" borderId="19" xfId="5" applyFont="1" applyFill="1" applyBorder="1" applyAlignment="1">
      <alignment horizontal="center" vertical="center" wrapText="1"/>
    </xf>
    <xf numFmtId="0" fontId="37" fillId="0" borderId="64" xfId="5" applyFont="1" applyFill="1" applyBorder="1" applyAlignment="1">
      <alignment horizontal="center" vertical="center" wrapText="1"/>
    </xf>
    <xf numFmtId="0" fontId="26" fillId="0" borderId="0" xfId="17" applyFont="1" applyAlignment="1">
      <alignment horizontal="left" vertical="center" wrapText="1"/>
    </xf>
    <xf numFmtId="0" fontId="26" fillId="0" borderId="0" xfId="8" applyFont="1" applyAlignment="1">
      <alignment horizontal="left" vertical="center"/>
    </xf>
    <xf numFmtId="14" fontId="37" fillId="8" borderId="4" xfId="17" applyNumberFormat="1" applyFont="1" applyFill="1" applyBorder="1" applyAlignment="1">
      <alignment horizontal="center" vertical="center" wrapText="1"/>
    </xf>
    <xf numFmtId="0" fontId="38" fillId="0" borderId="0" xfId="8" applyFont="1" applyAlignment="1">
      <alignment horizontal="left" vertical="center"/>
    </xf>
    <xf numFmtId="0" fontId="38" fillId="8" borderId="0" xfId="8" applyFont="1" applyFill="1" applyAlignment="1">
      <alignment horizontal="justify" vertical="center" wrapText="1"/>
    </xf>
    <xf numFmtId="0" fontId="54" fillId="8" borderId="0" xfId="8" applyFont="1" applyFill="1" applyAlignment="1">
      <alignment horizontal="left" wrapText="1"/>
    </xf>
    <xf numFmtId="0" fontId="26" fillId="8" borderId="0" xfId="8" applyFont="1" applyFill="1" applyAlignment="1">
      <alignment horizontal="left" vertical="center"/>
    </xf>
    <xf numFmtId="0" fontId="38" fillId="8" borderId="0" xfId="8" applyFont="1" applyFill="1" applyAlignment="1">
      <alignment horizontal="left" wrapText="1"/>
    </xf>
    <xf numFmtId="0" fontId="37" fillId="8" borderId="21" xfId="24" applyFont="1" applyFill="1" applyBorder="1" applyAlignment="1">
      <alignment horizontal="center" vertical="center" wrapText="1"/>
    </xf>
    <xf numFmtId="0" fontId="26" fillId="0" borderId="0" xfId="24" applyFont="1" applyAlignment="1">
      <alignment horizontal="left" vertical="center"/>
    </xf>
    <xf numFmtId="0" fontId="37" fillId="8" borderId="0" xfId="24" quotePrefix="1" applyFont="1" applyFill="1" applyAlignment="1">
      <alignment vertical="center"/>
    </xf>
    <xf numFmtId="0" fontId="37" fillId="8" borderId="0" xfId="24" applyFont="1" applyFill="1" applyAlignment="1">
      <alignment vertical="center"/>
    </xf>
    <xf numFmtId="14" fontId="99" fillId="8" borderId="10" xfId="14" quotePrefix="1" applyNumberFormat="1" applyFont="1" applyFill="1" applyBorder="1" applyAlignment="1">
      <alignment horizontal="center" vertical="center" wrapText="1"/>
    </xf>
    <xf numFmtId="0" fontId="37" fillId="8" borderId="13" xfId="24" applyFont="1" applyFill="1" applyBorder="1" applyAlignment="1">
      <alignment horizontal="center" vertical="center" wrapText="1"/>
    </xf>
    <xf numFmtId="0" fontId="50" fillId="8" borderId="0" xfId="25" applyFont="1" applyFill="1" applyAlignment="1">
      <alignment horizontal="left" vertical="center" wrapText="1"/>
    </xf>
    <xf numFmtId="0" fontId="50" fillId="8" borderId="7" xfId="25" applyFont="1" applyFill="1" applyBorder="1" applyAlignment="1">
      <alignment horizontal="left" vertical="center" wrapText="1"/>
    </xf>
    <xf numFmtId="168" fontId="50" fillId="8" borderId="9" xfId="25" applyNumberFormat="1" applyFont="1" applyFill="1" applyBorder="1" applyAlignment="1">
      <alignment horizontal="left" vertical="center" wrapText="1"/>
    </xf>
    <xf numFmtId="168" fontId="50" fillId="8" borderId="14" xfId="25" applyNumberFormat="1" applyFont="1" applyFill="1" applyBorder="1" applyAlignment="1">
      <alignment horizontal="left" vertical="center" wrapText="1"/>
    </xf>
    <xf numFmtId="0" fontId="50" fillId="8" borderId="21" xfId="46" applyFont="1" applyFill="1" applyBorder="1" applyAlignment="1">
      <alignment horizontal="left" vertical="center" wrapText="1" readingOrder="1"/>
    </xf>
    <xf numFmtId="0" fontId="50" fillId="8" borderId="0" xfId="46" applyFont="1" applyFill="1" applyAlignment="1">
      <alignment horizontal="justify" vertical="center" wrapText="1" readingOrder="1"/>
    </xf>
    <xf numFmtId="0" fontId="39" fillId="0" borderId="0" xfId="24" applyFont="1" applyAlignment="1">
      <alignment vertical="center" wrapText="1"/>
    </xf>
    <xf numFmtId="0" fontId="35" fillId="8" borderId="0" xfId="24" applyFont="1" applyFill="1" applyAlignment="1">
      <alignment horizontal="left" vertical="center" wrapText="1"/>
    </xf>
    <xf numFmtId="0" fontId="26" fillId="8" borderId="0" xfId="50" applyFont="1" applyFill="1" applyAlignment="1">
      <alignment horizontal="left" wrapText="1"/>
    </xf>
    <xf numFmtId="0" fontId="38" fillId="0" borderId="0" xfId="17" applyFont="1"/>
    <xf numFmtId="0" fontId="35" fillId="8" borderId="0" xfId="50" applyFont="1" applyFill="1" applyAlignment="1">
      <alignment horizontal="left" vertical="center" wrapText="1"/>
    </xf>
  </cellXfs>
  <cellStyles count="69">
    <cellStyle name="=C:\WINNT35\SYSTEM32\COMMAND.COM" xfId="3" xr:uid="{00000000-0005-0000-0000-000000000000}"/>
    <cellStyle name="Comma 2" xfId="47" xr:uid="{D004D46F-6161-428D-8B7C-7675A8A91DE6}"/>
    <cellStyle name="Comma 2 2" xfId="67" xr:uid="{4E9D8A9D-90EC-4DAE-A6CB-B8BDFD63750B}"/>
    <cellStyle name="greyed" xfId="6" xr:uid="{00000000-0005-0000-0000-000001000000}"/>
    <cellStyle name="gs]_x000d__x000a_Window=0,0,640,480, , ,3_x000d__x000a_dir1=5,7,637,250,-1,-1,1,30,201,1905,231,G:\UGRC\RB\B-DADOS\FOX-PRO\CRED-VEN\KP 3 3" xfId="25" xr:uid="{9087333D-CD08-4B0C-8D87-F96BB0694C05}"/>
    <cellStyle name="gs]_x000d__x000a_Window=0,0,640,480, , ,3_x000d__x000a_dir1=5,7,637,250,-1,-1,1,30,201,1905,231,G:\UGRC\RB\B-DADOS\FOX-PRO\CRED-VEN\KP 3 3 2" xfId="26" xr:uid="{3180F438-3816-4859-963B-A9FAEAAFD6B7}"/>
    <cellStyle name="gs]_x000d__x000a_Window=0,0,640,480, , ,3_x000d__x000a_dir1=5,7,637,250,-1,-1,1,30,201,1905,231,G:\UGRC\RB\B-DADOS\FOX-PRO\CRED-VEN\KP 6" xfId="58" xr:uid="{9164CEDC-48C3-4190-B4BF-2CADCAB708EF}"/>
    <cellStyle name="Heading 1 2" xfId="1" xr:uid="{00000000-0005-0000-0000-000002000000}"/>
    <cellStyle name="Heading 2 2" xfId="4" xr:uid="{00000000-0005-0000-0000-000003000000}"/>
    <cellStyle name="HeadingTable" xfId="5" xr:uid="{00000000-0005-0000-0000-000004000000}"/>
    <cellStyle name="Hiperligação" xfId="9" builtinId="8"/>
    <cellStyle name="Hiperligação 2" xfId="45" xr:uid="{CFAA112A-4529-4A9B-A411-32893EE38217}"/>
    <cellStyle name="Hiperligação 2 2" xfId="51" xr:uid="{EA3268CF-FE78-4B33-A3B8-47CC6F420856}"/>
    <cellStyle name="Hiperligação 2 3" xfId="52" xr:uid="{26860567-6511-4921-A45C-52C55072760D}"/>
    <cellStyle name="Hyperlink 2" xfId="13" xr:uid="{91F4DBAE-BD4B-4DD4-8024-05301C2FD914}"/>
    <cellStyle name="Hyperlink 3" xfId="23" xr:uid="{205C555A-4084-457E-8856-1B05913A381D}"/>
    <cellStyle name="Normal" xfId="0" builtinId="0"/>
    <cellStyle name="Normal 15 2" xfId="32" xr:uid="{6CB4924C-E7A9-4E33-89D1-260CD66068D4}"/>
    <cellStyle name="Normal 15 2 2" xfId="42" xr:uid="{3F66EAAE-5314-4EA2-BEC5-9146C1770795}"/>
    <cellStyle name="Normal 15 2 2 2" xfId="66" xr:uid="{CB60C306-D347-4C7C-9497-AB620F60094A}"/>
    <cellStyle name="Normal 15 2 3" xfId="61" xr:uid="{63FA7A0B-F3CC-495B-8F48-78C01E5F71AA}"/>
    <cellStyle name="Normal 2" xfId="2" xr:uid="{00000000-0005-0000-0000-000007000000}"/>
    <cellStyle name="Normal 2 2" xfId="10" xr:uid="{00000000-0005-0000-0000-000008000000}"/>
    <cellStyle name="Normal 2 2 2" xfId="8" xr:uid="{00000000-0005-0000-0000-000009000000}"/>
    <cellStyle name="Normal 2 2 2 2" xfId="17" xr:uid="{547191FA-2D8B-43E4-BE26-D61CE8500D62}"/>
    <cellStyle name="Normal 2 5 2 2" xfId="16" xr:uid="{4240EFE2-2F61-43E8-AA03-8C27BA9D15B0}"/>
    <cellStyle name="Normal 2_~0149226 2" xfId="18" xr:uid="{D0CE1D50-4EF2-46CC-9FE8-3C53CC73C457}"/>
    <cellStyle name="Normal 3" xfId="34" xr:uid="{7E6DA11C-2D5E-4650-9F32-D07322208BF2}"/>
    <cellStyle name="Normal 3 2" xfId="50" xr:uid="{72FA1B1F-B2D6-4DBD-9204-0B9AFE804193}"/>
    <cellStyle name="Normal 4" xfId="24" xr:uid="{6B5A16C0-14D4-4C75-86C1-7B6466BA90FA}"/>
    <cellStyle name="Normal 5" xfId="38" xr:uid="{F80DDC43-C3AF-4459-A086-373B36D4617A}"/>
    <cellStyle name="Normal 5 2" xfId="46" xr:uid="{78853750-0862-4EB4-9C04-A08278992252}"/>
    <cellStyle name="Normal 6" xfId="44" xr:uid="{2950D27A-B991-434E-9A86-0871F92B2D5A}"/>
    <cellStyle name="Normal 6 2" xfId="48" xr:uid="{CFC6F3A3-693C-4402-B726-613A17D7DA49}"/>
    <cellStyle name="Normal 6 3" xfId="31" xr:uid="{ED8E60CA-0BFF-4314-B78E-D5032D34D5A1}"/>
    <cellStyle name="Normal 7" xfId="57" xr:uid="{70BF0E88-0D28-4FC0-B5C2-EF6F903E7EC7}"/>
    <cellStyle name="Normal 7 3" xfId="30" xr:uid="{4E033EF1-99FB-4BDD-8619-1377702A4A8E}"/>
    <cellStyle name="Normal 7 3 2" xfId="28" xr:uid="{9394969B-040F-4C44-AE38-3CFB1CB37494}"/>
    <cellStyle name="Normal 7 3 2 2" xfId="33" xr:uid="{B8AAEA4D-AF3F-4520-AEA7-6AFAA9D30934}"/>
    <cellStyle name="Normal 7 3 2 2 2" xfId="62" xr:uid="{D773B3B4-A068-449C-80E9-3E2D0DF68170}"/>
    <cellStyle name="Normal 7 3 2 3" xfId="40" xr:uid="{CCA8BCD3-9A4A-44BE-9CCF-DF9F552277F8}"/>
    <cellStyle name="Normal 7 3 2 3 2" xfId="64" xr:uid="{5A0E5B43-D9E1-4A0A-BE9C-57207E074AD7}"/>
    <cellStyle name="Normal 7 3 2 4" xfId="59" xr:uid="{739FD243-D227-4057-9418-3FE1E7056396}"/>
    <cellStyle name="Normal 7 4" xfId="29" xr:uid="{5ED496F9-1C42-4260-883E-C73AA4141F4E}"/>
    <cellStyle name="Normal 7 4 2" xfId="41" xr:uid="{D9CD2964-4485-41E5-9AC2-1CCEC040F662}"/>
    <cellStyle name="Normal 7 4 2 2" xfId="65" xr:uid="{A832EF0F-6075-4434-B985-9DDEDC3A6E0D}"/>
    <cellStyle name="Normal 7 4 3" xfId="60" xr:uid="{9B75D1A2-5337-4A67-930B-29301ACEA68E}"/>
    <cellStyle name="Normal 8" xfId="12" xr:uid="{ABC448E4-D333-47A1-A54B-3E4D1763C180}"/>
    <cellStyle name="Normal 9 3" xfId="15" xr:uid="{5C61C1EB-D98E-488A-A29C-86209C9DBFDB}"/>
    <cellStyle name="Normal_03 STA" xfId="14" xr:uid="{EAE9221A-0268-4A4B-81BE-66C9D83E5F8D}"/>
    <cellStyle name="Normal_03 STA 2" xfId="56" xr:uid="{825AFD2B-B77F-4EAB-AD13-A0FDD1CC926E}"/>
    <cellStyle name="Normal_20 OPR" xfId="37" xr:uid="{97DD4EC9-98AE-4ADA-84C0-08AEDAAB8794}"/>
    <cellStyle name="Normal_Segmental Report 2000_v3Relat 2" xfId="39" xr:uid="{26B03EC3-56B2-41CF-A215-3CBBF2BE5751}"/>
    <cellStyle name="optionalExposure" xfId="7" xr:uid="{00000000-0005-0000-0000-00000C000000}"/>
    <cellStyle name="Percent 2" xfId="21" xr:uid="{5DCDC5D7-9C27-46A4-980B-4264F6135834}"/>
    <cellStyle name="Percent 2 2" xfId="22" xr:uid="{B3939DDC-6211-4B33-975C-144A3519D8B4}"/>
    <cellStyle name="Percent 3" xfId="19" xr:uid="{04E38B8C-6F1C-4E2C-BF57-D5E24B60CAC7}"/>
    <cellStyle name="Percent 3 2" xfId="43" xr:uid="{AF347482-D7F8-4DF3-AB08-3EAF1CB22B95}"/>
    <cellStyle name="Percent 3 2 2" xfId="49" xr:uid="{BBE3396A-71FE-4B41-B731-FCC6C03BC760}"/>
    <cellStyle name="Percent 3 2 2 2" xfId="53" xr:uid="{68360C35-1801-4F33-B5CF-EB985590E944}"/>
    <cellStyle name="Percent 3 2 2 2 2" xfId="68" xr:uid="{5F974A68-931A-492D-9922-E5A594D873AB}"/>
    <cellStyle name="Percent 3 2 2 3" xfId="54" xr:uid="{FD441F3E-EFBB-4AE9-BFF5-4455BDE56ACE}"/>
    <cellStyle name="Percent 3 2 2 4" xfId="55" xr:uid="{235A3AC7-FD70-4145-8F84-1F6EF5DB0BF6}"/>
    <cellStyle name="Percent 4" xfId="27" xr:uid="{0E598E45-AFA0-4928-A392-5D6C1ED1A8EB}"/>
    <cellStyle name="Percentagem" xfId="11" builtinId="5"/>
    <cellStyle name="Percentagem 2" xfId="20" xr:uid="{37893FD4-271B-43B2-9893-1B9AFB15C475}"/>
    <cellStyle name="Standard 3" xfId="36" xr:uid="{9624AD88-72F3-4226-8E47-5F084077A498}"/>
    <cellStyle name="Vírgula" xfId="35" builtinId="3"/>
    <cellStyle name="Vírgula 2" xfId="63" xr:uid="{00EA0D67-B393-4604-848F-2858AAB884BD}"/>
  </cellStyles>
  <dxfs count="2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FF99"/>
      <color rgb="FF575756"/>
      <color rgb="FFD9D9D9"/>
      <color rgb="FFD1005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ustomXml" Target="../customXml/item1.xml"/><Relationship Id="rId16" Type="http://schemas.openxmlformats.org/officeDocument/2006/relationships/worksheet" Target="worksheets/sheet16.xml"/><Relationship Id="rId107" Type="http://schemas.openxmlformats.org/officeDocument/2006/relationships/externalLink" Target="externalLinks/externalLink14.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customXml" Target="../customXml/item2.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10.xml"/><Relationship Id="rId108" Type="http://schemas.openxmlformats.org/officeDocument/2006/relationships/theme" Target="theme/theme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13.xml"/><Relationship Id="rId114"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externalLink" Target="externalLinks/externalLink6.xml"/><Relationship Id="rId10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tyles" Target="style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4.xml"/><Relationship Id="rId104" Type="http://schemas.openxmlformats.org/officeDocument/2006/relationships/externalLink" Target="externalLinks/externalLink1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7.xml"/><Relationship Id="rId105" Type="http://schemas.openxmlformats.org/officeDocument/2006/relationships/externalLink" Target="externalLinks/externalLink1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externalLink" Target="externalLinks/externalLink5.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4</xdr:col>
      <xdr:colOff>7405688</xdr:colOff>
      <xdr:row>1</xdr:row>
      <xdr:rowOff>21168</xdr:rowOff>
    </xdr:from>
    <xdr:to>
      <xdr:col>4</xdr:col>
      <xdr:colOff>9573253</xdr:colOff>
      <xdr:row>4</xdr:row>
      <xdr:rowOff>42270</xdr:rowOff>
    </xdr:to>
    <xdr:pic>
      <xdr:nvPicPr>
        <xdr:cNvPr id="2" name="Imagem 1">
          <a:extLst>
            <a:ext uri="{FF2B5EF4-FFF2-40B4-BE49-F238E27FC236}">
              <a16:creationId xmlns:a16="http://schemas.microsoft.com/office/drawing/2014/main" id="{CBF29544-38C5-4ABA-B3FC-E0FE6450A5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89521" y="211668"/>
          <a:ext cx="2167565" cy="59260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402167</xdr:colOff>
      <xdr:row>4</xdr:row>
      <xdr:rowOff>84667</xdr:rowOff>
    </xdr:from>
    <xdr:to>
      <xdr:col>9</xdr:col>
      <xdr:colOff>310092</xdr:colOff>
      <xdr:row>30</xdr:row>
      <xdr:rowOff>73025</xdr:rowOff>
    </xdr:to>
    <xdr:pic>
      <xdr:nvPicPr>
        <xdr:cNvPr id="2" name="Picture 1">
          <a:extLst>
            <a:ext uri="{FF2B5EF4-FFF2-40B4-BE49-F238E27FC236}">
              <a16:creationId xmlns:a16="http://schemas.microsoft.com/office/drawing/2014/main" id="{B3CB49D6-E16C-4DC4-B648-5AE7E01EF9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667" y="1068917"/>
          <a:ext cx="9305925" cy="604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dpttpgbl4.bcpcorp.net\Global4\5012370_DCIG\DCIG\Susana%20Vasconcelos\Relat&#243;rios\2016\dezembro%202016\Modelo%20Custos%20e%20Reporte%20-%20201612_vs_20170221_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DCTB\5012370_DCIG\Trabalho\Data2018%2009\Relatorios%20Oficiais\Relat&#243;rio%20Grupo%20BCP%2030%20de%20setembro%20de%202018_PT.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dpttpgbl4.bcpcorp.net\global4\DCTB\5012370_DCIG\Trabalho\Data2019%2012\Relatorios%20Oficiais\Grupo%20BCP\Output_Balan&#231;o%20Gestao.xlsm"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supostos"/>
      <sheetName val="Nota Pensões 201612"/>
      <sheetName val="Carteira FP_BCP_201612"/>
      <sheetName val="Lançamentos 201612"/>
      <sheetName val="dctb 201612"/>
      <sheetName val="Auxiliar Contabilidade 201612"/>
      <sheetName val="Accounting 201612"/>
      <sheetName val="DADOS 2016"/>
      <sheetName val="Split G&amp;L 2013"/>
      <sheetName val="Apoio BdP"/>
      <sheetName val="Evolução G&amp;L"/>
      <sheetName val="Split G&amp;L 2015"/>
      <sheetName val="Split G&amp;L 2016"/>
      <sheetName val="Amort G&amp;L"/>
      <sheetName val="Assumptions &amp; Data"/>
      <sheetName val="Nota Pensões 201606"/>
      <sheetName val="Auxiliar Contabilidade 2016"/>
      <sheetName val="Lançamentos 2016"/>
      <sheetName val="Carteira FP_BCP_201606"/>
      <sheetName val="Lançamentos 201606"/>
      <sheetName val="dctb 201606"/>
      <sheetName val="Auxiliar Contabilidade 201606"/>
      <sheetName val="Accounting 201606"/>
      <sheetName val="Carteira FP_BCP_201512"/>
      <sheetName val="Nota Pensões 201512"/>
      <sheetName val="Auxiliar Contabilidade 201512"/>
      <sheetName val="Lançamentos 201512"/>
      <sheetName val="Accounting 201512"/>
      <sheetName val="dctb 201512"/>
      <sheetName val="DADOS 2015 - FUNDO"/>
      <sheetName val="DADOS 2015 - EXTRA-FUNDO"/>
      <sheetName val="Nota Pensões 201506"/>
      <sheetName val="201506 - Carteira FP_BCP"/>
      <sheetName val="Accounting 201506"/>
      <sheetName val="Auxiliar Contabilidade 201506"/>
      <sheetName val="Lançamentos 201506"/>
      <sheetName val="dctb 201506"/>
      <sheetName val="ER 201512 F&amp;C"/>
      <sheetName val="Sensibilidades 2016"/>
      <sheetName val="Sensibilidades 2015"/>
      <sheetName val="Sensibilidades 2014"/>
      <sheetName val="Sensibilidades 2013"/>
      <sheetName val="Nota Pensões 2014"/>
      <sheetName val="Nota Pensões 201312"/>
      <sheetName val="Nota Pensões 201212"/>
      <sheetName val="G&amp;L - 2014"/>
      <sheetName val="Custos Benefícios Reforma 2014"/>
      <sheetName val="Custo PA e PP 2014"/>
      <sheetName val="DADOS 2014 - FUNDO"/>
      <sheetName val="DADOS 2014 - EXTRA-FUNDO"/>
      <sheetName val="Custo Benefícios Reforma 201412"/>
      <sheetName val="Auxiliar Contabilidade 2014"/>
      <sheetName val="Lançamentos 2014"/>
      <sheetName val="dctb 2014"/>
      <sheetName val="G&amp;L - 201406"/>
      <sheetName val="Custos Benefícios Reforma 20146"/>
      <sheetName val="Custo PA e PP 201412"/>
      <sheetName val="Custo PA e PP 201406"/>
      <sheetName val="Custo PA e PP 2013"/>
      <sheetName val="DADOS 2013 - FUNDO"/>
      <sheetName val="DADOS 2013 - EXTRA-FUNDO"/>
      <sheetName val="SM - Situação Especial 2013"/>
      <sheetName val="N4 AVISO12_2001"/>
      <sheetName val="Custos Prémio Antiguidade 1306"/>
      <sheetName val="Custos Prémio Antiguidade 2013"/>
      <sheetName val="G&amp;L - 2013"/>
      <sheetName val="G&amp;L - 2012"/>
      <sheetName val="ER 2013 F&amp;C"/>
      <sheetName val="BdP Quadro 2-Responsab. e Fundo"/>
      <sheetName val="G&amp;L - 2011"/>
      <sheetName val="G&amp;L - 2010"/>
      <sheetName val="G&amp;L - 2009"/>
      <sheetName val="G&amp;L - 2008"/>
      <sheetName val="G&amp;L - 2007"/>
      <sheetName val="Custos Benefícios Reforma 2013"/>
      <sheetName val="Custos Reforma 201312"/>
      <sheetName val="Custos Reforma 201306"/>
      <sheetName val="Custos Benefícios Reforma 2012"/>
      <sheetName val="SM - Situação Especial 201206"/>
      <sheetName val="DADOS 2012 - FUNDO"/>
      <sheetName val="DADOS 2012 - EXTRA-FUNDO"/>
      <sheetName val="201206 - Activos Financeiros"/>
      <sheetName val="Curtailments Liabilities"/>
      <sheetName val="N12 AVISO12_2001"/>
      <sheetName val="Custos Benefícios Reforma 2011"/>
      <sheetName val="DADOS 2011 - FUNDO 1112"/>
      <sheetName val="DADOS 2011 - EXTRA-FUNDO 1112"/>
      <sheetName val="DADOS 2011 - FUNDO 1106"/>
      <sheetName val="DADOS 2011 - EXTRA-FUNDO 1106"/>
      <sheetName val="Custos Benefícios Reforma 2010"/>
      <sheetName val="DADOS 2010 - FUNDO 1012"/>
      <sheetName val="DADOS 2010 - EXTRA-FUNDO 1012"/>
      <sheetName val="DADOS 2010 - FUNDO 1006"/>
      <sheetName val="DADOS 2010 - EXTRA-FUNDO 1006"/>
      <sheetName val="Custos Benefícios Reforma 09"/>
      <sheetName val="DADOS 2009 - FUNDO 0912"/>
      <sheetName val="DADOS 2009 - EXTRA-FUNDO 0912"/>
      <sheetName val="DADOS 2009 - FUNDO 0906"/>
      <sheetName val="DADOS 2009 - EXTRA-FUNDO 0906"/>
      <sheetName val="Custos Benefícios Reforma 08"/>
      <sheetName val="DADOS 2008 - FUNDO"/>
      <sheetName val="DADOS 2008 - EXTRA-FUNDO"/>
      <sheetName val="Custos com Pensões 2007"/>
      <sheetName val="DADOS 2007 - FUNDO"/>
      <sheetName val="DADOS 2007 - EXTRA-FUNDO"/>
      <sheetName val="G_P Actuariais Totais 2006"/>
      <sheetName val="G_P Fin Fundo 2006"/>
      <sheetName val="G_P não Fin Extra Fundo 2006"/>
      <sheetName val="G_P não Fin Fundo 2006"/>
      <sheetName val="Custos com Pensões 2006"/>
      <sheetName val="Custos Prémio Antiguidade 2012"/>
      <sheetName val="Custos Prémio Antiguidade 1112"/>
      <sheetName val="Custos Prémio Antiguidade 1012"/>
      <sheetName val="Custos Prémio Antiguidade 1006"/>
      <sheetName val="Custos Prémio Antiguidade 0912"/>
      <sheetName val="Custos Prémio Antiguidade 08"/>
      <sheetName val="Custos Prémio Antiguidade 2007"/>
      <sheetName val="Custos Prémio Antiguidade 2006"/>
      <sheetName val="201412 - Carteira FP_BCP"/>
      <sheetName val="201312 - Carteira FP_BCP"/>
      <sheetName val="201212 - Carteira FP_BCP"/>
      <sheetName val="DADOS 2006 - FUNDO"/>
      <sheetName val="DADOS 2006 - EXTRA-FUNDO"/>
      <sheetName val="DADOS 2005 - FUNDO"/>
      <sheetName val="DADOS 2005 - EXTRA-F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M3">
            <v>1000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itura"/>
      <sheetName val="Plano"/>
      <sheetName val="Notas Automáticas"/>
      <sheetName val="DR's Sintese IAS CONS - Ver. PT"/>
      <sheetName val="DR's Sintese IAS CONS - Ver Tri"/>
      <sheetName val="OCI"/>
      <sheetName val="OCI TRIM"/>
      <sheetName val="BS's Sintese IAS CONS - Ver PT"/>
      <sheetName val="Mapa 'CX FL' FIN CONS - Ver. PT"/>
      <sheetName val="Rec. 'Equity' - Versão PT"/>
      <sheetName val="Nota 1 - Pág. seg. Ver PT"/>
      <sheetName val="Notas 2 a 17 - Versão PT"/>
      <sheetName val="Notas 18 a 26 - Versão PT"/>
      <sheetName val="Notas 27 a 47 FIN - Versão PT"/>
      <sheetName val="Notas 48 - 50AVersão PT"/>
      <sheetName val="Notas 50B FIN - Versão PT"/>
      <sheetName val="Nota 50C - 51A Versão PT"/>
      <sheetName val="Nota 51B - Versão PT"/>
      <sheetName val="Nota 51C - Versão PT"/>
      <sheetName val="Nota 51D Versão PT"/>
      <sheetName val="Nota 52A Versão PT"/>
      <sheetName val="Nota 52B PT"/>
      <sheetName val="Nota 52C-55 Versão PT"/>
      <sheetName val="Nota 56 e 57 A Versão PT "/>
      <sheetName val="Nota 57 B PT "/>
      <sheetName val="Nota 57 C PT"/>
      <sheetName val="Nota 58 Versão PT"/>
      <sheetName val="Relatório BP"/>
      <sheetName val="Relatório Read CMVM"/>
      <sheetName val="Income Statement - GB"/>
      <sheetName val="Income Statement Quarter - GB"/>
      <sheetName val="Comprehensive income"/>
      <sheetName val="Comprehensive income - Quarter"/>
      <sheetName val="Balance - GB"/>
      <sheetName val="Mapa 'Cash Flow' FIN - GB"/>
      <sheetName val="Rec. Sit. Líq. - GB"/>
      <sheetName val="Note 1 - Pág. seg.  GB"/>
      <sheetName val="Notes 2 to 17 - GB"/>
      <sheetName val="Notes 18 to 26 - GB"/>
      <sheetName val="Notes 27 to 47 - GB"/>
      <sheetName val="Notes 48 - 50A GB"/>
      <sheetName val="Note 50B - GB"/>
      <sheetName val="Note 50C- 51A GB"/>
      <sheetName val="Note 51B - GB"/>
      <sheetName val="Note 51C - GB"/>
      <sheetName val="Notes 51D- GB "/>
      <sheetName val="Notes 52A GB"/>
      <sheetName val="Nota 52B GB"/>
      <sheetName val="Notes 52C-55 GB"/>
      <sheetName val="Notes 56-57 A GB"/>
      <sheetName val="Nota 57 B GB"/>
      <sheetName val="Nota 57 C GB"/>
      <sheetName val="Note 58GB"/>
      <sheetName val="Dem's CONS Release - PT"/>
      <sheetName val="Dem's CONS Release - GB"/>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50">
          <cell r="G750">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s"/>
      <sheetName val="Accounts"/>
      <sheetName val="TrialBalance"/>
      <sheetName val="Report"/>
      <sheetName val="Meses"/>
    </sheetNames>
    <sheetDataSet>
      <sheetData sheetId="0">
        <row r="25">
          <cell r="B25">
            <v>1000</v>
          </cell>
        </row>
        <row r="26">
          <cell r="B26">
            <v>0</v>
          </cell>
        </row>
      </sheetData>
      <sheetData sheetId="1" refreshError="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Cores Mbcp">
      <a:dk1>
        <a:srgbClr val="2E3641"/>
      </a:dk1>
      <a:lt1>
        <a:sysClr val="window" lastClr="FFFFFF"/>
      </a:lt1>
      <a:dk2>
        <a:srgbClr val="2C5898"/>
      </a:dk2>
      <a:lt2>
        <a:srgbClr val="E3E3E3"/>
      </a:lt2>
      <a:accent1>
        <a:srgbClr val="D1005D"/>
      </a:accent1>
      <a:accent2>
        <a:srgbClr val="1B365D"/>
      </a:accent2>
      <a:accent3>
        <a:srgbClr val="6C97D4"/>
      </a:accent3>
      <a:accent4>
        <a:srgbClr val="9BB8D3"/>
      </a:accent4>
      <a:accent5>
        <a:srgbClr val="C7C7C7"/>
      </a:accent5>
      <a:accent6>
        <a:srgbClr val="ED72A9"/>
      </a:accent6>
      <a:hlink>
        <a:srgbClr val="17365D"/>
      </a:hlink>
      <a:folHlink>
        <a:srgbClr val="2C5898"/>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B6:E127"/>
  <sheetViews>
    <sheetView showGridLines="0" tabSelected="1" zoomScale="90" zoomScaleNormal="90" workbookViewId="0"/>
  </sheetViews>
  <sheetFormatPr defaultColWidth="9.140625" defaultRowHeight="15"/>
  <cols>
    <col min="1" max="1" width="4.7109375" style="37" customWidth="1"/>
    <col min="2" max="2" width="4.140625" style="36" customWidth="1"/>
    <col min="3" max="3" width="3.7109375" style="37" customWidth="1"/>
    <col min="4" max="4" width="15.7109375" style="37" customWidth="1"/>
    <col min="5" max="5" width="146.7109375" style="37" customWidth="1"/>
    <col min="6" max="15" width="15.7109375" style="37" customWidth="1"/>
    <col min="16" max="16384" width="9.140625" style="37"/>
  </cols>
  <sheetData>
    <row r="6" spans="2:5" ht="33">
      <c r="D6" s="1998" t="s">
        <v>671</v>
      </c>
      <c r="E6" s="1998"/>
    </row>
    <row r="7" spans="2:5" ht="18.75">
      <c r="D7" s="1999" t="s">
        <v>456</v>
      </c>
      <c r="E7" s="1999"/>
    </row>
    <row r="9" spans="2:5" ht="18.75">
      <c r="D9" s="38" t="s">
        <v>670</v>
      </c>
    </row>
    <row r="10" spans="2:5" ht="8.4499999999999993" customHeight="1">
      <c r="D10" s="39"/>
      <c r="E10" s="39"/>
    </row>
    <row r="11" spans="2:5" s="41" customFormat="1" ht="15" customHeight="1">
      <c r="B11" s="40">
        <v>1</v>
      </c>
      <c r="D11" s="25" t="s">
        <v>16</v>
      </c>
      <c r="E11" s="25" t="s">
        <v>17</v>
      </c>
    </row>
    <row r="12" spans="2:5" s="41" customFormat="1" ht="15" customHeight="1">
      <c r="B12" s="40">
        <v>2</v>
      </c>
      <c r="D12" s="1917" t="s">
        <v>430</v>
      </c>
      <c r="E12" s="25" t="s">
        <v>426</v>
      </c>
    </row>
    <row r="13" spans="2:5" s="41" customFormat="1" ht="15" customHeight="1">
      <c r="B13" s="40">
        <v>3</v>
      </c>
      <c r="D13" s="25" t="s">
        <v>578</v>
      </c>
      <c r="E13" s="25" t="s">
        <v>579</v>
      </c>
    </row>
    <row r="14" spans="2:5">
      <c r="B14" s="649"/>
      <c r="D14" s="650"/>
      <c r="E14" s="650"/>
    </row>
    <row r="15" spans="2:5" s="41" customFormat="1" ht="15" customHeight="1">
      <c r="B15" s="40">
        <v>4</v>
      </c>
      <c r="D15" s="25" t="s">
        <v>36</v>
      </c>
      <c r="E15" s="25" t="s">
        <v>37</v>
      </c>
    </row>
    <row r="16" spans="2:5" s="41" customFormat="1" ht="15" customHeight="1">
      <c r="B16" s="40">
        <v>5</v>
      </c>
      <c r="D16" s="25" t="s">
        <v>38</v>
      </c>
      <c r="E16" s="25" t="s">
        <v>39</v>
      </c>
    </row>
    <row r="17" spans="2:5">
      <c r="B17" s="651"/>
      <c r="D17" s="650"/>
      <c r="E17" s="650"/>
    </row>
    <row r="18" spans="2:5" ht="18">
      <c r="B18" s="40">
        <v>6</v>
      </c>
      <c r="C18" s="41"/>
      <c r="D18" s="25" t="s">
        <v>473</v>
      </c>
      <c r="E18" s="25" t="s">
        <v>521</v>
      </c>
    </row>
    <row r="19" spans="2:5" ht="18">
      <c r="B19" s="40">
        <v>7</v>
      </c>
      <c r="C19" s="41"/>
      <c r="D19" s="25" t="s">
        <v>474</v>
      </c>
      <c r="E19" s="25" t="s">
        <v>520</v>
      </c>
    </row>
    <row r="20" spans="2:5">
      <c r="B20" s="651"/>
      <c r="C20" s="41"/>
      <c r="D20" s="35"/>
      <c r="E20" s="35"/>
    </row>
    <row r="21" spans="2:5" ht="18">
      <c r="B21" s="40">
        <v>8</v>
      </c>
      <c r="C21" s="41"/>
      <c r="D21" s="25" t="s">
        <v>475</v>
      </c>
      <c r="E21" s="42" t="s">
        <v>532</v>
      </c>
    </row>
    <row r="22" spans="2:5" ht="18">
      <c r="B22" s="40">
        <v>9</v>
      </c>
      <c r="C22" s="41"/>
      <c r="D22" s="25" t="s">
        <v>476</v>
      </c>
      <c r="E22" s="25" t="s">
        <v>533</v>
      </c>
    </row>
    <row r="23" spans="2:5" ht="18">
      <c r="B23" s="40">
        <v>10</v>
      </c>
      <c r="C23" s="41"/>
      <c r="D23" s="25" t="s">
        <v>477</v>
      </c>
      <c r="E23" s="25" t="s">
        <v>534</v>
      </c>
    </row>
    <row r="24" spans="2:5">
      <c r="B24" s="649"/>
      <c r="D24" s="650"/>
      <c r="E24" s="650"/>
    </row>
    <row r="25" spans="2:5" s="41" customFormat="1" ht="15" customHeight="1">
      <c r="B25" s="40">
        <v>11</v>
      </c>
      <c r="D25" s="25" t="s">
        <v>431</v>
      </c>
      <c r="E25" s="25" t="s">
        <v>584</v>
      </c>
    </row>
    <row r="26" spans="2:5" s="41" customFormat="1" ht="15" customHeight="1">
      <c r="B26" s="40">
        <v>12</v>
      </c>
      <c r="D26" s="25" t="s">
        <v>432</v>
      </c>
      <c r="E26" s="25" t="s">
        <v>585</v>
      </c>
    </row>
    <row r="27" spans="2:5" s="41" customFormat="1" ht="15" customHeight="1">
      <c r="B27" s="649"/>
      <c r="D27" s="35"/>
      <c r="E27" s="35"/>
    </row>
    <row r="28" spans="2:5" s="41" customFormat="1" ht="15" customHeight="1">
      <c r="B28" s="40">
        <v>13</v>
      </c>
      <c r="D28" s="25" t="s">
        <v>478</v>
      </c>
      <c r="E28" s="25" t="s">
        <v>531</v>
      </c>
    </row>
    <row r="29" spans="2:5">
      <c r="B29" s="649"/>
      <c r="D29" s="650"/>
      <c r="E29" s="650"/>
    </row>
    <row r="30" spans="2:5" s="41" customFormat="1" ht="15" customHeight="1">
      <c r="B30" s="40">
        <v>14</v>
      </c>
      <c r="D30" s="25" t="s">
        <v>0</v>
      </c>
      <c r="E30" s="25" t="s">
        <v>1</v>
      </c>
    </row>
    <row r="31" spans="2:5" s="41" customFormat="1" ht="15" customHeight="1">
      <c r="B31" s="40">
        <v>15</v>
      </c>
      <c r="D31" s="25" t="s">
        <v>2</v>
      </c>
      <c r="E31" s="25" t="s">
        <v>3</v>
      </c>
    </row>
    <row r="32" spans="2:5" s="41" customFormat="1" ht="15" customHeight="1">
      <c r="B32" s="40">
        <v>16</v>
      </c>
      <c r="D32" s="25" t="s">
        <v>4</v>
      </c>
      <c r="E32" s="25" t="s">
        <v>5</v>
      </c>
    </row>
    <row r="33" spans="2:5" s="41" customFormat="1" ht="15" customHeight="1">
      <c r="B33" s="40">
        <v>17</v>
      </c>
      <c r="D33" s="25" t="s">
        <v>6</v>
      </c>
      <c r="E33" s="25" t="s">
        <v>7</v>
      </c>
    </row>
    <row r="34" spans="2:5" s="41" customFormat="1" ht="15" customHeight="1">
      <c r="B34" s="40">
        <v>18</v>
      </c>
      <c r="D34" s="25" t="s">
        <v>8</v>
      </c>
      <c r="E34" s="25" t="s">
        <v>9</v>
      </c>
    </row>
    <row r="35" spans="2:5" s="41" customFormat="1" ht="15" customHeight="1">
      <c r="B35" s="40">
        <v>19</v>
      </c>
      <c r="D35" s="25" t="s">
        <v>10</v>
      </c>
      <c r="E35" s="25" t="s">
        <v>11</v>
      </c>
    </row>
    <row r="36" spans="2:5" s="41" customFormat="1" ht="15" customHeight="1">
      <c r="B36" s="40">
        <v>20</v>
      </c>
      <c r="D36" s="25" t="s">
        <v>12</v>
      </c>
      <c r="E36" s="25" t="s">
        <v>13</v>
      </c>
    </row>
    <row r="37" spans="2:5" s="41" customFormat="1" ht="15" customHeight="1">
      <c r="B37" s="40">
        <v>21</v>
      </c>
      <c r="D37" s="25" t="s">
        <v>14</v>
      </c>
      <c r="E37" s="25" t="s">
        <v>15</v>
      </c>
    </row>
    <row r="38" spans="2:5">
      <c r="B38" s="649"/>
      <c r="D38" s="650"/>
      <c r="E38" s="650"/>
    </row>
    <row r="39" spans="2:5" s="41" customFormat="1" ht="15" customHeight="1">
      <c r="B39" s="40">
        <v>22</v>
      </c>
      <c r="D39" s="25" t="s">
        <v>629</v>
      </c>
      <c r="E39" s="25" t="s">
        <v>40</v>
      </c>
    </row>
    <row r="40" spans="2:5" s="41" customFormat="1" ht="15" customHeight="1">
      <c r="B40" s="40">
        <v>23</v>
      </c>
      <c r="D40" s="25" t="s">
        <v>630</v>
      </c>
      <c r="E40" s="25" t="s">
        <v>427</v>
      </c>
    </row>
    <row r="41" spans="2:5" s="41" customFormat="1" ht="15" customHeight="1">
      <c r="B41" s="40">
        <v>24</v>
      </c>
      <c r="D41" s="25" t="s">
        <v>631</v>
      </c>
      <c r="E41" s="25" t="s">
        <v>643</v>
      </c>
    </row>
    <row r="42" spans="2:5" s="41" customFormat="1" ht="15" customHeight="1">
      <c r="B42" s="40">
        <v>25</v>
      </c>
      <c r="D42" s="25" t="s">
        <v>632</v>
      </c>
      <c r="E42" s="25" t="s">
        <v>41</v>
      </c>
    </row>
    <row r="43" spans="2:5" s="41" customFormat="1" ht="15" customHeight="1">
      <c r="B43" s="40">
        <v>26</v>
      </c>
      <c r="D43" s="25" t="s">
        <v>633</v>
      </c>
      <c r="E43" s="25" t="s">
        <v>42</v>
      </c>
    </row>
    <row r="44" spans="2:5" s="41" customFormat="1" ht="15" customHeight="1">
      <c r="B44" s="40">
        <v>27</v>
      </c>
      <c r="D44" s="25" t="s">
        <v>634</v>
      </c>
      <c r="E44" s="25" t="s">
        <v>43</v>
      </c>
    </row>
    <row r="45" spans="2:5" s="41" customFormat="1" ht="15" customHeight="1">
      <c r="B45" s="40">
        <v>28</v>
      </c>
      <c r="D45" s="25" t="s">
        <v>635</v>
      </c>
      <c r="E45" s="25" t="s">
        <v>44</v>
      </c>
    </row>
    <row r="46" spans="2:5" s="41" customFormat="1" ht="15" customHeight="1">
      <c r="B46" s="40">
        <v>29</v>
      </c>
      <c r="D46" s="25" t="s">
        <v>636</v>
      </c>
      <c r="E46" s="25" t="s">
        <v>548</v>
      </c>
    </row>
    <row r="47" spans="2:5" s="41" customFormat="1" ht="15" customHeight="1">
      <c r="B47" s="40">
        <v>30</v>
      </c>
      <c r="D47" s="25" t="s">
        <v>637</v>
      </c>
      <c r="E47" s="25" t="s">
        <v>45</v>
      </c>
    </row>
    <row r="48" spans="2:5" s="41" customFormat="1" ht="15" customHeight="1">
      <c r="B48" s="40">
        <v>31</v>
      </c>
      <c r="D48" s="25" t="s">
        <v>638</v>
      </c>
      <c r="E48" s="25" t="s">
        <v>457</v>
      </c>
    </row>
    <row r="49" spans="2:5" s="41" customFormat="1" ht="15" customHeight="1">
      <c r="B49" s="40">
        <v>32</v>
      </c>
      <c r="D49" s="25" t="s">
        <v>639</v>
      </c>
      <c r="E49" s="25" t="s">
        <v>46</v>
      </c>
    </row>
    <row r="50" spans="2:5" s="41" customFormat="1" ht="15" customHeight="1">
      <c r="B50" s="40">
        <v>33</v>
      </c>
      <c r="D50" s="25" t="s">
        <v>640</v>
      </c>
      <c r="E50" s="25" t="s">
        <v>563</v>
      </c>
    </row>
    <row r="51" spans="2:5" s="41" customFormat="1" ht="15" customHeight="1">
      <c r="B51" s="40">
        <v>34</v>
      </c>
      <c r="D51" s="25" t="s">
        <v>641</v>
      </c>
      <c r="E51" s="25" t="s">
        <v>564</v>
      </c>
    </row>
    <row r="52" spans="2:5" s="41" customFormat="1" ht="15" customHeight="1">
      <c r="B52" s="40">
        <v>35</v>
      </c>
      <c r="D52" s="25" t="s">
        <v>642</v>
      </c>
      <c r="E52" s="25" t="s">
        <v>458</v>
      </c>
    </row>
    <row r="53" spans="2:5" s="41" customFormat="1" ht="15" customHeight="1">
      <c r="B53" s="649"/>
    </row>
    <row r="54" spans="2:5" s="41" customFormat="1" ht="15" customHeight="1">
      <c r="B54" s="40">
        <v>36</v>
      </c>
      <c r="D54" s="25" t="s">
        <v>47</v>
      </c>
      <c r="E54" s="25" t="s">
        <v>48</v>
      </c>
    </row>
    <row r="55" spans="2:5" s="41" customFormat="1" ht="15" customHeight="1">
      <c r="B55" s="40">
        <v>37</v>
      </c>
      <c r="D55" s="25" t="s">
        <v>49</v>
      </c>
      <c r="E55" s="25" t="s">
        <v>459</v>
      </c>
    </row>
    <row r="56" spans="2:5" s="41" customFormat="1" ht="15" customHeight="1">
      <c r="B56" s="40">
        <v>38</v>
      </c>
      <c r="D56" s="25" t="s">
        <v>50</v>
      </c>
      <c r="E56" s="25" t="s">
        <v>51</v>
      </c>
    </row>
    <row r="57" spans="2:5" s="41" customFormat="1" ht="15" customHeight="1">
      <c r="B57" s="40">
        <v>39</v>
      </c>
      <c r="D57" s="25" t="s">
        <v>52</v>
      </c>
      <c r="E57" s="25" t="s">
        <v>53</v>
      </c>
    </row>
    <row r="58" spans="2:5" s="41" customFormat="1" ht="15" customHeight="1">
      <c r="B58" s="40">
        <v>40</v>
      </c>
      <c r="D58" s="25" t="s">
        <v>54</v>
      </c>
      <c r="E58" s="25" t="s">
        <v>55</v>
      </c>
    </row>
    <row r="59" spans="2:5">
      <c r="B59" s="649"/>
      <c r="D59" s="652"/>
      <c r="E59" s="652"/>
    </row>
    <row r="60" spans="2:5" s="41" customFormat="1" ht="15" customHeight="1">
      <c r="B60" s="40">
        <v>41</v>
      </c>
      <c r="D60" s="25" t="s">
        <v>619</v>
      </c>
      <c r="E60" s="25" t="s">
        <v>56</v>
      </c>
    </row>
    <row r="61" spans="2:5" s="41" customFormat="1" ht="15" customHeight="1">
      <c r="B61" s="40">
        <v>42</v>
      </c>
      <c r="D61" s="25" t="s">
        <v>620</v>
      </c>
      <c r="E61" s="25" t="s">
        <v>57</v>
      </c>
    </row>
    <row r="62" spans="2:5" s="41" customFormat="1" ht="15" customHeight="1">
      <c r="B62" s="40">
        <v>43</v>
      </c>
      <c r="D62" s="25" t="s">
        <v>621</v>
      </c>
      <c r="E62" s="25" t="s">
        <v>566</v>
      </c>
    </row>
    <row r="63" spans="2:5" s="41" customFormat="1" ht="15" customHeight="1">
      <c r="B63" s="40">
        <v>44</v>
      </c>
      <c r="D63" s="25" t="s">
        <v>622</v>
      </c>
      <c r="E63" s="25" t="s">
        <v>58</v>
      </c>
    </row>
    <row r="64" spans="2:5" s="41" customFormat="1" ht="15" customHeight="1">
      <c r="B64" s="40">
        <v>45</v>
      </c>
      <c r="D64" s="25" t="s">
        <v>623</v>
      </c>
      <c r="E64" s="25" t="s">
        <v>59</v>
      </c>
    </row>
    <row r="65" spans="2:5" s="41" customFormat="1" ht="15" customHeight="1">
      <c r="B65" s="40">
        <v>46</v>
      </c>
      <c r="D65" s="25" t="s">
        <v>624</v>
      </c>
      <c r="E65" s="25" t="s">
        <v>60</v>
      </c>
    </row>
    <row r="66" spans="2:5" s="41" customFormat="1" ht="15" customHeight="1">
      <c r="B66" s="40">
        <v>47</v>
      </c>
      <c r="D66" s="25" t="s">
        <v>625</v>
      </c>
      <c r="E66" s="25" t="s">
        <v>61</v>
      </c>
    </row>
    <row r="67" spans="2:5" s="41" customFormat="1" ht="15" customHeight="1">
      <c r="B67" s="40">
        <v>48</v>
      </c>
      <c r="D67" s="25" t="s">
        <v>626</v>
      </c>
      <c r="E67" s="25" t="s">
        <v>62</v>
      </c>
    </row>
    <row r="68" spans="2:5">
      <c r="B68" s="649"/>
      <c r="D68" s="652"/>
      <c r="E68" s="652"/>
    </row>
    <row r="69" spans="2:5" s="41" customFormat="1" ht="15" customHeight="1">
      <c r="B69" s="40">
        <v>49</v>
      </c>
      <c r="D69" s="25" t="s">
        <v>22</v>
      </c>
      <c r="E69" s="25" t="s">
        <v>23</v>
      </c>
    </row>
    <row r="70" spans="2:5" s="41" customFormat="1" ht="15" customHeight="1">
      <c r="B70" s="40">
        <v>50</v>
      </c>
      <c r="D70" s="25" t="s">
        <v>24</v>
      </c>
      <c r="E70" s="25" t="s">
        <v>25</v>
      </c>
    </row>
    <row r="71" spans="2:5" s="41" customFormat="1" ht="15" customHeight="1">
      <c r="B71" s="40">
        <v>51</v>
      </c>
      <c r="D71" s="25" t="s">
        <v>26</v>
      </c>
      <c r="E71" s="25" t="s">
        <v>27</v>
      </c>
    </row>
    <row r="72" spans="2:5" s="41" customFormat="1" ht="15" customHeight="1">
      <c r="B72" s="40">
        <v>52</v>
      </c>
      <c r="D72" s="25" t="s">
        <v>28</v>
      </c>
      <c r="E72" s="25" t="s">
        <v>29</v>
      </c>
    </row>
    <row r="73" spans="2:5" s="41" customFormat="1" ht="15" customHeight="1">
      <c r="B73" s="40">
        <v>53</v>
      </c>
      <c r="D73" s="25" t="s">
        <v>428</v>
      </c>
      <c r="E73" s="25" t="s">
        <v>429</v>
      </c>
    </row>
    <row r="74" spans="2:5">
      <c r="B74" s="649"/>
      <c r="D74" s="653"/>
      <c r="E74" s="654"/>
    </row>
    <row r="75" spans="2:5" s="41" customFormat="1" ht="15" customHeight="1">
      <c r="B75" s="40">
        <v>54</v>
      </c>
      <c r="D75" s="25" t="s">
        <v>30</v>
      </c>
      <c r="E75" s="25" t="s">
        <v>31</v>
      </c>
    </row>
    <row r="76" spans="2:5" s="41" customFormat="1" ht="15" customHeight="1">
      <c r="B76" s="40">
        <v>55</v>
      </c>
      <c r="D76" s="25" t="s">
        <v>32</v>
      </c>
      <c r="E76" s="25" t="s">
        <v>33</v>
      </c>
    </row>
    <row r="77" spans="2:5" s="41" customFormat="1" ht="15" customHeight="1">
      <c r="B77" s="40">
        <v>56</v>
      </c>
      <c r="D77" s="25" t="s">
        <v>34</v>
      </c>
      <c r="E77" s="25" t="s">
        <v>35</v>
      </c>
    </row>
    <row r="78" spans="2:5">
      <c r="B78" s="655"/>
      <c r="D78" s="653"/>
      <c r="E78" s="654"/>
    </row>
    <row r="79" spans="2:5" s="41" customFormat="1" ht="15" customHeight="1">
      <c r="B79" s="40">
        <v>57</v>
      </c>
      <c r="D79" s="25" t="s">
        <v>18</v>
      </c>
      <c r="E79" s="25" t="s">
        <v>19</v>
      </c>
    </row>
    <row r="80" spans="2:5" s="41" customFormat="1" ht="15" customHeight="1">
      <c r="B80" s="40">
        <v>58</v>
      </c>
      <c r="D80" s="25" t="s">
        <v>20</v>
      </c>
      <c r="E80" s="25" t="s">
        <v>21</v>
      </c>
    </row>
    <row r="81" spans="2:5" s="41" customFormat="1" ht="15" customHeight="1">
      <c r="B81" s="656"/>
      <c r="D81" s="35"/>
      <c r="E81" s="35"/>
    </row>
    <row r="82" spans="2:5" ht="15" customHeight="1">
      <c r="B82" s="43">
        <v>59</v>
      </c>
      <c r="C82" s="41"/>
      <c r="D82" s="25" t="s">
        <v>485</v>
      </c>
      <c r="E82" s="25" t="s">
        <v>517</v>
      </c>
    </row>
    <row r="83" spans="2:5" ht="15" customHeight="1">
      <c r="B83" s="43">
        <v>60</v>
      </c>
      <c r="C83" s="41"/>
      <c r="D83" s="25" t="s">
        <v>486</v>
      </c>
      <c r="E83" s="25" t="s">
        <v>518</v>
      </c>
    </row>
    <row r="84" spans="2:5" ht="15" customHeight="1">
      <c r="B84" s="43">
        <v>61</v>
      </c>
      <c r="C84" s="41"/>
      <c r="D84" s="25" t="s">
        <v>487</v>
      </c>
      <c r="E84" s="25" t="s">
        <v>519</v>
      </c>
    </row>
    <row r="85" spans="2:5" s="41" customFormat="1" ht="15" customHeight="1">
      <c r="B85" s="656"/>
      <c r="D85" s="35"/>
      <c r="E85" s="35"/>
    </row>
    <row r="86" spans="2:5" ht="15" customHeight="1">
      <c r="B86" s="43">
        <v>62</v>
      </c>
      <c r="C86" s="41"/>
      <c r="D86" s="25" t="s">
        <v>479</v>
      </c>
      <c r="E86" s="25" t="s">
        <v>516</v>
      </c>
    </row>
    <row r="87" spans="2:5" ht="15" customHeight="1">
      <c r="B87" s="657"/>
      <c r="C87" s="41"/>
      <c r="D87" s="35"/>
      <c r="E87" s="35"/>
    </row>
    <row r="88" spans="2:5" ht="15" customHeight="1">
      <c r="B88" s="43">
        <v>63</v>
      </c>
      <c r="C88" s="41"/>
      <c r="D88" s="25" t="s">
        <v>605</v>
      </c>
      <c r="E88" s="25" t="s">
        <v>606</v>
      </c>
    </row>
    <row r="89" spans="2:5" ht="15" customHeight="1"/>
    <row r="90" spans="2:5" ht="15" customHeight="1">
      <c r="B90" s="43">
        <v>64</v>
      </c>
      <c r="C90" s="41"/>
      <c r="D90" s="25" t="s">
        <v>480</v>
      </c>
      <c r="E90" s="25" t="s">
        <v>511</v>
      </c>
    </row>
    <row r="91" spans="2:5" ht="15" customHeight="1">
      <c r="B91" s="43">
        <v>65</v>
      </c>
      <c r="C91" s="41"/>
      <c r="D91" s="25" t="s">
        <v>481</v>
      </c>
      <c r="E91" s="25" t="s">
        <v>512</v>
      </c>
    </row>
    <row r="92" spans="2:5" ht="15" customHeight="1">
      <c r="B92" s="43">
        <v>66</v>
      </c>
      <c r="C92" s="41"/>
      <c r="D92" s="25" t="s">
        <v>482</v>
      </c>
      <c r="E92" s="25" t="s">
        <v>513</v>
      </c>
    </row>
    <row r="93" spans="2:5" ht="15" customHeight="1">
      <c r="B93" s="43">
        <v>67</v>
      </c>
      <c r="C93" s="41"/>
      <c r="D93" s="25" t="s">
        <v>483</v>
      </c>
      <c r="E93" s="25" t="s">
        <v>514</v>
      </c>
    </row>
    <row r="94" spans="2:5" ht="15" customHeight="1">
      <c r="B94" s="43">
        <v>68</v>
      </c>
      <c r="C94" s="41"/>
      <c r="D94" s="25" t="s">
        <v>484</v>
      </c>
      <c r="E94" s="25" t="s">
        <v>515</v>
      </c>
    </row>
    <row r="95" spans="2:5" ht="15" customHeight="1">
      <c r="B95" s="657"/>
      <c r="C95" s="41"/>
      <c r="D95" s="35"/>
      <c r="E95" s="35"/>
    </row>
    <row r="96" spans="2:5" ht="15" customHeight="1">
      <c r="B96" s="657"/>
      <c r="C96" s="41"/>
      <c r="D96" s="658" t="s">
        <v>668</v>
      </c>
      <c r="E96" s="35"/>
    </row>
    <row r="97" spans="2:5" ht="15" customHeight="1">
      <c r="B97" s="657"/>
      <c r="C97" s="41"/>
      <c r="D97" s="35"/>
      <c r="E97" s="35"/>
    </row>
    <row r="98" spans="2:5" ht="15" customHeight="1">
      <c r="B98" s="43">
        <v>69</v>
      </c>
      <c r="C98" s="41"/>
      <c r="D98" s="44" t="s">
        <v>617</v>
      </c>
      <c r="E98" s="44" t="s">
        <v>592</v>
      </c>
    </row>
    <row r="99" spans="2:5" ht="15" customHeight="1">
      <c r="B99" s="43">
        <v>70</v>
      </c>
      <c r="C99" s="41"/>
      <c r="D99" s="44" t="s">
        <v>593</v>
      </c>
      <c r="E99" s="44" t="s">
        <v>594</v>
      </c>
    </row>
    <row r="100" spans="2:5" ht="15" customHeight="1">
      <c r="B100" s="43">
        <v>71</v>
      </c>
      <c r="C100" s="41"/>
      <c r="D100" s="44" t="s">
        <v>644</v>
      </c>
      <c r="E100" s="44" t="s">
        <v>595</v>
      </c>
    </row>
    <row r="101" spans="2:5" ht="15" customHeight="1">
      <c r="B101" s="43">
        <v>72</v>
      </c>
      <c r="C101" s="41"/>
      <c r="D101" s="44" t="s">
        <v>596</v>
      </c>
      <c r="E101" s="44" t="s">
        <v>597</v>
      </c>
    </row>
    <row r="102" spans="2:5" ht="15" customHeight="1">
      <c r="B102" s="43">
        <v>73</v>
      </c>
      <c r="C102" s="41"/>
      <c r="D102" s="44" t="s">
        <v>645</v>
      </c>
      <c r="E102" s="44" t="s">
        <v>598</v>
      </c>
    </row>
    <row r="103" spans="2:5" ht="15" customHeight="1">
      <c r="B103" s="43">
        <v>74</v>
      </c>
      <c r="C103" s="41"/>
      <c r="D103" s="44" t="s">
        <v>646</v>
      </c>
      <c r="E103" s="44" t="s">
        <v>599</v>
      </c>
    </row>
    <row r="104" spans="2:5" ht="15" customHeight="1">
      <c r="B104" s="43">
        <v>75</v>
      </c>
      <c r="C104" s="41"/>
      <c r="D104" s="44" t="s">
        <v>647</v>
      </c>
      <c r="E104" s="44" t="s">
        <v>600</v>
      </c>
    </row>
    <row r="105" spans="2:5" ht="15" customHeight="1">
      <c r="B105" s="43">
        <v>76</v>
      </c>
      <c r="C105" s="41"/>
      <c r="D105" s="44" t="s">
        <v>648</v>
      </c>
      <c r="E105" s="44" t="s">
        <v>601</v>
      </c>
    </row>
    <row r="106" spans="2:5" ht="15" customHeight="1">
      <c r="B106" s="43">
        <v>77</v>
      </c>
      <c r="C106" s="41"/>
      <c r="D106" s="44" t="s">
        <v>649</v>
      </c>
      <c r="E106" s="44" t="s">
        <v>602</v>
      </c>
    </row>
    <row r="107" spans="2:5" ht="15" customHeight="1">
      <c r="B107" s="43">
        <v>78</v>
      </c>
      <c r="C107" s="41"/>
      <c r="D107" s="44" t="s">
        <v>603</v>
      </c>
      <c r="E107" s="44" t="s">
        <v>604</v>
      </c>
    </row>
    <row r="108" spans="2:5" ht="15" customHeight="1">
      <c r="B108" s="657"/>
      <c r="C108" s="41"/>
      <c r="D108" s="659"/>
      <c r="E108" s="659"/>
    </row>
    <row r="109" spans="2:5" ht="15" customHeight="1">
      <c r="B109" s="657"/>
      <c r="C109" s="41"/>
      <c r="D109" s="658" t="s">
        <v>669</v>
      </c>
      <c r="E109" s="659"/>
    </row>
    <row r="110" spans="2:5" ht="15" customHeight="1">
      <c r="D110" s="653"/>
      <c r="E110" s="654"/>
    </row>
    <row r="111" spans="2:5" ht="15" customHeight="1">
      <c r="B111" s="43">
        <v>79</v>
      </c>
      <c r="C111" s="41"/>
      <c r="D111" s="25" t="s">
        <v>656</v>
      </c>
      <c r="E111" s="25" t="s">
        <v>657</v>
      </c>
    </row>
    <row r="112" spans="2:5" ht="15" customHeight="1">
      <c r="B112" s="43">
        <v>80</v>
      </c>
      <c r="C112" s="41"/>
      <c r="D112" s="25" t="s">
        <v>658</v>
      </c>
      <c r="E112" s="25" t="s">
        <v>659</v>
      </c>
    </row>
    <row r="113" spans="2:5" ht="15" customHeight="1">
      <c r="B113" s="43">
        <v>81</v>
      </c>
      <c r="C113" s="41"/>
      <c r="D113" s="25" t="s">
        <v>660</v>
      </c>
      <c r="E113" s="25" t="s">
        <v>661</v>
      </c>
    </row>
    <row r="114" spans="2:5" ht="15" customHeight="1">
      <c r="B114" s="43">
        <v>82</v>
      </c>
      <c r="C114" s="41"/>
      <c r="D114" s="25" t="s">
        <v>662</v>
      </c>
      <c r="E114" s="25" t="s">
        <v>663</v>
      </c>
    </row>
    <row r="115" spans="2:5" ht="15" customHeight="1">
      <c r="B115" s="43">
        <v>83</v>
      </c>
      <c r="C115" s="41"/>
      <c r="D115" s="25" t="s">
        <v>664</v>
      </c>
      <c r="E115" s="25" t="s">
        <v>665</v>
      </c>
    </row>
    <row r="116" spans="2:5" ht="15" customHeight="1">
      <c r="D116" s="653"/>
      <c r="E116" s="654"/>
    </row>
    <row r="117" spans="2:5" s="661" customFormat="1" ht="15" customHeight="1">
      <c r="B117" s="660"/>
      <c r="D117" s="1997" t="s">
        <v>423</v>
      </c>
      <c r="E117" s="1997"/>
    </row>
    <row r="118" spans="2:5" ht="15" customHeight="1">
      <c r="D118" s="662"/>
      <c r="E118" s="662"/>
    </row>
    <row r="119" spans="2:5" s="41" customFormat="1" ht="15" customHeight="1">
      <c r="B119" s="43">
        <v>84</v>
      </c>
      <c r="D119" s="2000" t="s">
        <v>510</v>
      </c>
      <c r="E119" s="2001"/>
    </row>
    <row r="120" spans="2:5" s="41" customFormat="1" ht="15" customHeight="1">
      <c r="B120" s="43">
        <v>85</v>
      </c>
      <c r="D120" s="2000" t="s">
        <v>424</v>
      </c>
      <c r="E120" s="2001"/>
    </row>
    <row r="121" spans="2:5" s="41" customFormat="1" ht="15" customHeight="1">
      <c r="B121" s="43">
        <v>86</v>
      </c>
      <c r="D121" s="2000" t="s">
        <v>425</v>
      </c>
      <c r="E121" s="2001"/>
    </row>
    <row r="122" spans="2:5" s="41" customFormat="1" ht="15" customHeight="1">
      <c r="B122" s="43">
        <v>87</v>
      </c>
      <c r="D122" s="2000" t="s">
        <v>493</v>
      </c>
      <c r="E122" s="2001"/>
    </row>
    <row r="123" spans="2:5" s="41" customFormat="1" ht="15" customHeight="1">
      <c r="B123" s="43">
        <v>88</v>
      </c>
      <c r="D123" s="2000" t="s">
        <v>503</v>
      </c>
      <c r="E123" s="2001"/>
    </row>
    <row r="124" spans="2:5" s="41" customFormat="1" ht="15" customHeight="1">
      <c r="B124" s="43">
        <v>89</v>
      </c>
      <c r="D124" s="2002" t="s">
        <v>616</v>
      </c>
      <c r="E124" s="2003"/>
    </row>
    <row r="125" spans="2:5" s="41" customFormat="1" ht="15" customHeight="1">
      <c r="B125" s="43">
        <v>90</v>
      </c>
      <c r="D125" s="2000" t="s">
        <v>508</v>
      </c>
      <c r="E125" s="2001"/>
    </row>
    <row r="126" spans="2:5" s="41" customFormat="1" ht="15" customHeight="1">
      <c r="B126" s="43">
        <v>91</v>
      </c>
      <c r="D126" s="2000" t="s">
        <v>509</v>
      </c>
      <c r="E126" s="2001"/>
    </row>
    <row r="127" spans="2:5" s="41" customFormat="1" ht="15" customHeight="1">
      <c r="B127" s="43">
        <v>92</v>
      </c>
      <c r="D127" s="2000" t="s">
        <v>433</v>
      </c>
      <c r="E127" s="2001"/>
    </row>
  </sheetData>
  <mergeCells count="12">
    <mergeCell ref="D125:E125"/>
    <mergeCell ref="D126:E126"/>
    <mergeCell ref="D127:E127"/>
    <mergeCell ref="D120:E120"/>
    <mergeCell ref="D121:E121"/>
    <mergeCell ref="D122:E122"/>
    <mergeCell ref="D123:E123"/>
    <mergeCell ref="D117:E117"/>
    <mergeCell ref="D6:E6"/>
    <mergeCell ref="D7:E7"/>
    <mergeCell ref="D119:E119"/>
    <mergeCell ref="D124:E124"/>
  </mergeCells>
  <hyperlinks>
    <hyperlink ref="B119" location="'84'!A1" display="'84'!A1" xr:uid="{6236A88D-0139-4A6F-891B-E55337DA854D}"/>
    <hyperlink ref="B91" location="'65'!A1" display="'65'!A1" xr:uid="{DAFB779C-7967-4741-9873-5138D24AA0DA}"/>
    <hyperlink ref="B90" location="'64'!A1" display="'64'!A1" xr:uid="{B3FDE1DD-6DA5-418B-B552-861EC16BE31A}"/>
    <hyperlink ref="B82" location="'59'!A1" display="'59'!A1" xr:uid="{1C449A4C-29D0-410E-8BCB-71AB32482365}"/>
    <hyperlink ref="B92" location="'66'!A1" display="'66'!A1" xr:uid="{7BE87A13-1B9F-4C27-87C3-A39BD7E1296D}"/>
    <hyperlink ref="B93" location="'67'!A1" display="'67'!A1" xr:uid="{3ADA2BBA-09B2-4347-9A27-5BAA82330560}"/>
    <hyperlink ref="B94" location="'68'!A1" display="'68'!A1" xr:uid="{6D6BDB7E-4CC0-4768-B7E6-21A0D882BF66}"/>
    <hyperlink ref="B83" location="'60'!A1" display="'60'!A1" xr:uid="{9FAE89EA-4589-4DE5-A854-002DBA98FD5E}"/>
    <hyperlink ref="B84" location="'61'!A1" display="'61'!A1" xr:uid="{168D67C8-19DA-4817-8F7D-115B81535907}"/>
    <hyperlink ref="B86" location="'62'!A1" display="'62'!A1" xr:uid="{867713D6-4B45-4485-BAE6-8BE7FC61EEA7}"/>
    <hyperlink ref="B120" location="'85'!A1" display="'85'!A1" xr:uid="{A2D5F1BB-7958-4D38-A6B5-E2DB6455B3C1}"/>
    <hyperlink ref="B11" location="'1'!A1" display="'1'!A1" xr:uid="{0955E8AE-725B-45B5-99DA-62D75488C5D3}"/>
    <hyperlink ref="B12" location="'2'!A1" display="'2'!A1" xr:uid="{534E270D-F9B9-462A-89A2-C328C14C0AFD}"/>
    <hyperlink ref="B15" location="'4'!A1" display="'4'!A1" xr:uid="{FC1EDD84-50CA-4119-9A19-2447BA923188}"/>
    <hyperlink ref="B16" location="'5'!A1" display="'5'!A1" xr:uid="{C2D91CB5-0BE9-48DE-835D-BADCB43B7EB3}"/>
    <hyperlink ref="B25" location="'11'!A1" display="'11'!A1" xr:uid="{D65A9BFB-2658-4E22-8D82-69DD19701345}"/>
    <hyperlink ref="B26" location="'12'!A1" display="'12'!A1" xr:uid="{2B887A39-77DB-4174-AFD8-F887055519D9}"/>
    <hyperlink ref="B30" location="'14'!A1" display="'14'!A1" xr:uid="{13C29833-E31E-4F19-8E04-0FB385255C80}"/>
    <hyperlink ref="B31" location="'15'!A1" display="'15'!A1" xr:uid="{BAC1A039-BBBF-402B-8873-1E5B6064B05F}"/>
    <hyperlink ref="B32" location="'16'!A1" display="'16'!A1" xr:uid="{4850AB59-FC27-4465-B198-6B2D735C85A1}"/>
    <hyperlink ref="B39" location="'22'!A1" display="'22'!A1" xr:uid="{7CA3A4BF-4174-476B-8B66-AD64553FB1BD}"/>
    <hyperlink ref="B54" location="'36'!A1" display="'36'!A1" xr:uid="{403AEAD2-252B-412E-9A71-154111DFBB31}"/>
    <hyperlink ref="B55" location="'37'!A1" display="'37'!A1" xr:uid="{186E5B81-DE84-4910-BA3D-C70D63ECB339}"/>
    <hyperlink ref="B60" location="'41'!A1" display="'41'!A1" xr:uid="{18D6C569-53C1-4EB2-9793-8099A4E20F81}"/>
    <hyperlink ref="B61" location="'42'!A1" display="'42'!A1" xr:uid="{27A3FC9D-0233-414C-BCA2-37060FB9BEF3}"/>
    <hyperlink ref="B69" location="'49'!A1" display="'49'!A1" xr:uid="{15C61AC1-D53A-4CEB-AA9C-661569F7764C}"/>
    <hyperlink ref="B70" location="'50'!A1" display="'50'!A1" xr:uid="{0F467331-3B42-4F41-99E6-780A5D0111EC}"/>
    <hyperlink ref="B75" location="'54'!A1" display="'54'!A1" xr:uid="{C02D00CC-B180-49FC-A1E2-6682F4A9FA38}"/>
    <hyperlink ref="B79" location="'57'!A1" display="'57'!A1" xr:uid="{262CD1AD-9FF3-4B9A-A08D-8AC6B7E68375}"/>
    <hyperlink ref="B80" location="'58'!A1" display="'58'!A1" xr:uid="{715D6588-B20F-472B-AE7D-435AC6E515D5}"/>
    <hyperlink ref="B21" location="'8'!A1" display="'8'!A1" xr:uid="{B6CA8DFE-309D-4E85-B0EF-7687F008A8B6}"/>
    <hyperlink ref="B22" location="'9'!A1" display="'9'!A1" xr:uid="{876B7A0A-D58C-4E7A-9D24-2C25064B80DA}"/>
    <hyperlink ref="B23" location="'10'!A1" display="'10'!A1" xr:uid="{B7415A29-515F-4514-9729-F5C678E4932F}"/>
    <hyperlink ref="B76" location="'55'!A1" display="'55'!A1" xr:uid="{F61A1DC8-C930-4024-9C4A-5769574A263E}"/>
    <hyperlink ref="B18" location="'6'!A1" display="'6'!A1" xr:uid="{77CAE57A-72F9-4201-AA2A-1CD1210F55F8}"/>
    <hyperlink ref="B19" location="'7'!A1" display="'7'!A1" xr:uid="{43ABDEDA-A463-4DAB-925A-C13A1FC4EF5B}"/>
    <hyperlink ref="B28" location="'13'!A1" display="'13'!A1" xr:uid="{4C2F51C3-E2CC-46E3-AC7B-CE4B37D39604}"/>
    <hyperlink ref="B13" location="'3'!A1" display="'3'!A1" xr:uid="{30CBAED7-962F-4C67-83CA-5A223E9D432F}"/>
    <hyperlink ref="B33:B37" location="'15'!A1" display="'15'!A1" xr:uid="{91868B24-C1F2-4300-BC0C-4745C84C001C}"/>
    <hyperlink ref="B56" location="'38'!A1" display="'38'!A1" xr:uid="{D8009687-4A4B-440F-BE0E-668C9B9A9BD8}"/>
    <hyperlink ref="B57" location="'39'!A1" display="'39'!A1" xr:uid="{1D4D7C15-96EA-4362-BCA4-25C56E98D8F5}"/>
    <hyperlink ref="B58" location="'40'!A1" display="'40'!A1" xr:uid="{C5917D40-2FAB-48B6-B57E-C58F9607B733}"/>
    <hyperlink ref="B62" location="'43'!A1" display="'43'!A1" xr:uid="{AD17F5BB-8F07-4E04-A59D-75B663950D0A}"/>
    <hyperlink ref="B63" location="'44'!A1" display="'44'!A1" xr:uid="{51CB9043-7B82-4607-9AB1-9494575A83EA}"/>
    <hyperlink ref="B64" location="'45'!A1" display="'45'!A1" xr:uid="{349DCF60-3FF2-47F5-8ED3-F875B7BD233F}"/>
    <hyperlink ref="B65" location="'46'!A1" display="'46'!A1" xr:uid="{3325457F-ECA3-4734-8C9C-AFD9D3E9C565}"/>
    <hyperlink ref="B66" location="'47'!A1" display="'47'!A1" xr:uid="{E0017D13-5069-4A93-922C-520B5100EE31}"/>
    <hyperlink ref="B67" location="'48'!A1" display="'48'!A1" xr:uid="{07F3109B-E6C6-47C9-A62C-E7F8B9BC8DEC}"/>
    <hyperlink ref="B71" location="'51'!A1" display="'51'!A1" xr:uid="{573D6F32-D084-4748-AA18-E4F8CCA5DAE8}"/>
    <hyperlink ref="B72" location="'52'!A1" display="'52'!A1" xr:uid="{5425F51A-1BAC-47F6-9264-07693313AFCC}"/>
    <hyperlink ref="B73" location="'53'!A1" display="'53'!A1" xr:uid="{D7A612A5-7475-49D8-9A19-938782FF0E8F}"/>
    <hyperlink ref="B77" location="'56'!A1" display="'56'!A1" xr:uid="{B81DDDE2-7460-4AFB-89CA-1379CC74D183}"/>
    <hyperlink ref="B33" location="'17'!A1" display="'17'!A1" xr:uid="{9817D114-B314-4BE7-903E-84909FA4FAD4}"/>
    <hyperlink ref="B34" location="'18'!A1" display="'18'!A1" xr:uid="{EBC23DB6-D73F-4EDE-B57F-B8BC980C054C}"/>
    <hyperlink ref="B35" location="'19'!A1" display="'19'!A1" xr:uid="{A0A5D35F-2E30-4BFE-AE2A-0D2D377DBAE9}"/>
    <hyperlink ref="B36" location="'20'!A1" display="'20'!A1" xr:uid="{53CB294A-6165-44E1-B794-701C766275F8}"/>
    <hyperlink ref="B37" location="'21'!A1" display="'21'!A1" xr:uid="{C183414E-8376-4906-A314-3F57629BEE6B}"/>
    <hyperlink ref="B40" location="'23'!A1" display="'23'!A1" xr:uid="{9F6460BF-4835-49BC-9102-2456F884488B}"/>
    <hyperlink ref="B41" location="'24'!A1" display="'24'!A1" xr:uid="{4C250455-DDD3-42CE-95C4-57969DB3FF2B}"/>
    <hyperlink ref="B42" location="'25'!A1" display="'25'!A1" xr:uid="{3DCDBD45-DE0B-47C0-AE2C-1F2DE0B3AB2F}"/>
    <hyperlink ref="B43" location="'26'!A1" display="'26'!A1" xr:uid="{88A9F2DE-1242-4A09-8B14-23FE932CE6AD}"/>
    <hyperlink ref="B44" location="'27'!A1" display="'27'!A1" xr:uid="{D81CF25D-268A-485F-9B62-3EF54BA4FCC6}"/>
    <hyperlink ref="B45" location="'28'!A1" display="'28'!A1" xr:uid="{051C7330-A079-4695-9081-06574D881FD1}"/>
    <hyperlink ref="B46" location="'29'!A1" display="'29'!A1" xr:uid="{6BB15CD0-5AAE-49BE-9403-0358B977575A}"/>
    <hyperlink ref="B47" location="'30'!A1" display="'30'!A1" xr:uid="{EB0FFD15-E121-4361-A9D9-DDC9F2E9883B}"/>
    <hyperlink ref="B48" location="'31'!A1" display="'31'!A1" xr:uid="{16992799-74F2-42A0-AB1D-3961A9898784}"/>
    <hyperlink ref="B49" location="'32'!A1" display="'32'!A1" xr:uid="{A7A50B4F-5BDE-4311-82FC-7AA6F46BA28E}"/>
    <hyperlink ref="B50" location="'33'!A1" display="'33'!A1" xr:uid="{79960474-188E-49E5-9A31-8818A42DD9D2}"/>
    <hyperlink ref="B51" location="'34'!A1" display="'34'!A1" xr:uid="{5849AFA4-4B44-4FB4-A825-8C61F95E0AC4}"/>
    <hyperlink ref="B52" location="'35'!A1" display="'35'!A1" xr:uid="{30817F3D-9F5E-4ED4-AFC4-33AD164EF6E2}"/>
    <hyperlink ref="B88" location="'63'!A1" display="'63'!A1" xr:uid="{E86F6B06-3A0A-48AE-A811-E7591A31FD58}"/>
    <hyperlink ref="B98" location="'69'!A1" display="'69'!A1" xr:uid="{446237E7-642B-419F-9C68-A271E1B8EEFB}"/>
    <hyperlink ref="B100" location="'71'!A1" display="'71'!A1" xr:uid="{B6479E28-7DE0-401E-995B-334654AA40B4}"/>
    <hyperlink ref="B101" location="'72'!A1" display="'72'!A1" xr:uid="{73439DD6-4201-484B-B3F0-E98DA57CAB79}"/>
    <hyperlink ref="B102" location="'73'!A1" display="'73'!A1" xr:uid="{7C3F5838-BEDE-4081-BD0C-84DA2EDD2341}"/>
    <hyperlink ref="B103" location="'74'!A1" display="'74'!A1" xr:uid="{D60A9DAB-AE0D-4C85-A397-E010413F9362}"/>
    <hyperlink ref="B104" location="'75'!A1" display="'75'!A1" xr:uid="{DE72BA74-7D17-427C-9ADE-0F83D0C180D8}"/>
    <hyperlink ref="B105" location="'76'!A1" display="'76'!A1" xr:uid="{FD64C68D-25AD-41E8-A150-CD2007FF93BE}"/>
    <hyperlink ref="B106" location="'77'!A1" display="'77'!A1" xr:uid="{5274CF17-D516-4E33-9BF0-C04FB97D233F}"/>
    <hyperlink ref="B107" location="'78'!A1" display="'78'!A1" xr:uid="{B417E864-2A8D-437B-9763-89813E202877}"/>
    <hyperlink ref="B121" location="'86'!A1" display="'86'!A1" xr:uid="{CEF72859-9DEF-4364-95CD-2A5979180C0B}"/>
    <hyperlink ref="B122" location="'87'!A1" display="'87'!A1" xr:uid="{555C5633-F598-4905-909B-E1113EC331D4}"/>
    <hyperlink ref="B123" location="'88'!A1" display="'88'!A1" xr:uid="{1B743ADE-52DE-4258-B619-9684EA1A82D8}"/>
    <hyperlink ref="B125" location="'90'!A1" display="'90'!A1" xr:uid="{E63417B6-BFE1-4644-904A-6337D2A861F2}"/>
    <hyperlink ref="B126" location="'91'!A1" display="'91'!A1" xr:uid="{D5E5AC0E-C026-4D79-9899-FEA24556A271}"/>
    <hyperlink ref="B127" location="'92'!A1" display="'92'!A1" xr:uid="{7C4F3762-EF7D-4699-9E21-116A10BF66CB}"/>
    <hyperlink ref="B124" location="'89'!A1" display="'89'!A1" xr:uid="{D3AD6A53-3D1D-4B53-B195-34B0697858B7}"/>
    <hyperlink ref="B111" location="'79'!A1" display="'79'!A1" xr:uid="{EA5EBD9D-E62D-407E-9E2E-1425EF8429C6}"/>
    <hyperlink ref="B113" location="'81'!A1" display="'81'!A1" xr:uid="{80162AD8-FDC1-4370-8A7B-9D03B9B8A35D}"/>
    <hyperlink ref="B114" location="'82'!A1" display="'82'!A1" xr:uid="{E5E9622D-B1A5-4D0A-8DB5-44C1882C5C34}"/>
    <hyperlink ref="B115" location="'83'!A1" display="'83'!A1" xr:uid="{85B5839D-E224-4FB5-A1EC-4FA258D4FF5B}"/>
    <hyperlink ref="B112" location="'80'!A1" display="'80'!A1" xr:uid="{91F46654-6D9D-4F02-9D64-9A2B26A85E8D}"/>
    <hyperlink ref="B99" location="'70'!A1" display="'70'!A1" xr:uid="{8A20D9C6-F189-4E86-A18A-CC99A51415AC}"/>
  </hyperlinks>
  <pageMargins left="0.7" right="0.7" top="0.75" bottom="0.75" header="0.3" footer="0.3"/>
  <pageSetup paperSize="9" scale="8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1B8E-F63E-40F8-8E87-886F7628349D}">
  <sheetPr>
    <tabColor theme="7" tint="0.59999389629810485"/>
    <pageSetUpPr fitToPage="1"/>
  </sheetPr>
  <dimension ref="A1:K47"/>
  <sheetViews>
    <sheetView showGridLines="0" zoomScale="90" zoomScaleNormal="90" zoomScalePageLayoutView="90" workbookViewId="0">
      <selection activeCell="K13" sqref="K13"/>
    </sheetView>
  </sheetViews>
  <sheetFormatPr defaultColWidth="9.140625" defaultRowHeight="18"/>
  <cols>
    <col min="1" max="1" width="4.7109375" style="11" customWidth="1"/>
    <col min="2" max="2" width="8.5703125" style="218" customWidth="1"/>
    <col min="3" max="3" width="84.7109375" style="11" customWidth="1"/>
    <col min="4" max="8" width="18.7109375" style="11" customWidth="1"/>
    <col min="9" max="15" width="15.7109375" style="11" customWidth="1"/>
    <col min="16" max="16384" width="9.140625" style="11"/>
  </cols>
  <sheetData>
    <row r="1" spans="1:11" s="407" customFormat="1" ht="21.75">
      <c r="A1" s="11"/>
      <c r="B1" s="2029" t="s">
        <v>522</v>
      </c>
      <c r="C1" s="2029"/>
      <c r="D1" s="2029"/>
      <c r="E1" s="2029"/>
      <c r="F1" s="2029"/>
      <c r="G1" s="2029"/>
      <c r="H1" s="2029"/>
      <c r="I1" s="11"/>
      <c r="J1" s="9" t="s">
        <v>418</v>
      </c>
    </row>
    <row r="2" spans="1:11">
      <c r="B2" s="10" t="s">
        <v>672</v>
      </c>
    </row>
    <row r="3" spans="1:11" s="1398" customFormat="1" ht="18.75">
      <c r="B3" s="1399"/>
      <c r="D3" s="1400"/>
    </row>
    <row r="4" spans="1:11" ht="18.75" thickBot="1">
      <c r="A4" s="12"/>
      <c r="B4" s="11"/>
      <c r="D4" s="577" t="s">
        <v>64</v>
      </c>
      <c r="E4" s="577" t="s">
        <v>65</v>
      </c>
      <c r="F4" s="577" t="s">
        <v>66</v>
      </c>
      <c r="G4" s="577" t="s">
        <v>67</v>
      </c>
      <c r="H4" s="577" t="s">
        <v>68</v>
      </c>
      <c r="I4" s="12"/>
    </row>
    <row r="5" spans="1:11">
      <c r="A5" s="13"/>
      <c r="B5" s="11"/>
      <c r="D5" s="2030" t="s">
        <v>94</v>
      </c>
      <c r="E5" s="2030" t="s">
        <v>523</v>
      </c>
      <c r="F5" s="2030"/>
      <c r="G5" s="2030"/>
      <c r="H5" s="2030"/>
      <c r="I5" s="718"/>
    </row>
    <row r="6" spans="1:11" s="12" customFormat="1" ht="30">
      <c r="D6" s="2031"/>
      <c r="E6" s="1405" t="s">
        <v>524</v>
      </c>
      <c r="F6" s="1405" t="s">
        <v>586</v>
      </c>
      <c r="G6" s="1405" t="s">
        <v>587</v>
      </c>
      <c r="H6" s="1405" t="s">
        <v>525</v>
      </c>
    </row>
    <row r="7" spans="1:11" s="192" customFormat="1" ht="21.95" customHeight="1">
      <c r="B7" s="1394">
        <v>1</v>
      </c>
      <c r="C7" s="367" t="s">
        <v>588</v>
      </c>
      <c r="D7" s="1401">
        <v>101133.38248978696</v>
      </c>
      <c r="E7" s="1401">
        <v>94779.916710895646</v>
      </c>
      <c r="F7" s="1401">
        <v>266.29494522153203</v>
      </c>
      <c r="G7" s="1401">
        <v>4729.6585493499997</v>
      </c>
      <c r="H7" s="1401">
        <v>1357.5122843197998</v>
      </c>
    </row>
    <row r="8" spans="1:11" s="192" customFormat="1" ht="21.95" customHeight="1">
      <c r="B8" s="1386">
        <v>2</v>
      </c>
      <c r="C8" s="1382" t="s">
        <v>526</v>
      </c>
      <c r="D8" s="1402">
        <v>171.99439004000084</v>
      </c>
      <c r="E8" s="1402"/>
      <c r="F8" s="1402">
        <v>171.99439004000084</v>
      </c>
      <c r="G8" s="1402"/>
      <c r="H8" s="1402"/>
    </row>
    <row r="9" spans="1:11" s="192" customFormat="1" ht="21.95" customHeight="1">
      <c r="A9" s="1383"/>
      <c r="B9" s="1386">
        <v>3</v>
      </c>
      <c r="C9" s="1382" t="s">
        <v>527</v>
      </c>
      <c r="D9" s="1402">
        <v>100961.38809974697</v>
      </c>
      <c r="E9" s="1402">
        <v>94779.916710895646</v>
      </c>
      <c r="F9" s="1402">
        <v>94.30055518153118</v>
      </c>
      <c r="G9" s="1402">
        <v>4729.6585493499997</v>
      </c>
      <c r="H9" s="1402">
        <v>1357.5122843197998</v>
      </c>
      <c r="I9" s="1383"/>
    </row>
    <row r="10" spans="1:11" s="192" customFormat="1" ht="21.95" customHeight="1">
      <c r="B10" s="1386">
        <v>4</v>
      </c>
      <c r="C10" s="1387" t="s">
        <v>589</v>
      </c>
      <c r="D10" s="1402">
        <v>16937.880310529999</v>
      </c>
      <c r="E10" s="1402">
        <v>7384.7295085599999</v>
      </c>
      <c r="F10" s="1402"/>
      <c r="G10" s="1402"/>
      <c r="H10" s="1403"/>
    </row>
    <row r="11" spans="1:11" s="192" customFormat="1" ht="21.95" customHeight="1">
      <c r="A11" s="1383"/>
      <c r="B11" s="1386">
        <v>5</v>
      </c>
      <c r="C11" s="1387" t="s">
        <v>650</v>
      </c>
      <c r="D11" s="1402">
        <v>577.3388009084689</v>
      </c>
      <c r="E11" s="1402"/>
      <c r="F11" s="1402">
        <v>577.3388009084689</v>
      </c>
      <c r="G11" s="1402"/>
      <c r="H11" s="1403"/>
      <c r="I11" s="1383"/>
    </row>
    <row r="12" spans="1:11" s="192" customFormat="1" ht="21.95" customHeight="1">
      <c r="B12" s="1386">
        <v>6</v>
      </c>
      <c r="C12" s="1387" t="s">
        <v>651</v>
      </c>
      <c r="D12" s="1402">
        <v>971.97751319999998</v>
      </c>
      <c r="E12" s="1402">
        <v>971.97751319999998</v>
      </c>
      <c r="F12" s="1402"/>
      <c r="G12" s="1402"/>
      <c r="H12" s="1403"/>
    </row>
    <row r="13" spans="1:11" s="192" customFormat="1" ht="21.95" customHeight="1">
      <c r="B13" s="1386">
        <v>7</v>
      </c>
      <c r="C13" s="1387" t="s">
        <v>528</v>
      </c>
      <c r="D13" s="1402">
        <v>-142.27441916000427</v>
      </c>
      <c r="E13" s="1402">
        <v>-118.26621877000427</v>
      </c>
      <c r="F13" s="1402"/>
      <c r="G13" s="1402">
        <v>-24.008200390000002</v>
      </c>
      <c r="H13" s="1403"/>
      <c r="K13" s="924"/>
    </row>
    <row r="14" spans="1:11" s="192" customFormat="1" ht="21.95" customHeight="1">
      <c r="A14" s="1383"/>
      <c r="B14" s="1386">
        <v>8</v>
      </c>
      <c r="C14" s="1387" t="s">
        <v>529</v>
      </c>
      <c r="D14" s="1402">
        <v>-9553.1508019699977</v>
      </c>
      <c r="E14" s="1402"/>
      <c r="F14" s="1402"/>
      <c r="G14" s="1402"/>
      <c r="H14" s="1403"/>
      <c r="I14" s="1383"/>
    </row>
    <row r="15" spans="1:11" s="192" customFormat="1" ht="21.95" customHeight="1">
      <c r="B15" s="1386">
        <v>9</v>
      </c>
      <c r="C15" s="1387" t="s">
        <v>530</v>
      </c>
      <c r="D15" s="1402">
        <v>2001.0403091149317</v>
      </c>
      <c r="E15" s="1402">
        <v>2080.9281941649319</v>
      </c>
      <c r="F15" s="1402"/>
      <c r="G15" s="1402">
        <v>-79.887885050000193</v>
      </c>
      <c r="H15" s="1403"/>
    </row>
    <row r="16" spans="1:11" s="192" customFormat="1" ht="21.95" customHeight="1" thickBot="1">
      <c r="B16" s="1395">
        <v>10</v>
      </c>
      <c r="C16" s="272" t="s">
        <v>2330</v>
      </c>
      <c r="D16" s="1404">
        <v>111754.19981237038</v>
      </c>
      <c r="E16" s="1404">
        <v>105099.28570805058</v>
      </c>
      <c r="F16" s="1404">
        <v>671.63935608999998</v>
      </c>
      <c r="G16" s="1404">
        <v>4625.7624639099995</v>
      </c>
      <c r="H16" s="1404">
        <v>1357.5122843197998</v>
      </c>
    </row>
    <row r="17" spans="1:9">
      <c r="A17" s="14"/>
      <c r="I17" s="14"/>
    </row>
    <row r="18" spans="1:9" s="192" customFormat="1" ht="20.100000000000001" customHeight="1">
      <c r="B18" s="578" t="s">
        <v>2324</v>
      </c>
      <c r="C18" s="2028" t="s">
        <v>652</v>
      </c>
      <c r="D18" s="2028"/>
      <c r="E18" s="2028"/>
      <c r="F18" s="2028"/>
      <c r="G18" s="2028"/>
      <c r="H18" s="2028"/>
    </row>
    <row r="19" spans="1:9" s="192" customFormat="1" ht="29.25" customHeight="1">
      <c r="B19" s="578" t="s">
        <v>2325</v>
      </c>
      <c r="C19" s="2028" t="s">
        <v>575</v>
      </c>
      <c r="D19" s="2028"/>
      <c r="E19" s="2028"/>
      <c r="F19" s="2028"/>
      <c r="G19" s="2028"/>
      <c r="H19" s="2028"/>
    </row>
    <row r="20" spans="1:9" s="192" customFormat="1" ht="20.100000000000001" customHeight="1">
      <c r="B20" s="578" t="s">
        <v>2326</v>
      </c>
      <c r="C20" s="2028" t="s">
        <v>666</v>
      </c>
      <c r="D20" s="2028"/>
      <c r="E20" s="2028"/>
      <c r="F20" s="2028"/>
      <c r="G20" s="2028"/>
      <c r="H20" s="2028"/>
    </row>
    <row r="21" spans="1:9" s="192" customFormat="1" ht="20.100000000000001" customHeight="1">
      <c r="B21" s="578" t="s">
        <v>2327</v>
      </c>
      <c r="C21" s="2028" t="s">
        <v>576</v>
      </c>
      <c r="D21" s="2028"/>
      <c r="E21" s="2028"/>
      <c r="F21" s="2028"/>
      <c r="G21" s="2028"/>
      <c r="H21" s="2028"/>
    </row>
    <row r="22" spans="1:9" s="192" customFormat="1" ht="20.100000000000001" customHeight="1">
      <c r="B22" s="578" t="s">
        <v>2328</v>
      </c>
      <c r="C22" s="2028" t="s">
        <v>653</v>
      </c>
      <c r="D22" s="2028"/>
      <c r="E22" s="2028"/>
      <c r="F22" s="2028"/>
      <c r="G22" s="2028"/>
      <c r="H22" s="2028"/>
    </row>
    <row r="23" spans="1:9" s="192" customFormat="1" ht="13.5">
      <c r="B23" s="578" t="s">
        <v>2329</v>
      </c>
      <c r="C23" s="2028" t="s">
        <v>577</v>
      </c>
      <c r="D23" s="2028"/>
      <c r="E23" s="2028"/>
      <c r="F23" s="2028"/>
      <c r="G23" s="2028"/>
      <c r="H23" s="2028"/>
    </row>
    <row r="24" spans="1:9">
      <c r="A24" s="14"/>
      <c r="I24" s="14"/>
    </row>
    <row r="25" spans="1:9">
      <c r="A25" s="14"/>
      <c r="I25" s="14"/>
    </row>
    <row r="26" spans="1:9">
      <c r="A26" s="14"/>
      <c r="I26" s="14"/>
    </row>
    <row r="27" spans="1:9">
      <c r="A27" s="14"/>
      <c r="E27" s="13"/>
      <c r="I27" s="14"/>
    </row>
    <row r="28" spans="1:9">
      <c r="A28" s="13"/>
      <c r="I28" s="13"/>
    </row>
    <row r="29" spans="1:9">
      <c r="A29" s="14"/>
      <c r="I29" s="14"/>
    </row>
    <row r="30" spans="1:9">
      <c r="A30" s="14"/>
      <c r="I30" s="14"/>
    </row>
    <row r="31" spans="1:9">
      <c r="A31" s="13"/>
      <c r="I31" s="13"/>
    </row>
    <row r="32" spans="1:9">
      <c r="A32" s="537"/>
      <c r="I32" s="537"/>
    </row>
    <row r="33" spans="1:9">
      <c r="A33" s="537"/>
      <c r="I33" s="537"/>
    </row>
    <row r="34" spans="1:9">
      <c r="A34" s="537"/>
      <c r="I34" s="537"/>
    </row>
    <row r="35" spans="1:9">
      <c r="A35" s="537"/>
      <c r="I35" s="537"/>
    </row>
    <row r="36" spans="1:9">
      <c r="A36" s="537"/>
      <c r="I36" s="537"/>
    </row>
    <row r="37" spans="1:9">
      <c r="A37" s="537"/>
      <c r="I37" s="537"/>
    </row>
    <row r="38" spans="1:9">
      <c r="A38" s="13"/>
      <c r="I38" s="13"/>
    </row>
    <row r="39" spans="1:9">
      <c r="A39" s="14"/>
      <c r="I39" s="14"/>
    </row>
    <row r="40" spans="1:9">
      <c r="A40" s="14"/>
      <c r="I40" s="14"/>
    </row>
    <row r="41" spans="1:9">
      <c r="A41" s="14"/>
      <c r="I41" s="14"/>
    </row>
    <row r="42" spans="1:9">
      <c r="A42" s="14"/>
      <c r="I42" s="14"/>
    </row>
    <row r="43" spans="1:9">
      <c r="A43" s="14"/>
      <c r="I43" s="14"/>
    </row>
    <row r="44" spans="1:9">
      <c r="A44" s="13"/>
      <c r="I44" s="13"/>
    </row>
    <row r="45" spans="1:9">
      <c r="A45" s="14"/>
      <c r="I45" s="14"/>
    </row>
    <row r="46" spans="1:9">
      <c r="A46" s="14"/>
      <c r="I46" s="14"/>
    </row>
    <row r="47" spans="1:9">
      <c r="A47" s="14"/>
      <c r="I47" s="14"/>
    </row>
  </sheetData>
  <mergeCells count="9">
    <mergeCell ref="C21:H21"/>
    <mergeCell ref="C22:H22"/>
    <mergeCell ref="C23:H23"/>
    <mergeCell ref="B1:H1"/>
    <mergeCell ref="D5:D6"/>
    <mergeCell ref="E5:H5"/>
    <mergeCell ref="C18:H18"/>
    <mergeCell ref="C19:H19"/>
    <mergeCell ref="C20:H20"/>
  </mergeCells>
  <hyperlinks>
    <hyperlink ref="J1" location="Index!A1" display="Back to index" xr:uid="{2ED9A8AA-523E-4C1E-8C5E-ECE60D3B128C}"/>
  </hyperlinks>
  <pageMargins left="0.70866141732283472" right="0.70866141732283472" top="0.74803149606299213" bottom="0.74803149606299213" header="0.31496062992125984" footer="0.31496062992125984"/>
  <pageSetup paperSize="9" scale="65" orientation="landscape" horizontalDpi="1200" verticalDpi="1200" r:id="rId1"/>
  <headerFooter>
    <oddHeader>&amp;CEN
Annex V</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61011-398D-46F2-9893-ACA614BC06DD}">
  <sheetPr>
    <tabColor theme="7" tint="0.59999389629810485"/>
    <pageSetUpPr fitToPage="1"/>
  </sheetPr>
  <dimension ref="A1:K163"/>
  <sheetViews>
    <sheetView showGridLines="0" zoomScale="90" zoomScaleNormal="90" workbookViewId="0"/>
  </sheetViews>
  <sheetFormatPr defaultColWidth="9.140625" defaultRowHeight="18"/>
  <cols>
    <col min="1" max="1" width="4.7109375" style="11" customWidth="1"/>
    <col min="2" max="2" width="87.28515625" style="11" customWidth="1"/>
    <col min="3" max="3" width="32.42578125" style="11" customWidth="1"/>
    <col min="4" max="4" width="15.140625" style="302" customWidth="1"/>
    <col min="5" max="5" width="15.7109375" style="11" customWidth="1"/>
    <col min="6" max="6" width="13.140625" style="11" customWidth="1"/>
    <col min="7" max="7" width="15.7109375" style="11" customWidth="1"/>
    <col min="8" max="8" width="14.140625" style="11" customWidth="1"/>
    <col min="9" max="9" width="28.28515625" style="11" customWidth="1"/>
    <col min="10" max="15" width="15.7109375" style="11" customWidth="1"/>
    <col min="16" max="16384" width="9.140625" style="11"/>
  </cols>
  <sheetData>
    <row r="1" spans="1:11" s="407" customFormat="1" ht="21.75">
      <c r="A1" s="11"/>
      <c r="B1" s="3" t="s">
        <v>714</v>
      </c>
      <c r="D1" s="576"/>
      <c r="J1" s="11"/>
      <c r="K1" s="9" t="s">
        <v>418</v>
      </c>
    </row>
    <row r="2" spans="1:11">
      <c r="B2" s="10" t="s">
        <v>672</v>
      </c>
    </row>
    <row r="4" spans="1:11" ht="18.75" thickBot="1">
      <c r="B4" s="737" t="s">
        <v>64</v>
      </c>
      <c r="C4" s="248" t="s">
        <v>65</v>
      </c>
      <c r="D4" s="737" t="s">
        <v>66</v>
      </c>
      <c r="E4" s="737" t="s">
        <v>67</v>
      </c>
      <c r="F4" s="737" t="s">
        <v>68</v>
      </c>
      <c r="G4" s="737" t="s">
        <v>69</v>
      </c>
      <c r="H4" s="737" t="s">
        <v>70</v>
      </c>
      <c r="I4" s="248" t="s">
        <v>71</v>
      </c>
      <c r="J4" s="192"/>
    </row>
    <row r="5" spans="1:11" ht="20.100000000000001" customHeight="1">
      <c r="B5" s="2032" t="s">
        <v>715</v>
      </c>
      <c r="C5" s="2034" t="s">
        <v>716</v>
      </c>
      <c r="D5" s="2036" t="s">
        <v>717</v>
      </c>
      <c r="E5" s="2036"/>
      <c r="F5" s="2036"/>
      <c r="G5" s="2036"/>
      <c r="H5" s="2036"/>
      <c r="I5" s="815" t="s">
        <v>718</v>
      </c>
      <c r="J5" s="192"/>
    </row>
    <row r="6" spans="1:11" ht="39.950000000000003" customHeight="1">
      <c r="B6" s="2033"/>
      <c r="C6" s="2035"/>
      <c r="D6" s="733" t="s">
        <v>719</v>
      </c>
      <c r="E6" s="733" t="s">
        <v>720</v>
      </c>
      <c r="F6" s="733" t="s">
        <v>721</v>
      </c>
      <c r="G6" s="733" t="s">
        <v>722</v>
      </c>
      <c r="H6" s="733" t="s">
        <v>723</v>
      </c>
      <c r="I6" s="806"/>
      <c r="J6" s="192"/>
    </row>
    <row r="7" spans="1:11" ht="20.100000000000001" customHeight="1">
      <c r="B7" s="807" t="s">
        <v>724</v>
      </c>
      <c r="C7" s="782" t="s">
        <v>719</v>
      </c>
      <c r="D7" s="782" t="s">
        <v>725</v>
      </c>
      <c r="E7" s="808"/>
      <c r="F7" s="808"/>
      <c r="G7" s="808"/>
      <c r="H7" s="808"/>
      <c r="I7" s="807" t="s">
        <v>726</v>
      </c>
      <c r="J7" s="192"/>
    </row>
    <row r="8" spans="1:11" ht="20.100000000000001" customHeight="1">
      <c r="B8" s="809" t="s">
        <v>727</v>
      </c>
      <c r="C8" s="773" t="s">
        <v>719</v>
      </c>
      <c r="D8" s="414" t="s">
        <v>725</v>
      </c>
      <c r="E8" s="414"/>
      <c r="F8" s="414"/>
      <c r="G8" s="414"/>
      <c r="H8" s="414"/>
      <c r="I8" s="809" t="s">
        <v>726</v>
      </c>
      <c r="J8" s="192"/>
    </row>
    <row r="9" spans="1:11" ht="20.100000000000001" customHeight="1">
      <c r="B9" s="809" t="s">
        <v>728</v>
      </c>
      <c r="C9" s="773" t="s">
        <v>719</v>
      </c>
      <c r="D9" s="414" t="s">
        <v>725</v>
      </c>
      <c r="E9" s="414"/>
      <c r="F9" s="414"/>
      <c r="G9" s="414"/>
      <c r="H9" s="414"/>
      <c r="I9" s="809" t="s">
        <v>729</v>
      </c>
      <c r="J9" s="192"/>
    </row>
    <row r="10" spans="1:11" ht="20.100000000000001" customHeight="1">
      <c r="B10" s="809" t="s">
        <v>730</v>
      </c>
      <c r="C10" s="773" t="s">
        <v>719</v>
      </c>
      <c r="D10" s="414" t="s">
        <v>725</v>
      </c>
      <c r="E10" s="414"/>
      <c r="F10" s="414"/>
      <c r="G10" s="414"/>
      <c r="H10" s="414"/>
      <c r="I10" s="809" t="s">
        <v>729</v>
      </c>
      <c r="J10" s="192"/>
    </row>
    <row r="11" spans="1:11" ht="20.100000000000001" customHeight="1">
      <c r="B11" s="809" t="s">
        <v>731</v>
      </c>
      <c r="C11" s="773" t="s">
        <v>719</v>
      </c>
      <c r="D11" s="414" t="s">
        <v>725</v>
      </c>
      <c r="E11" s="414"/>
      <c r="F11" s="414"/>
      <c r="G11" s="414"/>
      <c r="H11" s="414"/>
      <c r="I11" s="809" t="s">
        <v>726</v>
      </c>
      <c r="J11" s="192"/>
      <c r="K11" s="1950"/>
    </row>
    <row r="12" spans="1:11" ht="20.100000000000001" customHeight="1">
      <c r="B12" s="809" t="s">
        <v>732</v>
      </c>
      <c r="C12" s="773" t="s">
        <v>719</v>
      </c>
      <c r="D12" s="414" t="s">
        <v>725</v>
      </c>
      <c r="E12" s="414"/>
      <c r="F12" s="414"/>
      <c r="G12" s="414"/>
      <c r="H12" s="414"/>
      <c r="I12" s="809" t="s">
        <v>733</v>
      </c>
      <c r="J12" s="192"/>
      <c r="K12" s="1950"/>
    </row>
    <row r="13" spans="1:11" ht="20.100000000000001" customHeight="1">
      <c r="B13" s="809" t="s">
        <v>734</v>
      </c>
      <c r="C13" s="773" t="s">
        <v>719</v>
      </c>
      <c r="D13" s="414" t="s">
        <v>725</v>
      </c>
      <c r="E13" s="414"/>
      <c r="F13" s="414"/>
      <c r="G13" s="414"/>
      <c r="H13" s="414"/>
      <c r="I13" s="809" t="s">
        <v>729</v>
      </c>
      <c r="J13" s="192"/>
      <c r="K13" s="1950"/>
    </row>
    <row r="14" spans="1:11" ht="20.100000000000001" customHeight="1">
      <c r="B14" s="809" t="s">
        <v>735</v>
      </c>
      <c r="C14" s="773" t="s">
        <v>719</v>
      </c>
      <c r="D14" s="414" t="s">
        <v>725</v>
      </c>
      <c r="E14" s="414"/>
      <c r="F14" s="414"/>
      <c r="G14" s="414"/>
      <c r="H14" s="414"/>
      <c r="I14" s="809" t="s">
        <v>736</v>
      </c>
      <c r="J14" s="192"/>
      <c r="K14" s="1950"/>
    </row>
    <row r="15" spans="1:11" ht="20.100000000000001" customHeight="1">
      <c r="B15" s="809" t="s">
        <v>737</v>
      </c>
      <c r="C15" s="773" t="s">
        <v>719</v>
      </c>
      <c r="D15" s="414"/>
      <c r="E15" s="414"/>
      <c r="F15" s="414"/>
      <c r="G15" s="810" t="s">
        <v>738</v>
      </c>
      <c r="H15" s="414"/>
      <c r="I15" s="809" t="s">
        <v>739</v>
      </c>
      <c r="J15" s="192"/>
      <c r="K15" s="1950"/>
    </row>
    <row r="16" spans="1:11" ht="20.100000000000001" customHeight="1">
      <c r="B16" s="809" t="s">
        <v>740</v>
      </c>
      <c r="C16" s="773" t="s">
        <v>719</v>
      </c>
      <c r="D16" s="414" t="s">
        <v>725</v>
      </c>
      <c r="E16" s="414"/>
      <c r="F16" s="414"/>
      <c r="G16" s="810"/>
      <c r="H16" s="414"/>
      <c r="I16" s="809" t="s">
        <v>741</v>
      </c>
      <c r="J16" s="192"/>
      <c r="K16" s="1950"/>
    </row>
    <row r="17" spans="2:11" ht="20.100000000000001" customHeight="1">
      <c r="B17" s="809" t="s">
        <v>742</v>
      </c>
      <c r="C17" s="773" t="s">
        <v>719</v>
      </c>
      <c r="D17" s="414" t="s">
        <v>725</v>
      </c>
      <c r="E17" s="414"/>
      <c r="F17" s="414"/>
      <c r="G17" s="810"/>
      <c r="H17" s="414"/>
      <c r="I17" s="809" t="s">
        <v>743</v>
      </c>
      <c r="J17" s="192"/>
      <c r="K17" s="1950"/>
    </row>
    <row r="18" spans="2:11" ht="20.100000000000001" customHeight="1">
      <c r="B18" s="809" t="s">
        <v>744</v>
      </c>
      <c r="C18" s="773" t="s">
        <v>719</v>
      </c>
      <c r="D18" s="414" t="s">
        <v>725</v>
      </c>
      <c r="E18" s="414"/>
      <c r="F18" s="414"/>
      <c r="G18" s="414"/>
      <c r="H18" s="414"/>
      <c r="I18" s="809" t="s">
        <v>726</v>
      </c>
      <c r="J18" s="192"/>
      <c r="K18" s="1950"/>
    </row>
    <row r="19" spans="2:11" ht="20.100000000000001" customHeight="1">
      <c r="B19" s="809" t="s">
        <v>745</v>
      </c>
      <c r="C19" s="773" t="s">
        <v>719</v>
      </c>
      <c r="D19" s="414" t="s">
        <v>725</v>
      </c>
      <c r="E19" s="414"/>
      <c r="F19" s="414"/>
      <c r="G19" s="414"/>
      <c r="H19" s="414"/>
      <c r="I19" s="809" t="s">
        <v>746</v>
      </c>
      <c r="J19" s="192"/>
      <c r="K19" s="1950"/>
    </row>
    <row r="20" spans="2:11" ht="20.100000000000001" customHeight="1">
      <c r="B20" s="809" t="s">
        <v>747</v>
      </c>
      <c r="C20" s="773" t="s">
        <v>719</v>
      </c>
      <c r="D20" s="414" t="s">
        <v>725</v>
      </c>
      <c r="E20" s="414"/>
      <c r="F20" s="414"/>
      <c r="G20" s="414"/>
      <c r="H20" s="414"/>
      <c r="I20" s="809" t="s">
        <v>748</v>
      </c>
      <c r="J20" s="192"/>
      <c r="K20" s="1950"/>
    </row>
    <row r="21" spans="2:11" ht="20.100000000000001" customHeight="1">
      <c r="B21" s="809" t="s">
        <v>749</v>
      </c>
      <c r="C21" s="773" t="s">
        <v>719</v>
      </c>
      <c r="D21" s="414" t="s">
        <v>725</v>
      </c>
      <c r="E21" s="414"/>
      <c r="F21" s="414"/>
      <c r="G21" s="414"/>
      <c r="H21" s="414"/>
      <c r="I21" s="809" t="s">
        <v>750</v>
      </c>
      <c r="J21" s="192"/>
    </row>
    <row r="22" spans="2:11" ht="20.100000000000001" customHeight="1">
      <c r="B22" s="809" t="s">
        <v>751</v>
      </c>
      <c r="C22" s="773" t="s">
        <v>719</v>
      </c>
      <c r="D22" s="414" t="s">
        <v>725</v>
      </c>
      <c r="E22" s="414"/>
      <c r="F22" s="414"/>
      <c r="G22" s="414"/>
      <c r="H22" s="414"/>
      <c r="I22" s="809" t="s">
        <v>741</v>
      </c>
      <c r="J22" s="192"/>
    </row>
    <row r="23" spans="2:11" ht="20.100000000000001" customHeight="1">
      <c r="B23" s="809" t="s">
        <v>752</v>
      </c>
      <c r="C23" s="773" t="s">
        <v>719</v>
      </c>
      <c r="D23" s="414" t="s">
        <v>725</v>
      </c>
      <c r="E23" s="414"/>
      <c r="F23" s="414"/>
      <c r="G23" s="414"/>
      <c r="H23" s="414"/>
      <c r="I23" s="809" t="s">
        <v>746</v>
      </c>
      <c r="J23" s="192"/>
    </row>
    <row r="24" spans="2:11" ht="20.100000000000001" customHeight="1">
      <c r="B24" s="809" t="s">
        <v>753</v>
      </c>
      <c r="C24" s="773" t="s">
        <v>719</v>
      </c>
      <c r="D24" s="414" t="s">
        <v>725</v>
      </c>
      <c r="E24" s="414"/>
      <c r="F24" s="414"/>
      <c r="G24" s="414"/>
      <c r="H24" s="414"/>
      <c r="I24" s="809" t="s">
        <v>736</v>
      </c>
      <c r="J24" s="192"/>
    </row>
    <row r="25" spans="2:11" ht="20.100000000000001" customHeight="1">
      <c r="B25" s="809" t="s">
        <v>754</v>
      </c>
      <c r="C25" s="773" t="s">
        <v>719</v>
      </c>
      <c r="D25" s="414" t="s">
        <v>725</v>
      </c>
      <c r="E25" s="414"/>
      <c r="F25" s="414"/>
      <c r="G25" s="414"/>
      <c r="H25" s="414"/>
      <c r="I25" s="809" t="s">
        <v>755</v>
      </c>
      <c r="J25" s="192"/>
    </row>
    <row r="26" spans="2:11" ht="20.100000000000001" customHeight="1">
      <c r="B26" s="809" t="s">
        <v>756</v>
      </c>
      <c r="C26" s="773" t="s">
        <v>757</v>
      </c>
      <c r="D26" s="414"/>
      <c r="E26" s="414"/>
      <c r="F26" s="414"/>
      <c r="G26" s="810"/>
      <c r="H26" s="810" t="s">
        <v>758</v>
      </c>
      <c r="I26" s="809" t="s">
        <v>741</v>
      </c>
      <c r="J26" s="192"/>
    </row>
    <row r="27" spans="2:11" ht="20.100000000000001" customHeight="1">
      <c r="B27" s="809" t="s">
        <v>759</v>
      </c>
      <c r="C27" s="773" t="s">
        <v>719</v>
      </c>
      <c r="D27" s="414"/>
      <c r="E27" s="414"/>
      <c r="F27" s="414"/>
      <c r="G27" s="810" t="s">
        <v>760</v>
      </c>
      <c r="H27" s="414"/>
      <c r="I27" s="809" t="s">
        <v>761</v>
      </c>
      <c r="J27" s="192"/>
    </row>
    <row r="28" spans="2:11" ht="20.100000000000001" customHeight="1">
      <c r="B28" s="809" t="s">
        <v>762</v>
      </c>
      <c r="C28" s="773" t="s">
        <v>719</v>
      </c>
      <c r="D28" s="414"/>
      <c r="E28" s="414"/>
      <c r="F28" s="414"/>
      <c r="G28" s="810" t="s">
        <v>760</v>
      </c>
      <c r="H28" s="414"/>
      <c r="I28" s="809" t="s">
        <v>761</v>
      </c>
      <c r="J28" s="192"/>
    </row>
    <row r="29" spans="2:11" ht="20.100000000000001" customHeight="1">
      <c r="B29" s="809" t="s">
        <v>763</v>
      </c>
      <c r="C29" s="773" t="s">
        <v>719</v>
      </c>
      <c r="D29" s="414"/>
      <c r="E29" s="414"/>
      <c r="F29" s="414"/>
      <c r="G29" s="810" t="s">
        <v>760</v>
      </c>
      <c r="H29" s="414"/>
      <c r="I29" s="809" t="s">
        <v>761</v>
      </c>
      <c r="J29" s="192"/>
    </row>
    <row r="30" spans="2:11" ht="20.100000000000001" customHeight="1">
      <c r="B30" s="809" t="s">
        <v>764</v>
      </c>
      <c r="C30" s="773" t="s">
        <v>719</v>
      </c>
      <c r="D30" s="414"/>
      <c r="E30" s="414"/>
      <c r="F30" s="414"/>
      <c r="G30" s="810" t="s">
        <v>760</v>
      </c>
      <c r="H30" s="414"/>
      <c r="I30" s="809" t="s">
        <v>761</v>
      </c>
      <c r="J30" s="192"/>
    </row>
    <row r="31" spans="2:11" ht="20.100000000000001" customHeight="1">
      <c r="B31" s="809" t="s">
        <v>765</v>
      </c>
      <c r="C31" s="773" t="s">
        <v>719</v>
      </c>
      <c r="D31" s="414"/>
      <c r="E31" s="414"/>
      <c r="F31" s="414"/>
      <c r="G31" s="810" t="s">
        <v>738</v>
      </c>
      <c r="H31" s="414"/>
      <c r="I31" s="809" t="s">
        <v>766</v>
      </c>
      <c r="J31" s="192"/>
    </row>
    <row r="32" spans="2:11" ht="20.100000000000001" customHeight="1">
      <c r="B32" s="809" t="s">
        <v>767</v>
      </c>
      <c r="C32" s="773" t="s">
        <v>719</v>
      </c>
      <c r="D32" s="414"/>
      <c r="E32" s="414"/>
      <c r="F32" s="414"/>
      <c r="G32" s="810" t="s">
        <v>738</v>
      </c>
      <c r="H32" s="414"/>
      <c r="I32" s="809" t="s">
        <v>766</v>
      </c>
      <c r="J32" s="192"/>
    </row>
    <row r="33" spans="2:10" ht="20.100000000000001" customHeight="1">
      <c r="B33" s="809" t="s">
        <v>768</v>
      </c>
      <c r="C33" s="773" t="s">
        <v>719</v>
      </c>
      <c r="D33" s="414"/>
      <c r="E33" s="414"/>
      <c r="F33" s="414"/>
      <c r="G33" s="810" t="s">
        <v>738</v>
      </c>
      <c r="H33" s="414"/>
      <c r="I33" s="809" t="s">
        <v>766</v>
      </c>
      <c r="J33" s="192"/>
    </row>
    <row r="34" spans="2:10" ht="20.100000000000001" customHeight="1">
      <c r="B34" s="809" t="s">
        <v>769</v>
      </c>
      <c r="C34" s="773" t="s">
        <v>719</v>
      </c>
      <c r="D34" s="414"/>
      <c r="E34" s="414"/>
      <c r="F34" s="414"/>
      <c r="G34" s="810" t="s">
        <v>738</v>
      </c>
      <c r="H34" s="414"/>
      <c r="I34" s="809" t="s">
        <v>766</v>
      </c>
      <c r="J34" s="192"/>
    </row>
    <row r="35" spans="2:10" ht="20.100000000000001" customHeight="1">
      <c r="B35" s="809" t="s">
        <v>770</v>
      </c>
      <c r="C35" s="773" t="s">
        <v>719</v>
      </c>
      <c r="D35" s="414"/>
      <c r="E35" s="414"/>
      <c r="F35" s="414"/>
      <c r="G35" s="810" t="s">
        <v>738</v>
      </c>
      <c r="H35" s="414"/>
      <c r="I35" s="809" t="s">
        <v>766</v>
      </c>
      <c r="J35" s="192"/>
    </row>
    <row r="36" spans="2:10" ht="20.100000000000001" customHeight="1">
      <c r="B36" s="809" t="s">
        <v>771</v>
      </c>
      <c r="C36" s="773" t="s">
        <v>719</v>
      </c>
      <c r="D36" s="414"/>
      <c r="E36" s="414"/>
      <c r="F36" s="414"/>
      <c r="G36" s="810" t="s">
        <v>738</v>
      </c>
      <c r="H36" s="414"/>
      <c r="I36" s="809" t="s">
        <v>766</v>
      </c>
      <c r="J36" s="192"/>
    </row>
    <row r="37" spans="2:10" ht="20.100000000000001" customHeight="1">
      <c r="B37" s="809" t="s">
        <v>772</v>
      </c>
      <c r="C37" s="773" t="s">
        <v>719</v>
      </c>
      <c r="D37" s="414"/>
      <c r="E37" s="414"/>
      <c r="F37" s="414"/>
      <c r="G37" s="810" t="s">
        <v>738</v>
      </c>
      <c r="H37" s="414"/>
      <c r="I37" s="809" t="s">
        <v>766</v>
      </c>
      <c r="J37" s="192"/>
    </row>
    <row r="38" spans="2:10" ht="20.100000000000001" customHeight="1">
      <c r="B38" s="809" t="s">
        <v>773</v>
      </c>
      <c r="C38" s="773" t="s">
        <v>757</v>
      </c>
      <c r="D38" s="414"/>
      <c r="E38" s="414"/>
      <c r="F38" s="414"/>
      <c r="G38" s="414"/>
      <c r="H38" s="810" t="s">
        <v>758</v>
      </c>
      <c r="I38" s="809" t="s">
        <v>726</v>
      </c>
      <c r="J38" s="192"/>
    </row>
    <row r="39" spans="2:10" ht="20.100000000000001" customHeight="1">
      <c r="B39" s="809" t="s">
        <v>774</v>
      </c>
      <c r="C39" s="773" t="s">
        <v>757</v>
      </c>
      <c r="D39" s="414"/>
      <c r="E39" s="414"/>
      <c r="F39" s="414"/>
      <c r="G39" s="414"/>
      <c r="H39" s="810" t="s">
        <v>758</v>
      </c>
      <c r="I39" s="809" t="s">
        <v>726</v>
      </c>
      <c r="J39" s="192"/>
    </row>
    <row r="40" spans="2:10" ht="20.100000000000001" customHeight="1">
      <c r="B40" s="809" t="s">
        <v>775</v>
      </c>
      <c r="C40" s="773" t="s">
        <v>757</v>
      </c>
      <c r="D40" s="414"/>
      <c r="E40" s="414"/>
      <c r="F40" s="414"/>
      <c r="G40" s="810" t="s">
        <v>776</v>
      </c>
      <c r="H40" s="414"/>
      <c r="I40" s="809" t="s">
        <v>777</v>
      </c>
      <c r="J40" s="192"/>
    </row>
    <row r="41" spans="2:10" ht="20.100000000000001" customHeight="1">
      <c r="B41" s="809" t="s">
        <v>778</v>
      </c>
      <c r="C41" s="773" t="s">
        <v>757</v>
      </c>
      <c r="D41" s="414"/>
      <c r="E41" s="414"/>
      <c r="F41" s="414"/>
      <c r="G41" s="414"/>
      <c r="H41" s="810" t="s">
        <v>758</v>
      </c>
      <c r="I41" s="809" t="s">
        <v>779</v>
      </c>
      <c r="J41" s="192"/>
    </row>
    <row r="42" spans="2:10" ht="20.100000000000001" customHeight="1">
      <c r="B42" s="809" t="s">
        <v>780</v>
      </c>
      <c r="C42" s="773" t="s">
        <v>757</v>
      </c>
      <c r="D42" s="414"/>
      <c r="E42" s="414"/>
      <c r="F42" s="414"/>
      <c r="G42" s="414"/>
      <c r="H42" s="810" t="s">
        <v>758</v>
      </c>
      <c r="I42" s="809" t="s">
        <v>781</v>
      </c>
      <c r="J42" s="192"/>
    </row>
    <row r="43" spans="2:10" ht="20.100000000000001" customHeight="1">
      <c r="B43" s="809" t="s">
        <v>782</v>
      </c>
      <c r="C43" s="773" t="s">
        <v>757</v>
      </c>
      <c r="D43" s="414"/>
      <c r="E43" s="414"/>
      <c r="F43" s="414"/>
      <c r="G43" s="810" t="s">
        <v>776</v>
      </c>
      <c r="H43" s="414"/>
      <c r="I43" s="809" t="s">
        <v>783</v>
      </c>
      <c r="J43" s="192"/>
    </row>
    <row r="44" spans="2:10" ht="20.100000000000001" customHeight="1">
      <c r="B44" s="811" t="s">
        <v>784</v>
      </c>
      <c r="C44" s="414" t="s">
        <v>757</v>
      </c>
      <c r="D44" s="414"/>
      <c r="E44" s="414"/>
      <c r="F44" s="414"/>
      <c r="G44" s="414"/>
      <c r="H44" s="810" t="s">
        <v>758</v>
      </c>
      <c r="I44" s="811" t="s">
        <v>729</v>
      </c>
      <c r="J44" s="192"/>
    </row>
    <row r="45" spans="2:10" ht="20.100000000000001" customHeight="1">
      <c r="B45" s="811" t="s">
        <v>785</v>
      </c>
      <c r="C45" s="414" t="s">
        <v>757</v>
      </c>
      <c r="D45" s="414"/>
      <c r="E45" s="414"/>
      <c r="F45" s="414"/>
      <c r="G45" s="414"/>
      <c r="H45" s="810" t="s">
        <v>758</v>
      </c>
      <c r="I45" s="811" t="s">
        <v>786</v>
      </c>
      <c r="J45" s="192"/>
    </row>
    <row r="46" spans="2:10" ht="20.100000000000001" customHeight="1">
      <c r="B46" s="812" t="s">
        <v>787</v>
      </c>
      <c r="C46" s="414" t="s">
        <v>757</v>
      </c>
      <c r="D46" s="778"/>
      <c r="E46" s="778"/>
      <c r="F46" s="778"/>
      <c r="G46" s="810" t="s">
        <v>738</v>
      </c>
      <c r="H46" s="813"/>
      <c r="I46" s="812" t="s">
        <v>788</v>
      </c>
      <c r="J46" s="192"/>
    </row>
    <row r="47" spans="2:10" ht="20.100000000000001" customHeight="1">
      <c r="B47" s="812" t="s">
        <v>789</v>
      </c>
      <c r="C47" s="414" t="s">
        <v>757</v>
      </c>
      <c r="D47" s="778"/>
      <c r="E47" s="778"/>
      <c r="F47" s="778"/>
      <c r="G47" s="810" t="s">
        <v>738</v>
      </c>
      <c r="H47" s="813"/>
      <c r="I47" s="812" t="s">
        <v>766</v>
      </c>
      <c r="J47" s="192"/>
    </row>
    <row r="48" spans="2:10" ht="20.100000000000001" customHeight="1">
      <c r="B48" s="812" t="s">
        <v>790</v>
      </c>
      <c r="C48" s="414" t="s">
        <v>757</v>
      </c>
      <c r="D48" s="778"/>
      <c r="E48" s="778"/>
      <c r="F48" s="778"/>
      <c r="G48" s="810" t="s">
        <v>738</v>
      </c>
      <c r="H48" s="813"/>
      <c r="I48" s="812" t="s">
        <v>766</v>
      </c>
      <c r="J48" s="192"/>
    </row>
    <row r="49" spans="1:10" ht="20.100000000000001" customHeight="1">
      <c r="B49" s="812" t="s">
        <v>791</v>
      </c>
      <c r="C49" s="414" t="s">
        <v>757</v>
      </c>
      <c r="D49" s="778"/>
      <c r="E49" s="778"/>
      <c r="F49" s="778"/>
      <c r="G49" s="810" t="s">
        <v>776</v>
      </c>
      <c r="H49" s="810"/>
      <c r="I49" s="812" t="s">
        <v>741</v>
      </c>
      <c r="J49" s="192"/>
    </row>
    <row r="50" spans="1:10" ht="20.100000000000001" customHeight="1">
      <c r="B50" s="812" t="s">
        <v>792</v>
      </c>
      <c r="C50" s="414" t="s">
        <v>757</v>
      </c>
      <c r="D50" s="778"/>
      <c r="E50" s="778"/>
      <c r="F50" s="778"/>
      <c r="G50" s="810" t="s">
        <v>738</v>
      </c>
      <c r="H50" s="813"/>
      <c r="I50" s="812" t="s">
        <v>793</v>
      </c>
      <c r="J50" s="192"/>
    </row>
    <row r="51" spans="1:10" ht="20.100000000000001" customHeight="1" thickBot="1">
      <c r="B51" s="814" t="s">
        <v>794</v>
      </c>
      <c r="C51" s="417" t="s">
        <v>719</v>
      </c>
      <c r="D51" s="417" t="s">
        <v>725</v>
      </c>
      <c r="E51" s="417"/>
      <c r="F51" s="417"/>
      <c r="G51" s="417"/>
      <c r="H51" s="417"/>
      <c r="I51" s="448" t="s">
        <v>795</v>
      </c>
      <c r="J51" s="192"/>
    </row>
    <row r="52" spans="1:10">
      <c r="B52" s="192"/>
      <c r="C52" s="192"/>
      <c r="D52" s="800"/>
      <c r="E52" s="192"/>
      <c r="F52" s="192"/>
      <c r="G52" s="192"/>
      <c r="H52" s="192"/>
      <c r="I52" s="192"/>
      <c r="J52" s="192"/>
    </row>
    <row r="53" spans="1:10">
      <c r="B53" s="192" t="s">
        <v>796</v>
      </c>
      <c r="C53" s="192"/>
      <c r="D53" s="800"/>
      <c r="E53" s="192"/>
      <c r="F53" s="192"/>
      <c r="G53" s="192"/>
      <c r="H53" s="192"/>
      <c r="I53" s="192"/>
      <c r="J53" s="192"/>
    </row>
    <row r="54" spans="1:10">
      <c r="B54" s="192" t="s">
        <v>797</v>
      </c>
      <c r="C54" s="192"/>
      <c r="D54" s="800"/>
      <c r="E54" s="192"/>
      <c r="F54" s="192"/>
      <c r="G54" s="192"/>
      <c r="H54" s="192"/>
      <c r="I54" s="192"/>
      <c r="J54" s="192"/>
    </row>
    <row r="55" spans="1:10">
      <c r="B55" s="192" t="s">
        <v>798</v>
      </c>
      <c r="C55" s="192"/>
      <c r="D55" s="800"/>
      <c r="E55" s="192"/>
      <c r="F55" s="192"/>
      <c r="G55" s="192"/>
      <c r="H55" s="192"/>
      <c r="I55" s="192"/>
      <c r="J55" s="192"/>
    </row>
    <row r="56" spans="1:10">
      <c r="B56" s="192" t="s">
        <v>799</v>
      </c>
      <c r="C56" s="192"/>
      <c r="D56" s="800"/>
      <c r="E56" s="192"/>
      <c r="F56" s="192"/>
      <c r="G56" s="192"/>
      <c r="H56" s="192"/>
      <c r="I56" s="192"/>
      <c r="J56" s="192"/>
    </row>
    <row r="57" spans="1:10">
      <c r="B57" s="192" t="s">
        <v>800</v>
      </c>
      <c r="C57" s="192"/>
      <c r="D57" s="800"/>
      <c r="E57" s="192"/>
      <c r="F57" s="192"/>
      <c r="G57" s="192"/>
      <c r="H57" s="192"/>
      <c r="I57" s="192"/>
      <c r="J57" s="192"/>
    </row>
    <row r="58" spans="1:10">
      <c r="B58" s="192"/>
      <c r="C58" s="192"/>
      <c r="D58" s="800"/>
      <c r="E58" s="192"/>
      <c r="F58" s="192"/>
      <c r="G58" s="192"/>
      <c r="H58" s="192"/>
      <c r="I58" s="192"/>
      <c r="J58" s="192"/>
    </row>
    <row r="59" spans="1:10">
      <c r="A59" s="14"/>
      <c r="B59" s="192"/>
      <c r="C59" s="192"/>
      <c r="D59" s="800"/>
      <c r="E59" s="192"/>
      <c r="F59" s="192"/>
      <c r="G59" s="192"/>
      <c r="H59" s="192"/>
      <c r="I59" s="192"/>
      <c r="J59" s="192"/>
    </row>
    <row r="60" spans="1:10">
      <c r="A60" s="14"/>
      <c r="B60" s="192"/>
      <c r="C60" s="192"/>
      <c r="D60" s="800"/>
      <c r="E60" s="192"/>
      <c r="F60" s="192"/>
      <c r="G60" s="192"/>
      <c r="H60" s="192"/>
      <c r="I60" s="192"/>
      <c r="J60" s="192"/>
    </row>
    <row r="61" spans="1:10">
      <c r="A61" s="14"/>
      <c r="B61" s="192"/>
      <c r="C61" s="192"/>
      <c r="D61" s="800"/>
      <c r="E61" s="192"/>
      <c r="F61" s="192"/>
      <c r="G61" s="192"/>
      <c r="H61" s="192"/>
      <c r="I61" s="192"/>
      <c r="J61" s="192"/>
    </row>
    <row r="62" spans="1:10">
      <c r="A62" s="14"/>
      <c r="J62" s="14"/>
    </row>
    <row r="63" spans="1:10">
      <c r="A63" s="14"/>
      <c r="J63" s="14"/>
    </row>
    <row r="64" spans="1:10">
      <c r="A64" s="14"/>
      <c r="J64" s="14"/>
    </row>
    <row r="65" spans="1:10">
      <c r="A65" s="14"/>
      <c r="J65" s="14"/>
    </row>
    <row r="66" spans="1:10">
      <c r="A66" s="14"/>
      <c r="J66" s="14"/>
    </row>
    <row r="67" spans="1:10">
      <c r="A67" s="14"/>
      <c r="J67" s="14"/>
    </row>
    <row r="68" spans="1:10">
      <c r="A68" s="14"/>
      <c r="J68" s="14"/>
    </row>
    <row r="69" spans="1:10">
      <c r="A69" s="14"/>
      <c r="J69" s="14"/>
    </row>
    <row r="70" spans="1:10">
      <c r="A70" s="14"/>
      <c r="J70" s="14"/>
    </row>
    <row r="71" spans="1:10">
      <c r="A71" s="14"/>
      <c r="J71" s="14"/>
    </row>
    <row r="72" spans="1:10">
      <c r="A72" s="14"/>
      <c r="J72" s="14"/>
    </row>
    <row r="73" spans="1:10">
      <c r="A73" s="14"/>
      <c r="J73" s="14"/>
    </row>
    <row r="74" spans="1:10">
      <c r="A74" s="14"/>
      <c r="J74" s="14"/>
    </row>
    <row r="75" spans="1:10">
      <c r="A75" s="14"/>
      <c r="J75" s="14"/>
    </row>
    <row r="76" spans="1:10">
      <c r="A76" s="14"/>
      <c r="J76" s="14"/>
    </row>
    <row r="77" spans="1:10">
      <c r="A77" s="14"/>
      <c r="J77" s="14"/>
    </row>
    <row r="78" spans="1:10">
      <c r="A78" s="14"/>
      <c r="J78" s="14"/>
    </row>
    <row r="79" spans="1:10">
      <c r="A79" s="14"/>
      <c r="J79" s="14"/>
    </row>
    <row r="80" spans="1:10">
      <c r="A80" s="14"/>
      <c r="J80" s="14"/>
    </row>
    <row r="81" spans="1:10">
      <c r="A81" s="14"/>
      <c r="J81" s="14"/>
    </row>
    <row r="82" spans="1:10">
      <c r="A82" s="14"/>
      <c r="J82" s="14"/>
    </row>
    <row r="83" spans="1:10">
      <c r="A83" s="14"/>
      <c r="J83" s="14"/>
    </row>
    <row r="84" spans="1:10">
      <c r="A84" s="14"/>
      <c r="J84" s="14"/>
    </row>
    <row r="85" spans="1:10">
      <c r="A85" s="14"/>
      <c r="J85" s="14"/>
    </row>
    <row r="86" spans="1:10">
      <c r="A86" s="14"/>
      <c r="J86" s="14"/>
    </row>
    <row r="87" spans="1:10">
      <c r="A87" s="14"/>
      <c r="J87" s="14"/>
    </row>
    <row r="88" spans="1:10">
      <c r="A88" s="14"/>
      <c r="J88" s="14"/>
    </row>
    <row r="90" spans="1:10">
      <c r="A90" s="14"/>
      <c r="J90" s="14"/>
    </row>
    <row r="91" spans="1:10">
      <c r="A91" s="14"/>
      <c r="J91" s="14"/>
    </row>
    <row r="92" spans="1:10">
      <c r="A92" s="14"/>
      <c r="J92" s="14"/>
    </row>
    <row r="93" spans="1:10">
      <c r="A93" s="14"/>
      <c r="J93" s="14"/>
    </row>
    <row r="94" spans="1:10">
      <c r="A94" s="537"/>
      <c r="J94" s="537"/>
    </row>
    <row r="95" spans="1:10">
      <c r="A95" s="537"/>
      <c r="J95" s="537"/>
    </row>
    <row r="96" spans="1:10">
      <c r="A96" s="14"/>
      <c r="J96" s="14"/>
    </row>
    <row r="97" spans="1:10">
      <c r="A97" s="14"/>
      <c r="J97" s="14"/>
    </row>
    <row r="98" spans="1:10">
      <c r="A98" s="14"/>
      <c r="J98" s="14"/>
    </row>
    <row r="100" spans="1:10">
      <c r="A100" s="14"/>
      <c r="J100" s="14"/>
    </row>
    <row r="101" spans="1:10">
      <c r="A101" s="14"/>
      <c r="J101" s="14"/>
    </row>
    <row r="102" spans="1:10">
      <c r="A102" s="14"/>
      <c r="J102" s="14"/>
    </row>
    <row r="103" spans="1:10">
      <c r="A103" s="14"/>
      <c r="J103" s="14"/>
    </row>
    <row r="104" spans="1:10">
      <c r="A104" s="14"/>
      <c r="J104" s="14"/>
    </row>
    <row r="105" spans="1:10">
      <c r="A105" s="14"/>
      <c r="J105" s="14"/>
    </row>
    <row r="106" spans="1:10">
      <c r="A106" s="14"/>
      <c r="J106" s="14"/>
    </row>
    <row r="107" spans="1:10">
      <c r="A107" s="14"/>
      <c r="J107" s="14"/>
    </row>
    <row r="108" spans="1:10">
      <c r="A108" s="14"/>
      <c r="J108" s="14"/>
    </row>
    <row r="109" spans="1:10">
      <c r="A109" s="14"/>
      <c r="J109" s="14"/>
    </row>
    <row r="111" spans="1:10">
      <c r="A111" s="14"/>
      <c r="J111" s="14"/>
    </row>
    <row r="112" spans="1:10">
      <c r="A112" s="14"/>
      <c r="J112" s="14"/>
    </row>
    <row r="113" spans="1:10">
      <c r="A113" s="23"/>
      <c r="J113" s="23"/>
    </row>
    <row r="114" spans="1:10">
      <c r="A114" s="23"/>
      <c r="J114" s="23"/>
    </row>
    <row r="115" spans="1:10">
      <c r="A115" s="14"/>
      <c r="J115" s="14"/>
    </row>
    <row r="116" spans="1:10">
      <c r="A116" s="14"/>
      <c r="J116" s="14"/>
    </row>
    <row r="117" spans="1:10">
      <c r="A117" s="14"/>
      <c r="J117" s="14"/>
    </row>
    <row r="118" spans="1:10">
      <c r="A118" s="14"/>
      <c r="J118" s="14"/>
    </row>
    <row r="120" spans="1:10">
      <c r="A120" s="14"/>
      <c r="J120" s="14"/>
    </row>
    <row r="121" spans="1:10">
      <c r="A121" s="14"/>
      <c r="J121" s="14"/>
    </row>
    <row r="122" spans="1:10">
      <c r="A122" s="14"/>
      <c r="J122" s="14"/>
    </row>
    <row r="123" spans="1:10">
      <c r="A123" s="14"/>
      <c r="J123" s="14"/>
    </row>
    <row r="124" spans="1:10">
      <c r="A124" s="14"/>
      <c r="J124" s="14"/>
    </row>
    <row r="125" spans="1:10">
      <c r="A125" s="14"/>
      <c r="J125" s="14"/>
    </row>
    <row r="126" spans="1:10">
      <c r="A126" s="14"/>
      <c r="J126" s="14"/>
    </row>
    <row r="127" spans="1:10">
      <c r="A127" s="14"/>
      <c r="J127" s="14"/>
    </row>
    <row r="128" spans="1:10">
      <c r="A128" s="14"/>
      <c r="J128" s="14"/>
    </row>
    <row r="129" spans="1:10">
      <c r="A129" s="14"/>
      <c r="J129" s="14"/>
    </row>
    <row r="130" spans="1:10">
      <c r="A130" s="14"/>
      <c r="J130" s="14"/>
    </row>
    <row r="131" spans="1:10">
      <c r="A131" s="14"/>
      <c r="J131" s="14"/>
    </row>
    <row r="133" spans="1:10">
      <c r="A133" s="14"/>
      <c r="J133" s="14"/>
    </row>
    <row r="134" spans="1:10">
      <c r="A134" s="14"/>
      <c r="J134" s="14"/>
    </row>
    <row r="135" spans="1:10">
      <c r="A135" s="14"/>
      <c r="J135" s="14"/>
    </row>
    <row r="136" spans="1:10">
      <c r="A136" s="14"/>
      <c r="J136" s="14"/>
    </row>
    <row r="137" spans="1:10">
      <c r="A137" s="14"/>
      <c r="J137" s="14"/>
    </row>
    <row r="138" spans="1:10">
      <c r="A138" s="14"/>
      <c r="J138" s="14"/>
    </row>
    <row r="139" spans="1:10">
      <c r="A139" s="14"/>
      <c r="J139" s="14"/>
    </row>
    <row r="140" spans="1:10">
      <c r="A140" s="14"/>
      <c r="J140" s="14"/>
    </row>
    <row r="141" spans="1:10">
      <c r="A141" s="14"/>
      <c r="J141" s="14"/>
    </row>
    <row r="142" spans="1:10">
      <c r="A142" s="14"/>
      <c r="J142" s="14"/>
    </row>
    <row r="144" spans="1:10">
      <c r="A144" s="14"/>
      <c r="J144" s="14"/>
    </row>
    <row r="145" spans="1:10">
      <c r="A145" s="14"/>
      <c r="J145" s="14"/>
    </row>
    <row r="146" spans="1:10">
      <c r="A146" s="14"/>
      <c r="J146" s="14"/>
    </row>
    <row r="148" spans="1:10">
      <c r="A148" s="14"/>
      <c r="J148" s="14"/>
    </row>
    <row r="149" spans="1:10">
      <c r="A149" s="14"/>
      <c r="J149" s="14"/>
    </row>
    <row r="150" spans="1:10">
      <c r="A150" s="14"/>
      <c r="J150" s="14"/>
    </row>
    <row r="151" spans="1:10">
      <c r="A151" s="14"/>
      <c r="J151" s="14"/>
    </row>
    <row r="153" spans="1:10">
      <c r="A153" s="14"/>
      <c r="J153" s="14"/>
    </row>
    <row r="154" spans="1:10">
      <c r="A154" s="14"/>
      <c r="J154" s="14"/>
    </row>
    <row r="155" spans="1:10">
      <c r="A155" s="14"/>
      <c r="J155" s="14"/>
    </row>
    <row r="156" spans="1:10">
      <c r="A156" s="14"/>
      <c r="J156" s="14"/>
    </row>
    <row r="158" spans="1:10">
      <c r="A158" s="14"/>
      <c r="J158" s="14"/>
    </row>
    <row r="159" spans="1:10">
      <c r="A159" s="14"/>
      <c r="J159" s="14"/>
    </row>
    <row r="160" spans="1:10">
      <c r="A160" s="14"/>
      <c r="J160" s="14"/>
    </row>
    <row r="161" spans="1:10">
      <c r="A161" s="14"/>
      <c r="J161" s="14"/>
    </row>
    <row r="162" spans="1:10">
      <c r="A162" s="14"/>
      <c r="J162" s="14"/>
    </row>
    <row r="163" spans="1:10">
      <c r="A163" s="14"/>
      <c r="J163" s="14"/>
    </row>
  </sheetData>
  <mergeCells count="3">
    <mergeCell ref="B5:B6"/>
    <mergeCell ref="C5:C6"/>
    <mergeCell ref="D5:H5"/>
  </mergeCells>
  <hyperlinks>
    <hyperlink ref="K1" location="Index!A1" display="Back to index" xr:uid="{500CA116-5A4A-4701-AAAC-6B483DEDA5E6}"/>
  </hyperlinks>
  <pageMargins left="0.70866141732283472" right="0.70866141732283472" top="0.74803149606299213" bottom="0.74803149606299213" header="0.31496062992125984" footer="0.31496062992125984"/>
  <pageSetup paperSize="9" scale="81" orientation="landscape" r:id="rId1"/>
  <headerFooter>
    <oddHeader>&amp;CEN
Annex V</oddHeader>
    <oddFooter>&amp;C&amp;P</oddFooter>
  </headerFooter>
  <ignoredErrors>
    <ignoredError sqref="G15:J15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A9088-5A15-490A-9D00-AFDBEEC14238}">
  <sheetPr>
    <tabColor theme="7" tint="0.59999389629810485"/>
  </sheetPr>
  <dimension ref="B1:R83"/>
  <sheetViews>
    <sheetView showGridLines="0" zoomScale="90" zoomScaleNormal="90" zoomScaleSheetLayoutView="90" workbookViewId="0"/>
  </sheetViews>
  <sheetFormatPr defaultColWidth="9.140625" defaultRowHeight="18"/>
  <cols>
    <col min="1" max="1" width="4.7109375" style="11" customWidth="1"/>
    <col min="2" max="2" width="4.5703125" style="11" customWidth="1"/>
    <col min="3" max="3" width="23.7109375" style="11" customWidth="1"/>
    <col min="4" max="4" width="14" style="11" customWidth="1"/>
    <col min="5" max="8" width="15.7109375" style="11" customWidth="1"/>
    <col min="9" max="9" width="14" style="11" customWidth="1"/>
    <col min="10" max="12" width="15.7109375" style="11" customWidth="1"/>
    <col min="13" max="13" width="12.28515625" style="11" customWidth="1"/>
    <col min="14" max="15" width="15.7109375" style="11" customWidth="1"/>
    <col min="16" max="16" width="12.85546875" style="11" bestFit="1" customWidth="1"/>
    <col min="17" max="17" width="4.7109375" style="244" customWidth="1"/>
    <col min="18" max="18" width="18.42578125" style="11" customWidth="1"/>
    <col min="19" max="16384" width="9.140625" style="11"/>
  </cols>
  <sheetData>
    <row r="1" spans="2:18" ht="21.75">
      <c r="C1" s="208" t="s">
        <v>359</v>
      </c>
      <c r="P1" s="8"/>
      <c r="R1" s="9" t="s">
        <v>418</v>
      </c>
    </row>
    <row r="2" spans="2:18">
      <c r="C2" s="10" t="s">
        <v>672</v>
      </c>
    </row>
    <row r="4" spans="2:18" s="13" customFormat="1" ht="20.100000000000001" customHeight="1" thickBot="1">
      <c r="B4" s="335"/>
      <c r="C4" s="335"/>
      <c r="D4" s="823" t="s">
        <v>64</v>
      </c>
      <c r="E4" s="823" t="s">
        <v>65</v>
      </c>
      <c r="F4" s="823" t="s">
        <v>66</v>
      </c>
      <c r="G4" s="823" t="s">
        <v>67</v>
      </c>
      <c r="H4" s="823" t="s">
        <v>68</v>
      </c>
      <c r="I4" s="823" t="s">
        <v>69</v>
      </c>
      <c r="J4" s="823" t="s">
        <v>70</v>
      </c>
      <c r="K4" s="823" t="s">
        <v>71</v>
      </c>
      <c r="L4" s="823" t="s">
        <v>106</v>
      </c>
      <c r="M4" s="823" t="s">
        <v>107</v>
      </c>
      <c r="N4" s="823" t="s">
        <v>108</v>
      </c>
      <c r="O4" s="823" t="s">
        <v>109</v>
      </c>
      <c r="P4" s="823" t="s">
        <v>204</v>
      </c>
      <c r="Q4" s="585"/>
      <c r="R4" s="335"/>
    </row>
    <row r="5" spans="2:18" s="207" customFormat="1" ht="20.100000000000001" customHeight="1">
      <c r="B5" s="357"/>
      <c r="C5" s="357"/>
      <c r="D5" s="2037" t="s">
        <v>360</v>
      </c>
      <c r="E5" s="2037"/>
      <c r="F5" s="2037" t="s">
        <v>361</v>
      </c>
      <c r="G5" s="2037"/>
      <c r="H5" s="2037" t="s">
        <v>362</v>
      </c>
      <c r="I5" s="2037" t="s">
        <v>121</v>
      </c>
      <c r="J5" s="2037" t="s">
        <v>363</v>
      </c>
      <c r="K5" s="2037"/>
      <c r="L5" s="2037"/>
      <c r="M5" s="2037"/>
      <c r="N5" s="2037" t="s">
        <v>364</v>
      </c>
      <c r="O5" s="2037" t="s">
        <v>365</v>
      </c>
      <c r="P5" s="2037" t="s">
        <v>366</v>
      </c>
      <c r="Q5" s="585"/>
      <c r="R5" s="357"/>
    </row>
    <row r="6" spans="2:18" s="207" customFormat="1" ht="20.100000000000001" customHeight="1">
      <c r="B6" s="357"/>
      <c r="C6" s="357"/>
      <c r="D6" s="2038"/>
      <c r="E6" s="2038"/>
      <c r="F6" s="2038"/>
      <c r="G6" s="2038"/>
      <c r="H6" s="2038"/>
      <c r="I6" s="2038"/>
      <c r="J6" s="2038"/>
      <c r="K6" s="2038"/>
      <c r="L6" s="2038"/>
      <c r="M6" s="2039"/>
      <c r="N6" s="2038"/>
      <c r="O6" s="2038"/>
      <c r="P6" s="2038"/>
      <c r="Q6" s="585"/>
      <c r="R6" s="357"/>
    </row>
    <row r="7" spans="2:18" s="207" customFormat="1" ht="78" customHeight="1">
      <c r="B7" s="357"/>
      <c r="C7" s="357"/>
      <c r="D7" s="1277" t="s">
        <v>367</v>
      </c>
      <c r="E7" s="1277" t="s">
        <v>368</v>
      </c>
      <c r="F7" s="1277" t="s">
        <v>369</v>
      </c>
      <c r="G7" s="1277" t="s">
        <v>370</v>
      </c>
      <c r="H7" s="2039"/>
      <c r="I7" s="2039"/>
      <c r="J7" s="1277" t="s">
        <v>371</v>
      </c>
      <c r="K7" s="1277" t="s">
        <v>361</v>
      </c>
      <c r="L7" s="1277" t="s">
        <v>372</v>
      </c>
      <c r="M7" s="1278" t="s">
        <v>373</v>
      </c>
      <c r="N7" s="2039"/>
      <c r="O7" s="2039"/>
      <c r="P7" s="2039"/>
      <c r="Q7" s="585"/>
      <c r="R7" s="357"/>
    </row>
    <row r="8" spans="2:18" s="24" customFormat="1" ht="24.95" customHeight="1">
      <c r="B8" s="1279" t="s">
        <v>192</v>
      </c>
      <c r="C8" s="1280" t="s">
        <v>374</v>
      </c>
      <c r="D8" s="1281"/>
      <c r="E8" s="1281"/>
      <c r="F8" s="1281"/>
      <c r="G8" s="1281"/>
      <c r="H8" s="1281"/>
      <c r="I8" s="1281"/>
      <c r="J8" s="1281"/>
      <c r="K8" s="1281"/>
      <c r="L8" s="1281"/>
      <c r="M8" s="1281"/>
      <c r="N8" s="1281"/>
      <c r="O8" s="1282"/>
      <c r="P8" s="1282"/>
      <c r="Q8" s="585"/>
      <c r="R8" s="335"/>
    </row>
    <row r="9" spans="2:18" s="24" customFormat="1" ht="20.100000000000001" customHeight="1">
      <c r="B9" s="415"/>
      <c r="C9" s="818" t="s">
        <v>678</v>
      </c>
      <c r="D9" s="570">
        <v>700.57137127999999</v>
      </c>
      <c r="E9" s="570">
        <v>181.43070748</v>
      </c>
      <c r="F9" s="570">
        <v>0</v>
      </c>
      <c r="G9" s="570"/>
      <c r="H9" s="570">
        <v>0</v>
      </c>
      <c r="I9" s="819">
        <f>SUM(D9:H9)</f>
        <v>882.00207876000002</v>
      </c>
      <c r="J9" s="570">
        <v>59.761996459999999</v>
      </c>
      <c r="K9" s="570">
        <v>0</v>
      </c>
      <c r="L9" s="570">
        <v>0</v>
      </c>
      <c r="M9" s="570">
        <v>59.761996459999999</v>
      </c>
      <c r="N9" s="570">
        <f>M9*12.5</f>
        <v>747.02495575</v>
      </c>
      <c r="O9" s="571">
        <v>2.726347128869E-2</v>
      </c>
      <c r="P9" s="571">
        <v>0</v>
      </c>
      <c r="Q9" s="820"/>
      <c r="R9" s="335"/>
    </row>
    <row r="10" spans="2:18" s="24" customFormat="1" ht="20.100000000000001" customHeight="1">
      <c r="B10" s="415"/>
      <c r="C10" s="818" t="s">
        <v>676</v>
      </c>
      <c r="D10" s="570">
        <v>7835.0280301400007</v>
      </c>
      <c r="E10" s="570">
        <v>8151.3305100200005</v>
      </c>
      <c r="F10" s="570">
        <v>0</v>
      </c>
      <c r="G10" s="570"/>
      <c r="H10" s="570">
        <v>2389.7643620900003</v>
      </c>
      <c r="I10" s="819">
        <f>SUM(D10:H10)</f>
        <v>18376.122902250001</v>
      </c>
      <c r="J10" s="570">
        <v>633.06377115999999</v>
      </c>
      <c r="K10" s="570">
        <v>0</v>
      </c>
      <c r="L10" s="570">
        <v>58.995666369999995</v>
      </c>
      <c r="M10" s="570">
        <v>692.05943751999996</v>
      </c>
      <c r="N10" s="570">
        <f>M10*12.5</f>
        <v>8650.742968999999</v>
      </c>
      <c r="O10" s="571">
        <v>0.31571807705957</v>
      </c>
      <c r="P10" s="571">
        <v>0</v>
      </c>
      <c r="Q10" s="820"/>
      <c r="R10" s="335"/>
    </row>
    <row r="11" spans="2:18" s="24" customFormat="1" ht="20.100000000000001" customHeight="1" thickBot="1">
      <c r="B11" s="415"/>
      <c r="C11" s="818" t="s">
        <v>677</v>
      </c>
      <c r="D11" s="570">
        <v>1331.2505254300002</v>
      </c>
      <c r="E11" s="570">
        <v>39181.491871650003</v>
      </c>
      <c r="F11" s="570">
        <v>1475.7832449699999</v>
      </c>
      <c r="G11" s="570"/>
      <c r="H11" s="570">
        <v>2315.8859868699997</v>
      </c>
      <c r="I11" s="819">
        <f>SUM(D11:H11)</f>
        <v>44304.411628920003</v>
      </c>
      <c r="J11" s="570">
        <v>1276.58002173</v>
      </c>
      <c r="K11" s="570">
        <v>7.5799999999999999E-4</v>
      </c>
      <c r="L11" s="570">
        <v>29.097645170000003</v>
      </c>
      <c r="M11" s="570">
        <v>1305.6784249</v>
      </c>
      <c r="N11" s="570">
        <f>M11*12.5</f>
        <v>16320.980311249999</v>
      </c>
      <c r="O11" s="571">
        <v>0.59565155710272</v>
      </c>
      <c r="P11" s="571">
        <v>0</v>
      </c>
      <c r="Q11" s="820"/>
      <c r="R11" s="335"/>
    </row>
    <row r="12" spans="2:18" s="13" customFormat="1" ht="20.100000000000001" customHeight="1">
      <c r="B12" s="816" t="s">
        <v>207</v>
      </c>
      <c r="C12" s="817" t="s">
        <v>94</v>
      </c>
      <c r="D12" s="572">
        <v>10403.321468729999</v>
      </c>
      <c r="E12" s="572">
        <v>50582.836017679998</v>
      </c>
      <c r="F12" s="572">
        <v>1475.7832449699999</v>
      </c>
      <c r="G12" s="572"/>
      <c r="H12" s="572">
        <v>4705.65034896</v>
      </c>
      <c r="I12" s="572">
        <f>SUM(D12:H12)</f>
        <v>67167.591080340004</v>
      </c>
      <c r="J12" s="572">
        <v>2103.9230742700001</v>
      </c>
      <c r="K12" s="572">
        <v>7.5799999999999999E-4</v>
      </c>
      <c r="L12" s="572">
        <v>88.093311540000002</v>
      </c>
      <c r="M12" s="572">
        <v>2192.0171438100001</v>
      </c>
      <c r="N12" s="572">
        <f>M12*12.5</f>
        <v>27400.214297625</v>
      </c>
      <c r="O12" s="572"/>
      <c r="P12" s="573"/>
      <c r="Q12" s="821"/>
      <c r="R12" s="335"/>
    </row>
    <row r="13" spans="2:18" s="12" customFormat="1" ht="15">
      <c r="B13" s="192"/>
      <c r="C13" s="192"/>
      <c r="D13" s="192"/>
      <c r="E13" s="192"/>
      <c r="F13" s="192"/>
      <c r="G13" s="192"/>
      <c r="H13" s="192"/>
      <c r="I13" s="192"/>
      <c r="J13" s="192"/>
      <c r="K13" s="192"/>
      <c r="L13" s="192"/>
      <c r="M13" s="192"/>
      <c r="N13" s="192"/>
      <c r="O13" s="192"/>
      <c r="P13" s="192"/>
      <c r="Q13" s="585"/>
      <c r="R13" s="192"/>
    </row>
    <row r="14" spans="2:18">
      <c r="B14" s="192"/>
      <c r="C14" s="192"/>
      <c r="D14" s="192"/>
      <c r="E14" s="192"/>
      <c r="F14" s="192"/>
      <c r="G14" s="192"/>
      <c r="H14" s="192"/>
      <c r="I14" s="192"/>
      <c r="J14" s="192"/>
      <c r="K14" s="192"/>
      <c r="L14" s="192"/>
      <c r="M14" s="192"/>
      <c r="N14" s="192"/>
      <c r="O14" s="192"/>
      <c r="P14" s="192"/>
      <c r="Q14" s="585"/>
      <c r="R14" s="192"/>
    </row>
    <row r="15" spans="2:18">
      <c r="B15" s="192"/>
      <c r="C15" s="192"/>
      <c r="D15" s="192"/>
      <c r="E15" s="192"/>
      <c r="F15" s="192"/>
      <c r="G15" s="192"/>
      <c r="H15" s="192"/>
      <c r="I15" s="192"/>
      <c r="J15" s="192"/>
      <c r="K15" s="192"/>
      <c r="L15" s="192"/>
      <c r="M15" s="192"/>
      <c r="N15" s="192"/>
      <c r="O15" s="192"/>
      <c r="P15" s="192"/>
      <c r="Q15" s="822"/>
      <c r="R15" s="192"/>
    </row>
    <row r="16" spans="2:18">
      <c r="B16" s="192"/>
      <c r="C16" s="192"/>
      <c r="D16" s="192"/>
      <c r="E16" s="192"/>
      <c r="F16" s="192"/>
      <c r="G16" s="192"/>
      <c r="H16" s="192"/>
      <c r="I16" s="192"/>
      <c r="J16" s="192"/>
      <c r="K16" s="192"/>
      <c r="L16" s="192"/>
      <c r="M16" s="192"/>
      <c r="N16" s="192"/>
      <c r="O16" s="192"/>
      <c r="P16" s="192"/>
      <c r="Q16" s="822"/>
      <c r="R16" s="192"/>
    </row>
    <row r="17" spans="2:18">
      <c r="B17" s="192"/>
      <c r="C17" s="192"/>
      <c r="D17" s="192"/>
      <c r="E17" s="192"/>
      <c r="F17" s="192"/>
      <c r="G17" s="192"/>
      <c r="H17" s="192"/>
      <c r="I17" s="192"/>
      <c r="J17" s="192"/>
      <c r="K17" s="192"/>
      <c r="L17" s="192"/>
      <c r="M17" s="192"/>
      <c r="N17" s="192"/>
      <c r="O17" s="192"/>
      <c r="P17" s="192"/>
      <c r="Q17" s="585"/>
      <c r="R17" s="192"/>
    </row>
    <row r="18" spans="2:18">
      <c r="B18" s="192"/>
      <c r="C18" s="192"/>
      <c r="D18" s="192"/>
      <c r="E18" s="192"/>
      <c r="F18" s="192"/>
      <c r="G18" s="192"/>
      <c r="H18" s="192"/>
      <c r="I18" s="192"/>
      <c r="J18" s="192"/>
      <c r="K18" s="192"/>
      <c r="L18" s="192"/>
      <c r="M18" s="192"/>
      <c r="N18" s="192"/>
      <c r="O18" s="192"/>
      <c r="P18" s="192"/>
      <c r="Q18" s="585"/>
      <c r="R18" s="192"/>
    </row>
    <row r="19" spans="2:18">
      <c r="B19" s="192"/>
      <c r="C19" s="192"/>
      <c r="D19" s="192"/>
      <c r="E19" s="192"/>
      <c r="F19" s="192"/>
      <c r="G19" s="192"/>
      <c r="H19" s="192"/>
      <c r="I19" s="192"/>
      <c r="J19" s="192"/>
      <c r="K19" s="192"/>
      <c r="L19" s="192"/>
      <c r="M19" s="192"/>
      <c r="N19" s="192"/>
      <c r="O19" s="192"/>
      <c r="P19" s="192"/>
      <c r="Q19" s="585"/>
      <c r="R19" s="192"/>
    </row>
    <row r="20" spans="2:18">
      <c r="B20" s="192"/>
      <c r="C20" s="192"/>
      <c r="D20" s="192"/>
      <c r="E20" s="192"/>
      <c r="F20" s="192"/>
      <c r="G20" s="192"/>
      <c r="H20" s="192"/>
      <c r="I20" s="192"/>
      <c r="J20" s="192"/>
      <c r="K20" s="192"/>
      <c r="L20" s="192"/>
      <c r="M20" s="192"/>
      <c r="N20" s="192"/>
      <c r="O20" s="192"/>
      <c r="P20" s="192"/>
      <c r="Q20" s="585"/>
      <c r="R20" s="192"/>
    </row>
    <row r="21" spans="2:18">
      <c r="Q21" s="574"/>
    </row>
    <row r="22" spans="2:18">
      <c r="Q22" s="574"/>
    </row>
    <row r="23" spans="2:18">
      <c r="Q23" s="574"/>
    </row>
    <row r="24" spans="2:18">
      <c r="Q24" s="574"/>
    </row>
    <row r="25" spans="2:18">
      <c r="Q25" s="574"/>
    </row>
    <row r="26" spans="2:18">
      <c r="Q26" s="574"/>
    </row>
    <row r="27" spans="2:18">
      <c r="E27" s="13"/>
      <c r="Q27" s="574"/>
    </row>
    <row r="28" spans="2:18">
      <c r="Q28" s="574"/>
    </row>
    <row r="29" spans="2:18">
      <c r="Q29" s="574"/>
    </row>
    <row r="30" spans="2:18">
      <c r="Q30" s="574"/>
    </row>
    <row r="31" spans="2:18">
      <c r="Q31" s="436"/>
    </row>
    <row r="32" spans="2:18">
      <c r="Q32" s="574"/>
    </row>
    <row r="33" spans="17:17">
      <c r="Q33" s="574"/>
    </row>
    <row r="34" spans="17:17">
      <c r="Q34" s="575"/>
    </row>
    <row r="35" spans="17:17">
      <c r="Q35" s="575"/>
    </row>
    <row r="36" spans="17:17">
      <c r="Q36" s="574"/>
    </row>
    <row r="37" spans="17:17">
      <c r="Q37" s="574"/>
    </row>
    <row r="38" spans="17:17">
      <c r="Q38" s="574"/>
    </row>
    <row r="39" spans="17:17">
      <c r="Q39" s="574"/>
    </row>
    <row r="40" spans="17:17">
      <c r="Q40" s="436"/>
    </row>
    <row r="41" spans="17:17">
      <c r="Q41" s="574"/>
    </row>
    <row r="42" spans="17:17">
      <c r="Q42" s="574"/>
    </row>
    <row r="43" spans="17:17">
      <c r="Q43" s="574"/>
    </row>
    <row r="44" spans="17:17">
      <c r="Q44" s="574"/>
    </row>
    <row r="45" spans="17:17">
      <c r="Q45" s="574"/>
    </row>
    <row r="46" spans="17:17">
      <c r="Q46" s="574"/>
    </row>
    <row r="47" spans="17:17">
      <c r="Q47" s="574"/>
    </row>
    <row r="48" spans="17:17">
      <c r="Q48" s="574"/>
    </row>
    <row r="49" spans="17:17">
      <c r="Q49" s="574"/>
    </row>
    <row r="50" spans="17:17">
      <c r="Q50" s="574"/>
    </row>
    <row r="51" spans="17:17">
      <c r="Q51" s="574"/>
    </row>
    <row r="52" spans="17:17">
      <c r="Q52" s="574"/>
    </row>
    <row r="53" spans="17:17">
      <c r="Q53" s="436"/>
    </row>
    <row r="54" spans="17:17">
      <c r="Q54" s="574"/>
    </row>
    <row r="55" spans="17:17">
      <c r="Q55" s="574"/>
    </row>
    <row r="56" spans="17:17">
      <c r="Q56" s="574"/>
    </row>
    <row r="57" spans="17:17">
      <c r="Q57" s="574"/>
    </row>
    <row r="58" spans="17:17">
      <c r="Q58" s="574"/>
    </row>
    <row r="59" spans="17:17">
      <c r="Q59" s="574"/>
    </row>
    <row r="60" spans="17:17">
      <c r="Q60" s="574"/>
    </row>
    <row r="61" spans="17:17">
      <c r="Q61" s="574"/>
    </row>
    <row r="62" spans="17:17">
      <c r="Q62" s="574"/>
    </row>
    <row r="63" spans="17:17">
      <c r="Q63" s="436"/>
    </row>
    <row r="64" spans="17:17">
      <c r="Q64" s="574"/>
    </row>
    <row r="65" spans="17:17">
      <c r="Q65" s="574"/>
    </row>
    <row r="66" spans="17:17">
      <c r="Q66" s="574"/>
    </row>
    <row r="67" spans="17:17">
      <c r="Q67" s="436"/>
    </row>
    <row r="68" spans="17:17">
      <c r="Q68" s="574"/>
    </row>
    <row r="69" spans="17:17">
      <c r="Q69" s="574"/>
    </row>
    <row r="70" spans="17:17">
      <c r="Q70" s="574"/>
    </row>
    <row r="71" spans="17:17">
      <c r="Q71" s="574"/>
    </row>
    <row r="72" spans="17:17">
      <c r="Q72" s="436"/>
    </row>
    <row r="73" spans="17:17">
      <c r="Q73" s="574"/>
    </row>
    <row r="74" spans="17:17">
      <c r="Q74" s="574"/>
    </row>
    <row r="75" spans="17:17">
      <c r="Q75" s="574"/>
    </row>
    <row r="76" spans="17:17">
      <c r="Q76" s="574"/>
    </row>
    <row r="77" spans="17:17">
      <c r="Q77" s="436"/>
    </row>
    <row r="78" spans="17:17">
      <c r="Q78" s="574"/>
    </row>
    <row r="79" spans="17:17">
      <c r="Q79" s="574"/>
    </row>
    <row r="80" spans="17:17">
      <c r="Q80" s="574"/>
    </row>
    <row r="81" spans="17:17">
      <c r="Q81" s="574"/>
    </row>
    <row r="82" spans="17:17">
      <c r="Q82" s="574"/>
    </row>
    <row r="83" spans="17:17">
      <c r="Q83" s="574"/>
    </row>
  </sheetData>
  <mergeCells count="8">
    <mergeCell ref="O5:O7"/>
    <mergeCell ref="P5:P7"/>
    <mergeCell ref="D5:E6"/>
    <mergeCell ref="F5:G6"/>
    <mergeCell ref="H5:H7"/>
    <mergeCell ref="I5:I7"/>
    <mergeCell ref="J5:M6"/>
    <mergeCell ref="N5:N7"/>
  </mergeCells>
  <conditionalFormatting sqref="D8:I11">
    <cfRule type="cellIs" dxfId="25" priority="4" stopIfTrue="1" operator="lessThan">
      <formula>0</formula>
    </cfRule>
  </conditionalFormatting>
  <conditionalFormatting sqref="D12:Q12">
    <cfRule type="cellIs" dxfId="24" priority="20" stopIfTrue="1" operator="lessThan">
      <formula>0</formula>
    </cfRule>
  </conditionalFormatting>
  <conditionalFormatting sqref="J8:N8 J9:Q11">
    <cfRule type="cellIs" dxfId="23" priority="31" stopIfTrue="1" operator="lessThan">
      <formula>0</formula>
    </cfRule>
  </conditionalFormatting>
  <hyperlinks>
    <hyperlink ref="R1" location="Index!A1" display="Back to index" xr:uid="{FACE6045-4994-4D65-90D3-129DBE134A54}"/>
  </hyperlinks>
  <pageMargins left="0.7" right="0.7" top="0.75" bottom="0.75" header="0.3" footer="0.3"/>
  <pageSetup paperSize="9" scale="50" orientation="landscape" r:id="rId1"/>
  <headerFooter>
    <oddHeader>&amp;CEN
Annex IX</oddHeader>
    <oddFooter>&amp;C&amp;P</oddFooter>
  </headerFooter>
  <ignoredErrors>
    <ignoredError sqref="B8 B12:B13" numberStoredAsText="1"/>
    <ignoredError sqref="G11 G12 F9:I9 K9:L9 N9 F10:G10 I10 K10 N10 I11 N11 I12 N12"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284DB-FA17-4C5E-9E1E-26D67F92BA4D}">
  <sheetPr>
    <tabColor theme="7" tint="0.59999389629810485"/>
  </sheetPr>
  <dimension ref="B1:K84"/>
  <sheetViews>
    <sheetView showGridLines="0" zoomScale="90" zoomScaleNormal="90" workbookViewId="0"/>
  </sheetViews>
  <sheetFormatPr defaultColWidth="9.140625" defaultRowHeight="18"/>
  <cols>
    <col min="1" max="1" width="4.7109375" style="11" customWidth="1"/>
    <col min="2" max="2" width="9.140625" style="11"/>
    <col min="3" max="3" width="59.5703125" style="11" customWidth="1"/>
    <col min="4" max="4" width="15.7109375" style="11" customWidth="1"/>
    <col min="5" max="5" width="15.7109375" style="5" customWidth="1"/>
    <col min="6" max="15" width="15.7109375" style="11" customWidth="1"/>
    <col min="16" max="16384" width="9.140625" style="11"/>
  </cols>
  <sheetData>
    <row r="1" spans="2:11" ht="47.25" customHeight="1">
      <c r="B1" s="2022" t="s">
        <v>375</v>
      </c>
      <c r="C1" s="2040"/>
      <c r="D1" s="2040"/>
      <c r="F1" s="9" t="s">
        <v>418</v>
      </c>
    </row>
    <row r="2" spans="2:11">
      <c r="B2" s="10" t="s">
        <v>672</v>
      </c>
    </row>
    <row r="3" spans="2:11" s="12" customFormat="1">
      <c r="E3" s="5"/>
    </row>
    <row r="4" spans="2:11" s="12" customFormat="1" ht="18.75" thickBot="1">
      <c r="B4" s="13"/>
      <c r="C4" s="13"/>
      <c r="D4" s="250" t="s">
        <v>64</v>
      </c>
      <c r="E4" s="11"/>
    </row>
    <row r="5" spans="2:11" s="12" customFormat="1" ht="24.95" customHeight="1">
      <c r="B5" s="824">
        <v>1</v>
      </c>
      <c r="C5" s="825" t="s">
        <v>376</v>
      </c>
      <c r="D5" s="826">
        <v>40128.010301089998</v>
      </c>
      <c r="E5" s="11"/>
    </row>
    <row r="6" spans="2:11" s="12" customFormat="1" ht="24.95" customHeight="1">
      <c r="B6" s="810">
        <v>2</v>
      </c>
      <c r="C6" s="827" t="s">
        <v>377</v>
      </c>
      <c r="D6" s="828">
        <f>+D7/D5</f>
        <v>3.7239971899613681E-4</v>
      </c>
      <c r="E6" s="11"/>
    </row>
    <row r="7" spans="2:11" s="12" customFormat="1" ht="24.95" customHeight="1">
      <c r="B7" s="829">
        <v>3</v>
      </c>
      <c r="C7" s="830" t="s">
        <v>378</v>
      </c>
      <c r="D7" s="831">
        <v>14.943659759999999</v>
      </c>
      <c r="E7" s="11"/>
    </row>
    <row r="8" spans="2:11" s="12" customFormat="1">
      <c r="E8" s="11"/>
    </row>
    <row r="9" spans="2:11">
      <c r="E9" s="11"/>
    </row>
    <row r="10" spans="2:11">
      <c r="E10" s="14"/>
    </row>
    <row r="11" spans="2:11">
      <c r="E11" s="11"/>
    </row>
    <row r="12" spans="2:11">
      <c r="E12" s="14"/>
    </row>
    <row r="13" spans="2:11">
      <c r="E13" s="14"/>
      <c r="K13" s="402"/>
    </row>
    <row r="14" spans="2:11">
      <c r="E14" s="14"/>
    </row>
    <row r="15" spans="2:11">
      <c r="E15" s="14"/>
    </row>
    <row r="16" spans="2:11">
      <c r="E16" s="537"/>
    </row>
    <row r="17" spans="5:11">
      <c r="E17" s="537"/>
    </row>
    <row r="18" spans="5:11">
      <c r="E18" s="14"/>
    </row>
    <row r="19" spans="5:11">
      <c r="E19" s="14"/>
    </row>
    <row r="20" spans="5:11">
      <c r="E20" s="14"/>
    </row>
    <row r="21" spans="5:11">
      <c r="E21" s="11"/>
    </row>
    <row r="22" spans="5:11">
      <c r="E22" s="14"/>
      <c r="K22" s="12"/>
    </row>
    <row r="23" spans="5:11">
      <c r="E23" s="14"/>
    </row>
    <row r="24" spans="5:11">
      <c r="E24" s="14"/>
    </row>
    <row r="25" spans="5:11">
      <c r="E25" s="14"/>
    </row>
    <row r="26" spans="5:11">
      <c r="E26" s="14"/>
    </row>
    <row r="27" spans="5:11">
      <c r="E27" s="13"/>
    </row>
    <row r="28" spans="5:11">
      <c r="E28" s="14"/>
    </row>
    <row r="29" spans="5:11">
      <c r="E29" s="14"/>
    </row>
    <row r="30" spans="5:11">
      <c r="E30" s="14"/>
    </row>
    <row r="31" spans="5:11">
      <c r="E31" s="14"/>
    </row>
    <row r="32" spans="5:11">
      <c r="E32" s="11"/>
    </row>
    <row r="33" spans="5:5">
      <c r="E33" s="14"/>
    </row>
    <row r="34" spans="5:5">
      <c r="E34" s="14"/>
    </row>
    <row r="35" spans="5:5">
      <c r="E35" s="537"/>
    </row>
    <row r="36" spans="5:5">
      <c r="E36" s="537"/>
    </row>
    <row r="37" spans="5:5">
      <c r="E37" s="14"/>
    </row>
    <row r="38" spans="5:5">
      <c r="E38" s="14"/>
    </row>
    <row r="39" spans="5:5">
      <c r="E39" s="14"/>
    </row>
    <row r="40" spans="5:5">
      <c r="E40" s="14"/>
    </row>
    <row r="41" spans="5:5">
      <c r="E41" s="11"/>
    </row>
    <row r="42" spans="5:5">
      <c r="E42" s="14"/>
    </row>
    <row r="43" spans="5:5">
      <c r="E43" s="14"/>
    </row>
    <row r="44" spans="5:5">
      <c r="E44" s="14"/>
    </row>
    <row r="45" spans="5:5">
      <c r="E45" s="14"/>
    </row>
    <row r="46" spans="5:5">
      <c r="E46" s="14"/>
    </row>
    <row r="47" spans="5:5">
      <c r="E47" s="14"/>
    </row>
    <row r="48" spans="5:5">
      <c r="E48" s="14"/>
    </row>
    <row r="49" spans="5:5">
      <c r="E49" s="14"/>
    </row>
    <row r="50" spans="5:5">
      <c r="E50" s="14"/>
    </row>
    <row r="51" spans="5:5">
      <c r="E51" s="14"/>
    </row>
    <row r="52" spans="5:5">
      <c r="E52" s="14"/>
    </row>
    <row r="53" spans="5:5">
      <c r="E53" s="14"/>
    </row>
    <row r="54" spans="5:5">
      <c r="E54" s="11"/>
    </row>
    <row r="55" spans="5:5">
      <c r="E55" s="14"/>
    </row>
    <row r="56" spans="5:5">
      <c r="E56" s="14"/>
    </row>
    <row r="57" spans="5:5">
      <c r="E57" s="14"/>
    </row>
    <row r="58" spans="5:5">
      <c r="E58" s="14"/>
    </row>
    <row r="59" spans="5:5">
      <c r="E59" s="14"/>
    </row>
    <row r="60" spans="5:5">
      <c r="E60" s="14"/>
    </row>
    <row r="61" spans="5:5">
      <c r="E61" s="14"/>
    </row>
    <row r="62" spans="5:5">
      <c r="E62" s="14"/>
    </row>
    <row r="63" spans="5:5">
      <c r="E63" s="14"/>
    </row>
    <row r="64" spans="5:5">
      <c r="E64" s="11"/>
    </row>
    <row r="65" spans="5:5">
      <c r="E65" s="14"/>
    </row>
    <row r="66" spans="5:5">
      <c r="E66" s="14"/>
    </row>
    <row r="67" spans="5:5">
      <c r="E67" s="14"/>
    </row>
    <row r="68" spans="5:5">
      <c r="E68" s="11"/>
    </row>
    <row r="69" spans="5:5">
      <c r="E69" s="14"/>
    </row>
    <row r="70" spans="5:5">
      <c r="E70" s="14"/>
    </row>
    <row r="71" spans="5:5">
      <c r="E71" s="14"/>
    </row>
    <row r="72" spans="5:5">
      <c r="E72" s="14"/>
    </row>
    <row r="73" spans="5:5">
      <c r="E73" s="11"/>
    </row>
    <row r="74" spans="5:5">
      <c r="E74" s="14"/>
    </row>
    <row r="75" spans="5:5">
      <c r="E75" s="14"/>
    </row>
    <row r="76" spans="5:5">
      <c r="E76" s="14"/>
    </row>
    <row r="77" spans="5:5">
      <c r="E77" s="14"/>
    </row>
    <row r="78" spans="5:5">
      <c r="E78" s="11"/>
    </row>
    <row r="79" spans="5:5">
      <c r="E79" s="14"/>
    </row>
    <row r="80" spans="5:5">
      <c r="E80" s="14"/>
    </row>
    <row r="81" spans="5:5">
      <c r="E81" s="14"/>
    </row>
    <row r="82" spans="5:5">
      <c r="E82" s="14"/>
    </row>
    <row r="83" spans="5:5">
      <c r="E83" s="14"/>
    </row>
    <row r="84" spans="5:5">
      <c r="E84" s="14"/>
    </row>
  </sheetData>
  <mergeCells count="1">
    <mergeCell ref="B1:D1"/>
  </mergeCells>
  <conditionalFormatting sqref="D5:D7">
    <cfRule type="cellIs" dxfId="22" priority="1" stopIfTrue="1" operator="lessThan">
      <formula>0</formula>
    </cfRule>
  </conditionalFormatting>
  <hyperlinks>
    <hyperlink ref="F1" location="Index!A1" display="Back to index" xr:uid="{7A9E4EAA-0743-4EB4-89B4-41FD3CABD9ED}"/>
  </hyperlinks>
  <pageMargins left="0.7" right="0.7" top="0.75" bottom="0.75" header="0.3" footer="0.3"/>
  <pageSetup paperSize="9" orientation="landscape" verticalDpi="1200" r:id="rId1"/>
  <headerFooter>
    <oddHeader>&amp;CEN
Annex IX</oddHeader>
    <oddFooter>&amp;C&amp;P</oddFooter>
  </headerFooter>
  <ignoredErrors>
    <ignoredError sqref="D8:F10 E6:F7 D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84260-F3BD-42CF-B706-F211D448D0D3}">
  <sheetPr>
    <tabColor theme="7" tint="0.59999389629810485"/>
    <pageSetUpPr fitToPage="1"/>
  </sheetPr>
  <dimension ref="A1:O122"/>
  <sheetViews>
    <sheetView showGridLines="0" zoomScale="90" zoomScaleNormal="90" workbookViewId="0"/>
  </sheetViews>
  <sheetFormatPr defaultColWidth="11.42578125" defaultRowHeight="18"/>
  <cols>
    <col min="1" max="1" width="4.7109375" style="11" customWidth="1"/>
    <col min="2" max="2" width="4" style="11" customWidth="1"/>
    <col min="3" max="3" width="44.140625" style="11" customWidth="1"/>
    <col min="4" max="8" width="10.5703125" style="11" customWidth="1"/>
    <col min="9" max="15" width="15.7109375" style="11" customWidth="1"/>
    <col min="16" max="16384" width="11.42578125" style="11"/>
  </cols>
  <sheetData>
    <row r="1" spans="2:15" ht="21.75">
      <c r="C1" s="3" t="s">
        <v>1429</v>
      </c>
      <c r="O1" s="9" t="s">
        <v>418</v>
      </c>
    </row>
    <row r="2" spans="2:15">
      <c r="C2" s="544" t="s">
        <v>1430</v>
      </c>
    </row>
    <row r="3" spans="2:15">
      <c r="B3" s="317"/>
      <c r="C3" s="10" t="s">
        <v>672</v>
      </c>
    </row>
    <row r="4" spans="2:15" ht="18.75" thickBot="1">
      <c r="B4" s="546"/>
      <c r="C4" s="545"/>
      <c r="D4" s="836" t="s">
        <v>64</v>
      </c>
      <c r="E4" s="836" t="s">
        <v>65</v>
      </c>
      <c r="F4" s="836" t="s">
        <v>66</v>
      </c>
      <c r="G4" s="836" t="s">
        <v>67</v>
      </c>
      <c r="H4" s="836" t="s">
        <v>68</v>
      </c>
      <c r="I4" s="837" t="s">
        <v>1431</v>
      </c>
      <c r="J4" s="837" t="s">
        <v>1432</v>
      </c>
      <c r="K4" s="836" t="s">
        <v>69</v>
      </c>
      <c r="L4" s="836" t="s">
        <v>70</v>
      </c>
      <c r="M4" s="836" t="s">
        <v>71</v>
      </c>
      <c r="N4" s="192"/>
      <c r="O4" s="192"/>
    </row>
    <row r="5" spans="2:15" ht="28.5" customHeight="1">
      <c r="B5" s="546"/>
      <c r="C5" s="547"/>
      <c r="D5" s="2041" t="s">
        <v>1433</v>
      </c>
      <c r="E5" s="2041"/>
      <c r="F5" s="2041"/>
      <c r="G5" s="2041"/>
      <c r="H5" s="2041"/>
      <c r="I5" s="2042" t="s">
        <v>1434</v>
      </c>
      <c r="J5" s="2042"/>
      <c r="K5" s="2043" t="s">
        <v>1435</v>
      </c>
      <c r="L5" s="832"/>
      <c r="M5" s="832"/>
      <c r="N5" s="192"/>
      <c r="O5" s="192"/>
    </row>
    <row r="6" spans="2:15" ht="54">
      <c r="B6" s="548"/>
      <c r="C6" s="548" t="s">
        <v>1436</v>
      </c>
      <c r="D6" s="833" t="s">
        <v>200</v>
      </c>
      <c r="E6" s="833" t="s">
        <v>1437</v>
      </c>
      <c r="F6" s="833" t="s">
        <v>1438</v>
      </c>
      <c r="G6" s="833" t="s">
        <v>1439</v>
      </c>
      <c r="H6" s="833" t="s">
        <v>1440</v>
      </c>
      <c r="I6" s="834" t="s">
        <v>1441</v>
      </c>
      <c r="J6" s="834" t="s">
        <v>1442</v>
      </c>
      <c r="K6" s="2044"/>
      <c r="L6" s="834" t="s">
        <v>2039</v>
      </c>
      <c r="M6" s="834" t="s">
        <v>2040</v>
      </c>
      <c r="N6" s="192"/>
      <c r="O6" s="192"/>
    </row>
    <row r="7" spans="2:15" ht="20.100000000000001" customHeight="1">
      <c r="B7" s="549">
        <v>1</v>
      </c>
      <c r="C7" s="550" t="s">
        <v>1443</v>
      </c>
      <c r="D7" s="549"/>
      <c r="E7" s="549"/>
      <c r="F7" s="549"/>
      <c r="G7" s="549"/>
      <c r="H7" s="549"/>
      <c r="I7" s="551"/>
      <c r="J7" s="551"/>
      <c r="K7" s="552"/>
      <c r="L7" s="549"/>
      <c r="M7" s="549"/>
      <c r="N7" s="192"/>
      <c r="O7" s="192"/>
    </row>
    <row r="8" spans="2:15" ht="20.100000000000001" customHeight="1">
      <c r="B8" s="553">
        <v>2</v>
      </c>
      <c r="C8" s="554" t="s">
        <v>1444</v>
      </c>
      <c r="D8" s="553"/>
      <c r="E8" s="553"/>
      <c r="F8" s="553"/>
      <c r="G8" s="553"/>
      <c r="H8" s="553"/>
      <c r="I8" s="555"/>
      <c r="J8" s="555"/>
      <c r="K8" s="556"/>
      <c r="L8" s="553"/>
      <c r="M8" s="553"/>
      <c r="N8" s="192"/>
      <c r="O8" s="192"/>
    </row>
    <row r="9" spans="2:15" ht="20.100000000000001" customHeight="1">
      <c r="B9" s="557">
        <v>3</v>
      </c>
      <c r="C9" s="558" t="s">
        <v>1445</v>
      </c>
      <c r="D9" s="559"/>
      <c r="E9" s="559"/>
      <c r="F9" s="559"/>
      <c r="G9" s="559"/>
      <c r="H9" s="559"/>
      <c r="I9" s="560"/>
      <c r="J9" s="560"/>
      <c r="K9" s="559"/>
      <c r="L9" s="559"/>
      <c r="M9" s="559"/>
      <c r="N9" s="192"/>
      <c r="O9" s="192"/>
    </row>
    <row r="10" spans="2:15" ht="20.100000000000001" customHeight="1">
      <c r="B10" s="557">
        <v>4</v>
      </c>
      <c r="C10" s="558" t="s">
        <v>1446</v>
      </c>
      <c r="D10" s="559"/>
      <c r="E10" s="559"/>
      <c r="F10" s="559"/>
      <c r="G10" s="559"/>
      <c r="H10" s="559"/>
      <c r="I10" s="560"/>
      <c r="J10" s="560"/>
      <c r="K10" s="559"/>
      <c r="L10" s="559"/>
      <c r="M10" s="559"/>
      <c r="N10" s="192"/>
      <c r="O10" s="192"/>
    </row>
    <row r="11" spans="2:15" ht="20.100000000000001" customHeight="1">
      <c r="B11" s="557">
        <v>5</v>
      </c>
      <c r="C11" s="558" t="s">
        <v>1447</v>
      </c>
      <c r="D11" s="559"/>
      <c r="E11" s="559"/>
      <c r="F11" s="559"/>
      <c r="G11" s="559"/>
      <c r="H11" s="559"/>
      <c r="I11" s="560"/>
      <c r="J11" s="560"/>
      <c r="K11" s="559"/>
      <c r="L11" s="559"/>
      <c r="M11" s="559"/>
      <c r="N11" s="192"/>
      <c r="O11" s="192"/>
    </row>
    <row r="12" spans="2:15" ht="20.100000000000001" customHeight="1">
      <c r="B12" s="557">
        <v>6</v>
      </c>
      <c r="C12" s="558" t="s">
        <v>1448</v>
      </c>
      <c r="D12" s="559"/>
      <c r="E12" s="559"/>
      <c r="F12" s="559"/>
      <c r="G12" s="559"/>
      <c r="H12" s="559"/>
      <c r="I12" s="560"/>
      <c r="J12" s="560"/>
      <c r="K12" s="559"/>
      <c r="L12" s="559"/>
      <c r="M12" s="559"/>
      <c r="N12" s="192"/>
      <c r="O12" s="192"/>
    </row>
    <row r="13" spans="2:15" ht="20.100000000000001" customHeight="1">
      <c r="B13" s="557">
        <v>7</v>
      </c>
      <c r="C13" s="558" t="s">
        <v>382</v>
      </c>
      <c r="D13" s="559"/>
      <c r="E13" s="559"/>
      <c r="F13" s="559"/>
      <c r="G13" s="559"/>
      <c r="H13" s="559"/>
      <c r="I13" s="560"/>
      <c r="J13" s="560"/>
      <c r="K13" s="1966"/>
      <c r="L13" s="559"/>
      <c r="M13" s="559"/>
      <c r="N13" s="192"/>
      <c r="O13" s="192"/>
    </row>
    <row r="14" spans="2:15" ht="20.100000000000001" customHeight="1">
      <c r="B14" s="561">
        <v>8</v>
      </c>
      <c r="C14" s="554" t="s">
        <v>1444</v>
      </c>
      <c r="D14" s="561"/>
      <c r="E14" s="561"/>
      <c r="F14" s="561"/>
      <c r="G14" s="561"/>
      <c r="H14" s="561"/>
      <c r="I14" s="561"/>
      <c r="J14" s="561"/>
      <c r="K14" s="562"/>
      <c r="L14" s="561"/>
      <c r="M14" s="561"/>
      <c r="N14" s="192"/>
      <c r="O14" s="192"/>
    </row>
    <row r="15" spans="2:15" ht="20.100000000000001" customHeight="1">
      <c r="B15" s="561">
        <v>9</v>
      </c>
      <c r="C15" s="554" t="s">
        <v>1444</v>
      </c>
      <c r="D15" s="561"/>
      <c r="E15" s="561"/>
      <c r="F15" s="561"/>
      <c r="G15" s="561"/>
      <c r="H15" s="561"/>
      <c r="I15" s="561"/>
      <c r="J15" s="561"/>
      <c r="K15" s="562"/>
      <c r="L15" s="561"/>
      <c r="M15" s="561"/>
      <c r="N15" s="192"/>
      <c r="O15" s="192"/>
    </row>
    <row r="16" spans="2:15" ht="20.100000000000001" customHeight="1">
      <c r="B16" s="557">
        <v>10</v>
      </c>
      <c r="C16" s="558" t="s">
        <v>1449</v>
      </c>
      <c r="D16" s="559"/>
      <c r="E16" s="559"/>
      <c r="F16" s="559"/>
      <c r="G16" s="559"/>
      <c r="H16" s="559"/>
      <c r="I16" s="560"/>
      <c r="J16" s="560"/>
      <c r="K16" s="559"/>
      <c r="L16" s="559"/>
      <c r="M16" s="559"/>
      <c r="N16" s="192"/>
      <c r="O16" s="192"/>
    </row>
    <row r="17" spans="1:15" ht="20.100000000000001" customHeight="1">
      <c r="B17" s="563">
        <v>11</v>
      </c>
      <c r="C17" s="564" t="s">
        <v>1444</v>
      </c>
      <c r="D17" s="563"/>
      <c r="E17" s="563"/>
      <c r="F17" s="563"/>
      <c r="G17" s="563"/>
      <c r="H17" s="563"/>
      <c r="I17" s="563"/>
      <c r="J17" s="563"/>
      <c r="K17" s="565"/>
      <c r="L17" s="563"/>
      <c r="M17" s="563"/>
      <c r="N17" s="192"/>
      <c r="O17" s="192"/>
    </row>
    <row r="18" spans="1:15" ht="24.75" customHeight="1" thickBot="1">
      <c r="A18" s="14"/>
      <c r="B18" s="566">
        <v>12</v>
      </c>
      <c r="C18" s="567" t="s">
        <v>1450</v>
      </c>
      <c r="D18" s="568"/>
      <c r="E18" s="568"/>
      <c r="F18" s="568"/>
      <c r="G18" s="568"/>
      <c r="H18" s="568"/>
      <c r="I18" s="568"/>
      <c r="J18" s="568"/>
      <c r="K18" s="732">
        <v>11.630981033063311</v>
      </c>
      <c r="L18" s="569"/>
      <c r="M18" s="569"/>
      <c r="N18" s="192"/>
      <c r="O18" s="192"/>
    </row>
    <row r="19" spans="1:15">
      <c r="A19" s="14"/>
      <c r="B19" s="192"/>
      <c r="C19" s="192"/>
      <c r="D19" s="192"/>
      <c r="E19" s="192"/>
      <c r="F19" s="192"/>
      <c r="G19" s="192"/>
      <c r="H19" s="192"/>
      <c r="I19" s="192"/>
      <c r="J19" s="192"/>
      <c r="K19" s="192"/>
      <c r="L19" s="192"/>
      <c r="M19" s="192"/>
      <c r="N19" s="192"/>
    </row>
    <row r="20" spans="1:15">
      <c r="A20" s="14"/>
      <c r="B20" s="192"/>
      <c r="C20" s="192"/>
      <c r="D20" s="192"/>
      <c r="E20" s="192"/>
      <c r="F20" s="192"/>
      <c r="G20" s="192"/>
      <c r="H20" s="192"/>
      <c r="I20" s="192"/>
      <c r="J20" s="192"/>
      <c r="K20" s="835"/>
      <c r="L20" s="192"/>
      <c r="M20" s="192"/>
      <c r="N20" s="192"/>
    </row>
    <row r="21" spans="1:15">
      <c r="A21" s="14"/>
      <c r="B21" s="192"/>
      <c r="C21" s="192"/>
      <c r="D21" s="192"/>
      <c r="E21" s="192"/>
      <c r="F21" s="192"/>
      <c r="G21" s="192"/>
      <c r="H21" s="192"/>
      <c r="I21" s="192"/>
      <c r="J21" s="192"/>
      <c r="K21" s="835"/>
      <c r="L21" s="192"/>
      <c r="M21" s="192"/>
      <c r="N21" s="192"/>
    </row>
    <row r="22" spans="1:15">
      <c r="A22" s="14"/>
      <c r="N22" s="14"/>
    </row>
    <row r="23" spans="1:15">
      <c r="A23" s="14"/>
      <c r="N23" s="14"/>
    </row>
    <row r="24" spans="1:15">
      <c r="A24" s="14"/>
      <c r="N24" s="14"/>
    </row>
    <row r="25" spans="1:15">
      <c r="A25" s="14"/>
      <c r="N25" s="14"/>
    </row>
    <row r="26" spans="1:15">
      <c r="A26" s="14"/>
      <c r="N26" s="14"/>
    </row>
    <row r="27" spans="1:15">
      <c r="A27" s="14"/>
      <c r="E27" s="13"/>
      <c r="N27" s="14"/>
    </row>
    <row r="28" spans="1:15">
      <c r="A28" s="14"/>
      <c r="N28" s="14"/>
    </row>
    <row r="29" spans="1:15">
      <c r="A29" s="14"/>
      <c r="N29" s="14"/>
    </row>
    <row r="30" spans="1:15">
      <c r="A30" s="14"/>
      <c r="N30" s="14"/>
    </row>
    <row r="31" spans="1:15">
      <c r="A31" s="14"/>
      <c r="N31" s="14"/>
    </row>
    <row r="32" spans="1:15">
      <c r="A32" s="14"/>
      <c r="N32" s="14"/>
    </row>
    <row r="33" spans="1:14">
      <c r="A33" s="14"/>
      <c r="N33" s="14"/>
    </row>
    <row r="34" spans="1:14">
      <c r="A34" s="14"/>
      <c r="N34" s="14"/>
    </row>
    <row r="35" spans="1:14">
      <c r="A35" s="14"/>
      <c r="N35" s="14"/>
    </row>
    <row r="36" spans="1:14">
      <c r="A36" s="14"/>
      <c r="N36" s="14"/>
    </row>
    <row r="37" spans="1:14">
      <c r="A37" s="14"/>
      <c r="N37" s="14"/>
    </row>
    <row r="38" spans="1:14">
      <c r="A38" s="14"/>
      <c r="N38" s="14"/>
    </row>
    <row r="39" spans="1:14">
      <c r="A39" s="14"/>
      <c r="N39" s="14"/>
    </row>
    <row r="40" spans="1:14">
      <c r="A40" s="14"/>
      <c r="N40" s="14"/>
    </row>
    <row r="41" spans="1:14">
      <c r="A41" s="14"/>
      <c r="N41" s="14"/>
    </row>
    <row r="42" spans="1:14">
      <c r="A42" s="14"/>
      <c r="N42" s="14"/>
    </row>
    <row r="43" spans="1:14">
      <c r="A43" s="14"/>
      <c r="N43" s="14"/>
    </row>
    <row r="44" spans="1:14">
      <c r="A44" s="14"/>
      <c r="N44" s="14"/>
    </row>
    <row r="45" spans="1:14">
      <c r="A45" s="14"/>
      <c r="N45" s="14"/>
    </row>
    <row r="46" spans="1:14">
      <c r="A46" s="14"/>
      <c r="N46" s="14"/>
    </row>
    <row r="47" spans="1:14">
      <c r="A47" s="14"/>
      <c r="N47" s="14"/>
    </row>
    <row r="49" spans="1:14">
      <c r="A49" s="14"/>
      <c r="N49" s="14"/>
    </row>
    <row r="50" spans="1:14">
      <c r="A50" s="14"/>
      <c r="N50" s="14"/>
    </row>
    <row r="51" spans="1:14">
      <c r="A51" s="14"/>
      <c r="N51" s="14"/>
    </row>
    <row r="52" spans="1:14">
      <c r="A52" s="14"/>
      <c r="N52" s="14"/>
    </row>
    <row r="53" spans="1:14">
      <c r="A53" s="537"/>
      <c r="N53" s="537"/>
    </row>
    <row r="54" spans="1:14">
      <c r="A54" s="537"/>
      <c r="N54" s="537"/>
    </row>
    <row r="55" spans="1:14">
      <c r="A55" s="14"/>
      <c r="N55" s="14"/>
    </row>
    <row r="56" spans="1:14">
      <c r="A56" s="14"/>
      <c r="N56" s="14"/>
    </row>
    <row r="57" spans="1:14">
      <c r="A57" s="14"/>
      <c r="N57" s="14"/>
    </row>
    <row r="59" spans="1:14">
      <c r="A59" s="14"/>
      <c r="N59" s="14"/>
    </row>
    <row r="60" spans="1:14">
      <c r="A60" s="14"/>
      <c r="N60" s="14"/>
    </row>
    <row r="61" spans="1:14">
      <c r="A61" s="14"/>
      <c r="N61" s="14"/>
    </row>
    <row r="62" spans="1:14">
      <c r="A62" s="14"/>
      <c r="N62" s="14"/>
    </row>
    <row r="63" spans="1:14">
      <c r="A63" s="14"/>
      <c r="N63" s="14"/>
    </row>
    <row r="64" spans="1:14">
      <c r="A64" s="14"/>
      <c r="N64" s="14"/>
    </row>
    <row r="65" spans="1:14">
      <c r="A65" s="14"/>
      <c r="N65" s="14"/>
    </row>
    <row r="66" spans="1:14">
      <c r="A66" s="14"/>
      <c r="N66" s="14"/>
    </row>
    <row r="67" spans="1:14">
      <c r="A67" s="14"/>
      <c r="N67" s="14"/>
    </row>
    <row r="68" spans="1:14">
      <c r="A68" s="14"/>
      <c r="N68" s="14"/>
    </row>
    <row r="70" spans="1:14">
      <c r="A70" s="14"/>
      <c r="N70" s="14"/>
    </row>
    <row r="71" spans="1:14">
      <c r="A71" s="14"/>
      <c r="N71" s="14"/>
    </row>
    <row r="72" spans="1:14">
      <c r="A72" s="23"/>
      <c r="N72" s="23"/>
    </row>
    <row r="73" spans="1:14">
      <c r="A73" s="23"/>
      <c r="N73" s="23"/>
    </row>
    <row r="74" spans="1:14">
      <c r="A74" s="14"/>
      <c r="N74" s="14"/>
    </row>
    <row r="75" spans="1:14">
      <c r="A75" s="14"/>
      <c r="N75" s="14"/>
    </row>
    <row r="76" spans="1:14">
      <c r="A76" s="14"/>
      <c r="N76" s="14"/>
    </row>
    <row r="77" spans="1:14">
      <c r="A77" s="14"/>
      <c r="N77" s="14"/>
    </row>
    <row r="79" spans="1:14">
      <c r="A79" s="14"/>
      <c r="N79" s="14"/>
    </row>
    <row r="80" spans="1:14">
      <c r="A80" s="14"/>
      <c r="N80" s="14"/>
    </row>
    <row r="81" spans="1:14">
      <c r="A81" s="14"/>
      <c r="N81" s="14"/>
    </row>
    <row r="82" spans="1:14">
      <c r="A82" s="14"/>
      <c r="N82" s="14"/>
    </row>
    <row r="83" spans="1:14">
      <c r="A83" s="14"/>
      <c r="N83" s="14"/>
    </row>
    <row r="84" spans="1:14">
      <c r="A84" s="14"/>
      <c r="N84" s="14"/>
    </row>
    <row r="85" spans="1:14">
      <c r="A85" s="14"/>
      <c r="N85" s="14"/>
    </row>
    <row r="86" spans="1:14">
      <c r="A86" s="14"/>
      <c r="N86" s="14"/>
    </row>
    <row r="87" spans="1:14">
      <c r="A87" s="14"/>
      <c r="N87" s="14"/>
    </row>
    <row r="88" spans="1:14">
      <c r="A88" s="14"/>
      <c r="N88" s="14"/>
    </row>
    <row r="89" spans="1:14">
      <c r="A89" s="14"/>
      <c r="N89" s="14"/>
    </row>
    <row r="90" spans="1:14">
      <c r="A90" s="14"/>
      <c r="N90" s="14"/>
    </row>
    <row r="92" spans="1:14">
      <c r="A92" s="14"/>
      <c r="N92" s="14"/>
    </row>
    <row r="93" spans="1:14">
      <c r="A93" s="14"/>
      <c r="N93" s="14"/>
    </row>
    <row r="94" spans="1:14">
      <c r="A94" s="14"/>
      <c r="N94" s="14"/>
    </row>
    <row r="95" spans="1:14">
      <c r="A95" s="14"/>
      <c r="N95" s="14"/>
    </row>
    <row r="96" spans="1:14">
      <c r="A96" s="14"/>
      <c r="N96" s="14"/>
    </row>
    <row r="97" spans="1:14">
      <c r="A97" s="14"/>
      <c r="N97" s="14"/>
    </row>
    <row r="98" spans="1:14">
      <c r="A98" s="14"/>
      <c r="N98" s="14"/>
    </row>
    <row r="99" spans="1:14">
      <c r="A99" s="14"/>
      <c r="N99" s="14"/>
    </row>
    <row r="100" spans="1:14">
      <c r="A100" s="14"/>
      <c r="N100" s="14"/>
    </row>
    <row r="101" spans="1:14">
      <c r="A101" s="14"/>
      <c r="N101" s="14"/>
    </row>
    <row r="103" spans="1:14">
      <c r="A103" s="14"/>
      <c r="N103" s="14"/>
    </row>
    <row r="104" spans="1:14">
      <c r="A104" s="14"/>
      <c r="N104" s="14"/>
    </row>
    <row r="105" spans="1:14">
      <c r="A105" s="14"/>
      <c r="N105" s="14"/>
    </row>
    <row r="107" spans="1:14">
      <c r="A107" s="14"/>
      <c r="N107" s="14"/>
    </row>
    <row r="108" spans="1:14">
      <c r="A108" s="14"/>
      <c r="N108" s="14"/>
    </row>
    <row r="109" spans="1:14">
      <c r="A109" s="14"/>
      <c r="N109" s="14"/>
    </row>
    <row r="110" spans="1:14">
      <c r="A110" s="14"/>
      <c r="N110" s="14"/>
    </row>
    <row r="112" spans="1:14">
      <c r="A112" s="14"/>
      <c r="N112" s="14"/>
    </row>
    <row r="113" spans="1:14">
      <c r="A113" s="14"/>
      <c r="N113" s="14"/>
    </row>
    <row r="114" spans="1:14">
      <c r="A114" s="14"/>
      <c r="N114" s="14"/>
    </row>
    <row r="115" spans="1:14">
      <c r="A115" s="14"/>
      <c r="N115" s="14"/>
    </row>
    <row r="117" spans="1:14">
      <c r="A117" s="14"/>
      <c r="N117" s="14"/>
    </row>
    <row r="118" spans="1:14">
      <c r="A118" s="14"/>
      <c r="N118" s="14"/>
    </row>
    <row r="119" spans="1:14">
      <c r="A119" s="14"/>
      <c r="N119" s="14"/>
    </row>
    <row r="120" spans="1:14">
      <c r="A120" s="14"/>
      <c r="N120" s="14"/>
    </row>
    <row r="121" spans="1:14">
      <c r="A121" s="14"/>
      <c r="N121" s="14"/>
    </row>
    <row r="122" spans="1:14">
      <c r="A122" s="14"/>
      <c r="N122" s="14"/>
    </row>
  </sheetData>
  <mergeCells count="3">
    <mergeCell ref="D5:H5"/>
    <mergeCell ref="I5:J5"/>
    <mergeCell ref="K5:K6"/>
  </mergeCells>
  <hyperlinks>
    <hyperlink ref="O1" location="Index!A1" display="Back to index" xr:uid="{F74091AE-EF56-4D8B-B9AC-0DC963E794DE}"/>
  </hyperlinks>
  <pageMargins left="0.70866141732283472" right="0.70866141732283472" top="0.74803149606299213" bottom="0.74803149606299213" header="0.31496062992125984" footer="0.31496062992125984"/>
  <pageSetup paperSize="9" scale="67" orientation="landscape" r:id="rId1"/>
  <headerFooter>
    <oddHeader>&amp;CEN
Annex 5</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C5B60-5A0B-45E2-8ADD-1F6855C13C36}">
  <sheetPr>
    <tabColor theme="7" tint="0.59999389629810485"/>
    <pageSetUpPr fitToPage="1"/>
  </sheetPr>
  <dimension ref="A1:M91"/>
  <sheetViews>
    <sheetView showGridLines="0" zoomScale="90" zoomScaleNormal="90" zoomScalePageLayoutView="80" workbookViewId="0"/>
  </sheetViews>
  <sheetFormatPr defaultColWidth="9.140625" defaultRowHeight="18"/>
  <cols>
    <col min="1" max="1" width="4.7109375" style="11" customWidth="1"/>
    <col min="2" max="2" width="9.140625" style="218" customWidth="1"/>
    <col min="3" max="3" width="61" style="11" customWidth="1"/>
    <col min="4" max="11" width="14.7109375" style="11" customWidth="1"/>
    <col min="12" max="12" width="15.7109375" style="5" customWidth="1"/>
    <col min="13" max="15" width="15.7109375" style="11" customWidth="1"/>
    <col min="16" max="16384" width="9.140625" style="11"/>
  </cols>
  <sheetData>
    <row r="1" spans="1:13" ht="21.75">
      <c r="B1" s="538" t="s">
        <v>63</v>
      </c>
      <c r="C1" s="218"/>
      <c r="M1" s="9" t="s">
        <v>418</v>
      </c>
    </row>
    <row r="2" spans="1:13" ht="18.75">
      <c r="B2" s="10" t="s">
        <v>672</v>
      </c>
      <c r="C2" s="539"/>
      <c r="E2" s="2045"/>
      <c r="F2" s="2045"/>
      <c r="G2" s="2045"/>
      <c r="H2" s="2045"/>
    </row>
    <row r="3" spans="1:13">
      <c r="A3" s="206"/>
      <c r="B3" s="510"/>
      <c r="C3" s="516"/>
      <c r="D3" s="540"/>
      <c r="E3" s="540"/>
      <c r="F3" s="540"/>
      <c r="G3" s="540"/>
      <c r="H3" s="540"/>
      <c r="I3" s="540"/>
      <c r="J3" s="540"/>
      <c r="K3" s="540"/>
      <c r="M3" s="206"/>
    </row>
    <row r="4" spans="1:13" s="335" customFormat="1" ht="20.100000000000001" customHeight="1">
      <c r="B4" s="737"/>
      <c r="C4" s="756"/>
      <c r="D4" s="541" t="s">
        <v>64</v>
      </c>
      <c r="E4" s="541" t="s">
        <v>65</v>
      </c>
      <c r="F4" s="541" t="s">
        <v>66</v>
      </c>
      <c r="G4" s="541" t="s">
        <v>67</v>
      </c>
      <c r="H4" s="541" t="s">
        <v>68</v>
      </c>
      <c r="I4" s="541" t="s">
        <v>69</v>
      </c>
      <c r="J4" s="541" t="s">
        <v>70</v>
      </c>
      <c r="K4" s="541" t="s">
        <v>71</v>
      </c>
      <c r="L4" s="11"/>
    </row>
    <row r="5" spans="1:13" s="335" customFormat="1" ht="65.25" customHeight="1" thickBot="1">
      <c r="B5" s="542"/>
      <c r="C5" s="313"/>
      <c r="D5" s="736" t="s">
        <v>72</v>
      </c>
      <c r="E5" s="736" t="s">
        <v>73</v>
      </c>
      <c r="F5" s="736" t="s">
        <v>74</v>
      </c>
      <c r="G5" s="736" t="s">
        <v>419</v>
      </c>
      <c r="H5" s="736" t="s">
        <v>75</v>
      </c>
      <c r="I5" s="736" t="s">
        <v>76</v>
      </c>
      <c r="J5" s="736" t="s">
        <v>77</v>
      </c>
      <c r="K5" s="736" t="s">
        <v>78</v>
      </c>
      <c r="L5" s="11"/>
    </row>
    <row r="6" spans="1:13" s="14" customFormat="1" ht="26.25" customHeight="1">
      <c r="B6" s="1868" t="s">
        <v>79</v>
      </c>
      <c r="C6" s="1869" t="s">
        <v>80</v>
      </c>
      <c r="D6" s="1870"/>
      <c r="E6" s="1871"/>
      <c r="F6" s="1872"/>
      <c r="G6" s="1873"/>
      <c r="H6" s="1874"/>
      <c r="I6" s="1874"/>
      <c r="J6" s="1874"/>
      <c r="K6" s="1874"/>
      <c r="L6" s="1746"/>
    </row>
    <row r="7" spans="1:13" s="14" customFormat="1" ht="24" customHeight="1">
      <c r="B7" s="557" t="s">
        <v>81</v>
      </c>
      <c r="C7" s="1861" t="s">
        <v>82</v>
      </c>
      <c r="D7" s="1875"/>
      <c r="E7" s="1875"/>
      <c r="F7" s="1876"/>
      <c r="G7" s="1877"/>
      <c r="H7" s="1878"/>
      <c r="I7" s="1878"/>
      <c r="J7" s="1878"/>
      <c r="K7" s="1878"/>
      <c r="L7" s="1746"/>
    </row>
    <row r="8" spans="1:13" s="14" customFormat="1" ht="24" customHeight="1">
      <c r="B8" s="557">
        <v>1</v>
      </c>
      <c r="C8" s="1861" t="s">
        <v>83</v>
      </c>
      <c r="D8" s="1875">
        <v>70.627774599999995</v>
      </c>
      <c r="E8" s="1875">
        <v>60.2267388</v>
      </c>
      <c r="F8" s="1879"/>
      <c r="G8" s="1877" t="s">
        <v>679</v>
      </c>
      <c r="H8" s="1875">
        <v>183.1963188</v>
      </c>
      <c r="I8" s="1875">
        <v>183.1963188</v>
      </c>
      <c r="J8" s="1875">
        <v>183.1963188</v>
      </c>
      <c r="K8" s="1875">
        <v>122.0327758</v>
      </c>
      <c r="L8" s="1746"/>
    </row>
    <row r="9" spans="1:13" s="14" customFormat="1" ht="24" customHeight="1">
      <c r="B9" s="557">
        <v>2</v>
      </c>
      <c r="C9" s="1861" t="s">
        <v>84</v>
      </c>
      <c r="D9" s="1746"/>
      <c r="E9" s="1879"/>
      <c r="F9" s="1880"/>
      <c r="G9" s="1878"/>
      <c r="H9" s="1878"/>
      <c r="I9" s="1878"/>
      <c r="J9" s="1878"/>
      <c r="K9" s="1878"/>
      <c r="L9" s="1746"/>
    </row>
    <row r="10" spans="1:13" s="14" customFormat="1" ht="24" customHeight="1">
      <c r="B10" s="557" t="s">
        <v>85</v>
      </c>
      <c r="C10" s="1861" t="s">
        <v>86</v>
      </c>
      <c r="D10" s="1879"/>
      <c r="E10" s="1879"/>
      <c r="F10" s="1880"/>
      <c r="G10" s="1879"/>
      <c r="H10" s="1878"/>
      <c r="I10" s="1878"/>
      <c r="J10" s="1878"/>
      <c r="K10" s="1878"/>
      <c r="L10" s="1746"/>
    </row>
    <row r="11" spans="1:13" s="14" customFormat="1" ht="24" customHeight="1">
      <c r="B11" s="557" t="s">
        <v>87</v>
      </c>
      <c r="C11" s="1861" t="s">
        <v>88</v>
      </c>
      <c r="D11" s="1879"/>
      <c r="E11" s="1879"/>
      <c r="F11" s="1880"/>
      <c r="G11" s="1879"/>
      <c r="H11" s="1878"/>
      <c r="I11" s="1878"/>
      <c r="J11" s="1878"/>
      <c r="K11" s="1878"/>
      <c r="L11" s="1746"/>
    </row>
    <row r="12" spans="1:13" s="14" customFormat="1" ht="24" customHeight="1">
      <c r="B12" s="557" t="s">
        <v>89</v>
      </c>
      <c r="C12" s="1861" t="s">
        <v>90</v>
      </c>
      <c r="D12" s="1879"/>
      <c r="E12" s="1879"/>
      <c r="F12" s="1880"/>
      <c r="G12" s="1879"/>
      <c r="H12" s="1878"/>
      <c r="I12" s="1878"/>
      <c r="J12" s="1878"/>
      <c r="K12" s="1878"/>
      <c r="L12" s="1746"/>
    </row>
    <row r="13" spans="1:13" s="14" customFormat="1" ht="24" customHeight="1">
      <c r="B13" s="557">
        <v>3</v>
      </c>
      <c r="C13" s="1861" t="s">
        <v>91</v>
      </c>
      <c r="D13" s="1879"/>
      <c r="E13" s="1879"/>
      <c r="F13" s="1879"/>
      <c r="G13" s="1879"/>
      <c r="H13" s="1875"/>
      <c r="I13" s="1875"/>
      <c r="J13" s="1875"/>
      <c r="K13" s="1918"/>
      <c r="L13" s="1746"/>
    </row>
    <row r="14" spans="1:13" s="14" customFormat="1" ht="24" customHeight="1">
      <c r="B14" s="557">
        <v>4</v>
      </c>
      <c r="C14" s="1861" t="s">
        <v>92</v>
      </c>
      <c r="D14" s="1879"/>
      <c r="E14" s="1879"/>
      <c r="F14" s="1879"/>
      <c r="G14" s="1879"/>
      <c r="H14" s="1875">
        <v>45.400051399999995</v>
      </c>
      <c r="I14" s="1875">
        <v>0.75337549999999998</v>
      </c>
      <c r="J14" s="1875">
        <v>0.75337549999999998</v>
      </c>
      <c r="K14" s="1875">
        <v>0.15067510000000001</v>
      </c>
      <c r="L14" s="1746"/>
    </row>
    <row r="15" spans="1:13" s="14" customFormat="1" ht="24" customHeight="1">
      <c r="B15" s="1881">
        <v>5</v>
      </c>
      <c r="C15" s="1882" t="s">
        <v>93</v>
      </c>
      <c r="D15" s="1883"/>
      <c r="E15" s="1883"/>
      <c r="F15" s="1883"/>
      <c r="G15" s="1883"/>
      <c r="H15" s="1884"/>
      <c r="I15" s="1884"/>
      <c r="J15" s="1884"/>
      <c r="K15" s="1884"/>
      <c r="L15" s="1746"/>
    </row>
    <row r="16" spans="1:13" s="14" customFormat="1" ht="24" customHeight="1" thickBot="1">
      <c r="B16" s="566">
        <v>6</v>
      </c>
      <c r="C16" s="1885" t="s">
        <v>94</v>
      </c>
      <c r="D16" s="1886"/>
      <c r="E16" s="1886"/>
      <c r="F16" s="1886"/>
      <c r="G16" s="1886"/>
      <c r="H16" s="1887">
        <v>228.5963702</v>
      </c>
      <c r="I16" s="1887">
        <v>183.9496943</v>
      </c>
      <c r="J16" s="1887">
        <v>183.9496943</v>
      </c>
      <c r="K16" s="1887">
        <v>122.18345090000001</v>
      </c>
      <c r="L16" s="1746"/>
    </row>
    <row r="17" spans="1:12">
      <c r="A17" s="206"/>
      <c r="L17" s="11"/>
    </row>
    <row r="18" spans="1:12">
      <c r="L18" s="11"/>
    </row>
    <row r="19" spans="1:12">
      <c r="L19" s="14"/>
    </row>
    <row r="20" spans="1:12">
      <c r="L20" s="14"/>
    </row>
    <row r="21" spans="1:12">
      <c r="L21" s="14"/>
    </row>
    <row r="22" spans="1:12">
      <c r="L22" s="14"/>
    </row>
    <row r="23" spans="1:12">
      <c r="L23" s="537"/>
    </row>
    <row r="24" spans="1:12">
      <c r="L24" s="537"/>
    </row>
    <row r="25" spans="1:12">
      <c r="L25" s="14"/>
    </row>
    <row r="26" spans="1:12">
      <c r="L26" s="14"/>
    </row>
    <row r="27" spans="1:12">
      <c r="E27" s="13"/>
      <c r="L27" s="14"/>
    </row>
    <row r="28" spans="1:12">
      <c r="L28" s="11"/>
    </row>
    <row r="29" spans="1:12">
      <c r="L29" s="14"/>
    </row>
    <row r="30" spans="1:12">
      <c r="L30" s="14"/>
    </row>
    <row r="31" spans="1:12">
      <c r="L31" s="14"/>
    </row>
    <row r="32" spans="1:12">
      <c r="L32" s="14"/>
    </row>
    <row r="33" spans="12:12">
      <c r="L33" s="14"/>
    </row>
    <row r="34" spans="12:12">
      <c r="L34" s="14"/>
    </row>
    <row r="35" spans="12:12">
      <c r="L35" s="14"/>
    </row>
    <row r="36" spans="12:12">
      <c r="L36" s="14"/>
    </row>
    <row r="37" spans="12:12">
      <c r="L37" s="14"/>
    </row>
    <row r="38" spans="12:12">
      <c r="L38" s="14"/>
    </row>
    <row r="39" spans="12:12">
      <c r="L39" s="11"/>
    </row>
    <row r="40" spans="12:12">
      <c r="L40" s="14"/>
    </row>
    <row r="41" spans="12:12">
      <c r="L41" s="14"/>
    </row>
    <row r="42" spans="12:12">
      <c r="L42" s="537"/>
    </row>
    <row r="43" spans="12:12">
      <c r="L43" s="537"/>
    </row>
    <row r="44" spans="12:12">
      <c r="L44" s="14"/>
    </row>
    <row r="45" spans="12:12">
      <c r="L45" s="14"/>
    </row>
    <row r="46" spans="12:12">
      <c r="L46" s="14"/>
    </row>
    <row r="47" spans="12:12">
      <c r="L47" s="14"/>
    </row>
    <row r="48" spans="12:12">
      <c r="L48" s="11"/>
    </row>
    <row r="49" spans="12:12">
      <c r="L49" s="14"/>
    </row>
    <row r="50" spans="12:12">
      <c r="L50" s="14"/>
    </row>
    <row r="51" spans="12:12">
      <c r="L51" s="14"/>
    </row>
    <row r="52" spans="12:12">
      <c r="L52" s="14"/>
    </row>
    <row r="53" spans="12:12">
      <c r="L53" s="14"/>
    </row>
    <row r="54" spans="12:12">
      <c r="L54" s="14"/>
    </row>
    <row r="55" spans="12:12">
      <c r="L55" s="14"/>
    </row>
    <row r="56" spans="12:12">
      <c r="L56" s="14"/>
    </row>
    <row r="57" spans="12:12">
      <c r="L57" s="14"/>
    </row>
    <row r="58" spans="12:12">
      <c r="L58" s="14"/>
    </row>
    <row r="59" spans="12:12">
      <c r="L59" s="14"/>
    </row>
    <row r="60" spans="12:12">
      <c r="L60" s="14"/>
    </row>
    <row r="61" spans="12:12">
      <c r="L61" s="11"/>
    </row>
    <row r="62" spans="12:12">
      <c r="L62" s="14"/>
    </row>
    <row r="63" spans="12:12">
      <c r="L63" s="14"/>
    </row>
    <row r="64" spans="12:12">
      <c r="L64" s="14"/>
    </row>
    <row r="65" spans="12:12">
      <c r="L65" s="14"/>
    </row>
    <row r="66" spans="12:12">
      <c r="L66" s="14"/>
    </row>
    <row r="67" spans="12:12">
      <c r="L67" s="14"/>
    </row>
    <row r="68" spans="12:12">
      <c r="L68" s="14"/>
    </row>
    <row r="69" spans="12:12">
      <c r="L69" s="14"/>
    </row>
    <row r="70" spans="12:12">
      <c r="L70" s="14"/>
    </row>
    <row r="71" spans="12:12">
      <c r="L71" s="11"/>
    </row>
    <row r="72" spans="12:12">
      <c r="L72" s="14"/>
    </row>
    <row r="73" spans="12:12">
      <c r="L73" s="14"/>
    </row>
    <row r="74" spans="12:12">
      <c r="L74" s="14"/>
    </row>
    <row r="75" spans="12:12">
      <c r="L75" s="11"/>
    </row>
    <row r="76" spans="12:12">
      <c r="L76" s="14"/>
    </row>
    <row r="77" spans="12:12">
      <c r="L77" s="14"/>
    </row>
    <row r="78" spans="12:12">
      <c r="L78" s="14"/>
    </row>
    <row r="79" spans="12:12">
      <c r="L79" s="14"/>
    </row>
    <row r="80" spans="12:12">
      <c r="L80" s="11"/>
    </row>
    <row r="81" spans="12:12">
      <c r="L81" s="14"/>
    </row>
    <row r="82" spans="12:12">
      <c r="L82" s="14"/>
    </row>
    <row r="83" spans="12:12">
      <c r="L83" s="14"/>
    </row>
    <row r="84" spans="12:12">
      <c r="L84" s="14"/>
    </row>
    <row r="85" spans="12:12">
      <c r="L85" s="11"/>
    </row>
    <row r="86" spans="12:12">
      <c r="L86" s="14"/>
    </row>
    <row r="87" spans="12:12">
      <c r="L87" s="14"/>
    </row>
    <row r="88" spans="12:12">
      <c r="L88" s="14"/>
    </row>
    <row r="89" spans="12:12">
      <c r="L89" s="14"/>
    </row>
    <row r="90" spans="12:12">
      <c r="L90" s="14"/>
    </row>
    <row r="91" spans="12:12">
      <c r="L91" s="14"/>
    </row>
  </sheetData>
  <mergeCells count="1">
    <mergeCell ref="E2:H2"/>
  </mergeCells>
  <hyperlinks>
    <hyperlink ref="M1" location="Index!A1" display="Back to index" xr:uid="{951EDDF2-ED5C-4867-A9EB-BDEE02169DF2}"/>
  </hyperlinks>
  <pageMargins left="0.70866141732283472" right="0.70866141732283472" top="0.74803149606299213" bottom="0.74803149606299213" header="0.31496062992125984" footer="0.31496062992125984"/>
  <pageSetup paperSize="9" scale="7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03854-F37D-4824-80EF-BACEF7F608C9}">
  <sheetPr>
    <tabColor theme="7" tint="0.59999389629810485"/>
    <pageSetUpPr fitToPage="1"/>
  </sheetPr>
  <dimension ref="A1:L103"/>
  <sheetViews>
    <sheetView showGridLines="0" zoomScale="90" zoomScaleNormal="90" workbookViewId="0"/>
  </sheetViews>
  <sheetFormatPr defaultColWidth="9.140625" defaultRowHeight="18"/>
  <cols>
    <col min="1" max="1" width="4.7109375" style="11" customWidth="1"/>
    <col min="2" max="2" width="9.140625" style="11"/>
    <col min="3" max="3" width="79.5703125" style="11" customWidth="1"/>
    <col min="4" max="5" width="14.7109375" style="11" customWidth="1"/>
    <col min="6" max="6" width="15.7109375" style="5" customWidth="1"/>
    <col min="7" max="15" width="15.7109375" style="11" customWidth="1"/>
    <col min="16" max="16384" width="9.140625" style="11"/>
  </cols>
  <sheetData>
    <row r="1" spans="1:12" ht="21.75">
      <c r="A1" s="5"/>
      <c r="B1" s="208" t="s">
        <v>95</v>
      </c>
      <c r="G1" s="9" t="s">
        <v>418</v>
      </c>
    </row>
    <row r="2" spans="1:12">
      <c r="B2" s="10" t="s">
        <v>672</v>
      </c>
      <c r="D2" s="12"/>
      <c r="E2" s="12"/>
    </row>
    <row r="3" spans="1:12" s="12" customFormat="1">
      <c r="B3" s="756"/>
      <c r="C3" s="357"/>
      <c r="D3" s="733" t="s">
        <v>64</v>
      </c>
      <c r="E3" s="733" t="s">
        <v>65</v>
      </c>
      <c r="F3" s="5"/>
      <c r="H3" s="11"/>
      <c r="I3" s="11"/>
      <c r="J3" s="11"/>
      <c r="K3" s="11"/>
      <c r="L3" s="11"/>
    </row>
    <row r="4" spans="1:12" s="12" customFormat="1">
      <c r="B4" s="1418"/>
      <c r="C4" s="2046"/>
      <c r="D4" s="2048" t="s">
        <v>96</v>
      </c>
      <c r="E4" s="2048" t="s">
        <v>78</v>
      </c>
      <c r="F4" s="11"/>
      <c r="H4" s="11"/>
      <c r="I4" s="11"/>
      <c r="J4" s="11"/>
      <c r="K4" s="11"/>
      <c r="L4" s="11"/>
    </row>
    <row r="5" spans="1:12" s="12" customFormat="1" ht="15" customHeight="1" thickBot="1">
      <c r="B5" s="1419"/>
      <c r="C5" s="2047"/>
      <c r="D5" s="2049"/>
      <c r="E5" s="2049"/>
      <c r="F5" s="11"/>
      <c r="H5" s="11"/>
      <c r="I5" s="11"/>
      <c r="J5" s="11"/>
      <c r="K5" s="11"/>
      <c r="L5" s="11"/>
    </row>
    <row r="6" spans="1:12" s="4" customFormat="1" ht="24.95" customHeight="1">
      <c r="A6" s="23"/>
      <c r="B6" s="1685">
        <v>1</v>
      </c>
      <c r="C6" s="1686" t="s">
        <v>97</v>
      </c>
      <c r="D6" s="1688">
        <v>0</v>
      </c>
      <c r="E6" s="1688">
        <v>0</v>
      </c>
      <c r="F6" s="5"/>
      <c r="H6" s="5"/>
      <c r="I6" s="5"/>
      <c r="J6" s="5"/>
      <c r="K6" s="5"/>
      <c r="L6" s="5"/>
    </row>
    <row r="7" spans="1:12" s="4" customFormat="1" ht="24.95" customHeight="1">
      <c r="A7" s="23"/>
      <c r="B7" s="1687">
        <v>2</v>
      </c>
      <c r="C7" s="1689" t="s">
        <v>98</v>
      </c>
      <c r="D7" s="1691"/>
      <c r="E7" s="1690">
        <v>0</v>
      </c>
      <c r="F7" s="5"/>
      <c r="H7" s="5"/>
      <c r="I7" s="5"/>
      <c r="J7" s="5"/>
      <c r="K7" s="5"/>
      <c r="L7" s="5"/>
    </row>
    <row r="8" spans="1:12" s="4" customFormat="1" ht="24.95" customHeight="1">
      <c r="A8" s="23"/>
      <c r="B8" s="1687">
        <v>3</v>
      </c>
      <c r="C8" s="1689" t="s">
        <v>99</v>
      </c>
      <c r="D8" s="1691"/>
      <c r="E8" s="1690">
        <v>0</v>
      </c>
      <c r="F8" s="5"/>
      <c r="H8" s="5"/>
      <c r="I8" s="5"/>
      <c r="J8" s="5"/>
      <c r="K8" s="5"/>
      <c r="L8" s="5"/>
    </row>
    <row r="9" spans="1:12" s="4" customFormat="1" ht="24.95" customHeight="1">
      <c r="A9" s="23"/>
      <c r="B9" s="1687">
        <v>4</v>
      </c>
      <c r="C9" s="909" t="s">
        <v>100</v>
      </c>
      <c r="D9" s="1690">
        <v>103.1263063</v>
      </c>
      <c r="E9" s="1690">
        <v>52.684614400000001</v>
      </c>
      <c r="F9" s="5"/>
      <c r="H9" s="5"/>
      <c r="I9" s="5"/>
      <c r="J9" s="5"/>
      <c r="K9" s="5"/>
      <c r="L9" s="5"/>
    </row>
    <row r="10" spans="1:12" s="4" customFormat="1" ht="24.95" customHeight="1">
      <c r="A10" s="23"/>
      <c r="B10" s="1687" t="s">
        <v>101</v>
      </c>
      <c r="C10" s="909" t="s">
        <v>2356</v>
      </c>
      <c r="D10" s="1690">
        <v>0</v>
      </c>
      <c r="E10" s="1690">
        <v>0</v>
      </c>
      <c r="F10" s="5"/>
      <c r="H10" s="5"/>
      <c r="I10" s="5"/>
      <c r="J10" s="5"/>
      <c r="K10" s="5"/>
      <c r="L10" s="5"/>
    </row>
    <row r="11" spans="1:12" s="12" customFormat="1" ht="24.95" customHeight="1" thickBot="1">
      <c r="A11" s="14"/>
      <c r="B11" s="1420">
        <v>5</v>
      </c>
      <c r="C11" s="535" t="s">
        <v>102</v>
      </c>
      <c r="D11" s="839">
        <v>103.1263063</v>
      </c>
      <c r="E11" s="839">
        <v>52.684614400000001</v>
      </c>
      <c r="F11" s="11"/>
      <c r="H11" s="11"/>
      <c r="I11" s="11"/>
      <c r="J11" s="11"/>
      <c r="K11" s="11"/>
      <c r="L11" s="11"/>
    </row>
    <row r="12" spans="1:12" s="12" customFormat="1">
      <c r="B12" s="192"/>
      <c r="C12" s="247"/>
      <c r="D12" s="192"/>
      <c r="E12" s="192"/>
      <c r="F12" s="11"/>
      <c r="H12" s="11"/>
      <c r="I12" s="11"/>
      <c r="J12" s="11"/>
      <c r="K12" s="11"/>
      <c r="L12" s="11"/>
    </row>
    <row r="13" spans="1:12">
      <c r="B13" s="1421"/>
      <c r="C13" s="1421"/>
      <c r="D13" s="1421"/>
      <c r="E13" s="1421"/>
      <c r="F13" s="14"/>
      <c r="K13" s="402"/>
    </row>
    <row r="14" spans="1:12">
      <c r="F14" s="14"/>
    </row>
    <row r="15" spans="1:12">
      <c r="F15" s="14"/>
    </row>
    <row r="16" spans="1:12">
      <c r="F16" s="14"/>
    </row>
    <row r="17" spans="5:6">
      <c r="F17" s="14"/>
    </row>
    <row r="18" spans="5:6">
      <c r="F18" s="14"/>
    </row>
    <row r="19" spans="5:6">
      <c r="F19" s="14"/>
    </row>
    <row r="20" spans="5:6">
      <c r="F20" s="14"/>
    </row>
    <row r="21" spans="5:6">
      <c r="F21" s="14"/>
    </row>
    <row r="22" spans="5:6">
      <c r="F22" s="14"/>
    </row>
    <row r="23" spans="5:6">
      <c r="F23" s="14"/>
    </row>
    <row r="24" spans="5:6">
      <c r="F24" s="14"/>
    </row>
    <row r="25" spans="5:6">
      <c r="F25" s="14"/>
    </row>
    <row r="26" spans="5:6">
      <c r="F26" s="536"/>
    </row>
    <row r="27" spans="5:6">
      <c r="E27" s="13"/>
      <c r="F27" s="536"/>
    </row>
    <row r="28" spans="5:6">
      <c r="F28" s="14"/>
    </row>
    <row r="29" spans="5:6">
      <c r="F29" s="14"/>
    </row>
    <row r="30" spans="5:6">
      <c r="F30" s="11"/>
    </row>
    <row r="31" spans="5:6">
      <c r="F31" s="14"/>
    </row>
    <row r="32" spans="5:6">
      <c r="F32" s="14"/>
    </row>
    <row r="33" spans="6:6">
      <c r="F33" s="14"/>
    </row>
    <row r="34" spans="6:6">
      <c r="F34" s="14"/>
    </row>
    <row r="35" spans="6:6">
      <c r="F35" s="537"/>
    </row>
    <row r="36" spans="6:6">
      <c r="F36" s="537"/>
    </row>
    <row r="37" spans="6:6">
      <c r="F37" s="14"/>
    </row>
    <row r="38" spans="6:6">
      <c r="F38" s="14"/>
    </row>
    <row r="39" spans="6:6">
      <c r="F39" s="14"/>
    </row>
    <row r="40" spans="6:6">
      <c r="F40" s="11"/>
    </row>
    <row r="41" spans="6:6">
      <c r="F41" s="14"/>
    </row>
    <row r="42" spans="6:6">
      <c r="F42" s="14"/>
    </row>
    <row r="43" spans="6:6">
      <c r="F43" s="14"/>
    </row>
    <row r="44" spans="6:6">
      <c r="F44" s="14"/>
    </row>
    <row r="45" spans="6:6">
      <c r="F45" s="14"/>
    </row>
    <row r="46" spans="6:6">
      <c r="F46" s="14"/>
    </row>
    <row r="47" spans="6:6">
      <c r="F47" s="14"/>
    </row>
    <row r="48" spans="6:6">
      <c r="F48" s="14"/>
    </row>
    <row r="49" spans="6:6">
      <c r="F49" s="14"/>
    </row>
    <row r="50" spans="6:6">
      <c r="F50" s="14"/>
    </row>
    <row r="51" spans="6:6">
      <c r="F51" s="11"/>
    </row>
    <row r="52" spans="6:6">
      <c r="F52" s="14"/>
    </row>
    <row r="53" spans="6:6">
      <c r="F53" s="14"/>
    </row>
    <row r="54" spans="6:6">
      <c r="F54" s="537"/>
    </row>
    <row r="55" spans="6:6">
      <c r="F55" s="537"/>
    </row>
    <row r="56" spans="6:6">
      <c r="F56" s="14"/>
    </row>
    <row r="57" spans="6:6">
      <c r="F57" s="14"/>
    </row>
    <row r="58" spans="6:6">
      <c r="F58" s="14"/>
    </row>
    <row r="59" spans="6:6">
      <c r="F59" s="14"/>
    </row>
    <row r="60" spans="6:6">
      <c r="F60" s="11"/>
    </row>
    <row r="61" spans="6:6">
      <c r="F61" s="14"/>
    </row>
    <row r="62" spans="6:6">
      <c r="F62" s="14"/>
    </row>
    <row r="63" spans="6:6">
      <c r="F63" s="14"/>
    </row>
    <row r="64" spans="6:6">
      <c r="F64" s="14"/>
    </row>
    <row r="65" spans="6:6">
      <c r="F65" s="14"/>
    </row>
    <row r="66" spans="6:6">
      <c r="F66" s="14"/>
    </row>
    <row r="67" spans="6:6">
      <c r="F67" s="14"/>
    </row>
    <row r="68" spans="6:6">
      <c r="F68" s="14"/>
    </row>
    <row r="69" spans="6:6">
      <c r="F69" s="14"/>
    </row>
    <row r="70" spans="6:6">
      <c r="F70" s="14"/>
    </row>
    <row r="71" spans="6:6">
      <c r="F71" s="14"/>
    </row>
    <row r="72" spans="6:6">
      <c r="F72" s="14"/>
    </row>
    <row r="73" spans="6:6">
      <c r="F73" s="11"/>
    </row>
    <row r="74" spans="6:6">
      <c r="F74" s="14"/>
    </row>
    <row r="75" spans="6:6">
      <c r="F75" s="14"/>
    </row>
    <row r="76" spans="6:6">
      <c r="F76" s="14"/>
    </row>
    <row r="77" spans="6:6">
      <c r="F77" s="14"/>
    </row>
    <row r="78" spans="6:6">
      <c r="F78" s="14"/>
    </row>
    <row r="79" spans="6:6">
      <c r="F79" s="14"/>
    </row>
    <row r="80" spans="6:6">
      <c r="F80" s="14"/>
    </row>
    <row r="81" spans="6:6">
      <c r="F81" s="14"/>
    </row>
    <row r="82" spans="6:6">
      <c r="F82" s="14"/>
    </row>
    <row r="83" spans="6:6">
      <c r="F83" s="11"/>
    </row>
    <row r="84" spans="6:6">
      <c r="F84" s="14"/>
    </row>
    <row r="85" spans="6:6">
      <c r="F85" s="14"/>
    </row>
    <row r="86" spans="6:6">
      <c r="F86" s="14"/>
    </row>
    <row r="87" spans="6:6">
      <c r="F87" s="11"/>
    </row>
    <row r="88" spans="6:6">
      <c r="F88" s="14"/>
    </row>
    <row r="89" spans="6:6">
      <c r="F89" s="14"/>
    </row>
    <row r="90" spans="6:6">
      <c r="F90" s="14"/>
    </row>
    <row r="91" spans="6:6">
      <c r="F91" s="14"/>
    </row>
    <row r="92" spans="6:6">
      <c r="F92" s="11"/>
    </row>
    <row r="93" spans="6:6">
      <c r="F93" s="14"/>
    </row>
    <row r="94" spans="6:6">
      <c r="F94" s="14"/>
    </row>
    <row r="95" spans="6:6">
      <c r="F95" s="14"/>
    </row>
    <row r="96" spans="6:6">
      <c r="F96" s="14"/>
    </row>
    <row r="97" spans="6:6">
      <c r="F97" s="11"/>
    </row>
    <row r="98" spans="6:6">
      <c r="F98" s="14"/>
    </row>
    <row r="99" spans="6:6">
      <c r="F99" s="14"/>
    </row>
    <row r="100" spans="6:6">
      <c r="F100" s="14"/>
    </row>
    <row r="101" spans="6:6">
      <c r="F101" s="14"/>
    </row>
    <row r="102" spans="6:6">
      <c r="F102" s="14"/>
    </row>
    <row r="103" spans="6:6">
      <c r="F103" s="14"/>
    </row>
  </sheetData>
  <mergeCells count="3">
    <mergeCell ref="C4:C5"/>
    <mergeCell ref="D4:D5"/>
    <mergeCell ref="E4:E5"/>
  </mergeCells>
  <hyperlinks>
    <hyperlink ref="G1" location="Index!A1" display="Back to index" xr:uid="{D16E26F9-8F28-4275-9E82-F6C23A476C64}"/>
  </hyperlinks>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2417D-D32A-4C45-9C29-A3CAAE2BF16B}">
  <sheetPr>
    <tabColor theme="7" tint="0.59999389629810485"/>
    <pageSetUpPr fitToPage="1"/>
  </sheetPr>
  <dimension ref="B1:Q27"/>
  <sheetViews>
    <sheetView showGridLines="0" zoomScale="90" zoomScaleNormal="90" zoomScalePageLayoutView="70" workbookViewId="0"/>
  </sheetViews>
  <sheetFormatPr defaultColWidth="9.140625" defaultRowHeight="18"/>
  <cols>
    <col min="1" max="1" width="4.7109375" style="11" customWidth="1"/>
    <col min="2" max="2" width="8.28515625" style="302" customWidth="1"/>
    <col min="3" max="3" width="55.140625" style="11" customWidth="1"/>
    <col min="4" max="14" width="11" style="11" customWidth="1"/>
    <col min="15" max="15" width="14.7109375" style="5" customWidth="1"/>
    <col min="16" max="16" width="4.7109375" style="11" customWidth="1"/>
    <col min="17" max="17" width="11.5703125" style="11" bestFit="1" customWidth="1"/>
    <col min="18" max="16384" width="9.140625" style="11"/>
  </cols>
  <sheetData>
    <row r="1" spans="2:17" ht="30">
      <c r="C1" s="3" t="s">
        <v>103</v>
      </c>
      <c r="P1" s="8"/>
      <c r="Q1" s="9" t="s">
        <v>418</v>
      </c>
    </row>
    <row r="2" spans="2:17">
      <c r="C2" s="10" t="s">
        <v>672</v>
      </c>
    </row>
    <row r="3" spans="2:17">
      <c r="B3" s="524"/>
    </row>
    <row r="4" spans="2:17" s="24" customFormat="1" ht="20.100000000000001" customHeight="1">
      <c r="B4" s="744"/>
      <c r="C4" s="2050" t="s">
        <v>104</v>
      </c>
      <c r="D4" s="2052" t="s">
        <v>105</v>
      </c>
      <c r="E4" s="2052"/>
      <c r="F4" s="2052"/>
      <c r="G4" s="2052"/>
      <c r="H4" s="2052"/>
      <c r="I4" s="2052"/>
      <c r="J4" s="2052"/>
      <c r="K4" s="2052"/>
      <c r="L4" s="2052"/>
      <c r="M4" s="2052"/>
      <c r="N4" s="2052"/>
      <c r="O4" s="355"/>
      <c r="P4" s="364"/>
    </row>
    <row r="5" spans="2:17" s="24" customFormat="1" ht="20.100000000000001" customHeight="1">
      <c r="B5" s="744"/>
      <c r="C5" s="2050"/>
      <c r="D5" s="840" t="s">
        <v>64</v>
      </c>
      <c r="E5" s="840" t="s">
        <v>65</v>
      </c>
      <c r="F5" s="840" t="s">
        <v>66</v>
      </c>
      <c r="G5" s="840" t="s">
        <v>67</v>
      </c>
      <c r="H5" s="840" t="s">
        <v>68</v>
      </c>
      <c r="I5" s="840" t="s">
        <v>69</v>
      </c>
      <c r="J5" s="840" t="s">
        <v>70</v>
      </c>
      <c r="K5" s="840" t="s">
        <v>71</v>
      </c>
      <c r="L5" s="840" t="s">
        <v>106</v>
      </c>
      <c r="M5" s="840" t="s">
        <v>107</v>
      </c>
      <c r="N5" s="840" t="s">
        <v>108</v>
      </c>
      <c r="O5" s="840" t="s">
        <v>109</v>
      </c>
      <c r="P5" s="525"/>
    </row>
    <row r="6" spans="2:17" s="24" customFormat="1" ht="27.95" customHeight="1" thickBot="1">
      <c r="B6" s="743"/>
      <c r="C6" s="2051"/>
      <c r="D6" s="841">
        <v>0</v>
      </c>
      <c r="E6" s="841">
        <v>0.02</v>
      </c>
      <c r="F6" s="841">
        <v>0.04</v>
      </c>
      <c r="G6" s="841">
        <v>0.1</v>
      </c>
      <c r="H6" s="841">
        <v>0.2</v>
      </c>
      <c r="I6" s="841">
        <v>0.5</v>
      </c>
      <c r="J6" s="841">
        <v>0.7</v>
      </c>
      <c r="K6" s="841">
        <v>0.75</v>
      </c>
      <c r="L6" s="841">
        <v>1</v>
      </c>
      <c r="M6" s="841">
        <v>1.5</v>
      </c>
      <c r="N6" s="670" t="s">
        <v>110</v>
      </c>
      <c r="O6" s="670" t="s">
        <v>420</v>
      </c>
      <c r="P6" s="525"/>
    </row>
    <row r="7" spans="2:17" s="24" customFormat="1" ht="20.100000000000001" customHeight="1">
      <c r="B7" s="286">
        <v>1</v>
      </c>
      <c r="C7" s="526" t="s">
        <v>111</v>
      </c>
      <c r="D7" s="527"/>
      <c r="E7" s="528"/>
      <c r="F7" s="528"/>
      <c r="G7" s="528"/>
      <c r="H7" s="528"/>
      <c r="I7" s="528"/>
      <c r="J7" s="528"/>
      <c r="K7" s="528"/>
      <c r="L7" s="528"/>
      <c r="M7" s="528"/>
      <c r="N7" s="528"/>
      <c r="O7" s="527">
        <f t="shared" ref="O7:O11" si="0">SUM(D7:N7)</f>
        <v>0</v>
      </c>
      <c r="P7" s="529"/>
    </row>
    <row r="8" spans="2:17" s="24" customFormat="1" ht="20.100000000000001" customHeight="1">
      <c r="B8" s="289">
        <v>2</v>
      </c>
      <c r="C8" s="415" t="s">
        <v>112</v>
      </c>
      <c r="D8" s="308"/>
      <c r="E8" s="308"/>
      <c r="F8" s="308"/>
      <c r="G8" s="308"/>
      <c r="H8" s="308"/>
      <c r="I8" s="308"/>
      <c r="J8" s="308"/>
      <c r="K8" s="308"/>
      <c r="L8" s="308"/>
      <c r="M8" s="308"/>
      <c r="N8" s="308"/>
      <c r="O8" s="530">
        <f t="shared" si="0"/>
        <v>0</v>
      </c>
      <c r="P8" s="529"/>
    </row>
    <row r="9" spans="2:17" s="24" customFormat="1" ht="20.100000000000001" customHeight="1">
      <c r="B9" s="289">
        <v>3</v>
      </c>
      <c r="C9" s="415" t="s">
        <v>113</v>
      </c>
      <c r="D9" s="308"/>
      <c r="E9" s="308"/>
      <c r="F9" s="308"/>
      <c r="G9" s="308"/>
      <c r="H9" s="308"/>
      <c r="I9" s="308"/>
      <c r="J9" s="308"/>
      <c r="K9" s="308"/>
      <c r="L9" s="308"/>
      <c r="M9" s="308"/>
      <c r="N9" s="308"/>
      <c r="O9" s="530">
        <f t="shared" si="0"/>
        <v>0</v>
      </c>
      <c r="P9" s="529"/>
    </row>
    <row r="10" spans="2:17" s="24" customFormat="1" ht="20.100000000000001" customHeight="1">
      <c r="B10" s="289">
        <v>4</v>
      </c>
      <c r="C10" s="415" t="s">
        <v>114</v>
      </c>
      <c r="D10" s="308"/>
      <c r="E10" s="308"/>
      <c r="F10" s="308"/>
      <c r="G10" s="308"/>
      <c r="H10" s="308"/>
      <c r="I10" s="308"/>
      <c r="J10" s="308"/>
      <c r="K10" s="308"/>
      <c r="L10" s="308"/>
      <c r="M10" s="308"/>
      <c r="N10" s="308"/>
      <c r="O10" s="530">
        <f t="shared" si="0"/>
        <v>0</v>
      </c>
      <c r="P10" s="529"/>
    </row>
    <row r="11" spans="2:17" s="24" customFormat="1" ht="20.100000000000001" customHeight="1">
      <c r="B11" s="289">
        <v>5</v>
      </c>
      <c r="C11" s="415" t="s">
        <v>115</v>
      </c>
      <c r="D11" s="308"/>
      <c r="E11" s="308"/>
      <c r="F11" s="308"/>
      <c r="G11" s="308"/>
      <c r="H11" s="308"/>
      <c r="I11" s="308"/>
      <c r="J11" s="308"/>
      <c r="K11" s="308"/>
      <c r="L11" s="308"/>
      <c r="M11" s="308"/>
      <c r="N11" s="308"/>
      <c r="O11" s="530">
        <f t="shared" si="0"/>
        <v>0</v>
      </c>
      <c r="P11" s="529"/>
    </row>
    <row r="12" spans="2:17" s="24" customFormat="1" ht="20.100000000000001" customHeight="1">
      <c r="B12" s="289">
        <v>6</v>
      </c>
      <c r="C12" s="415" t="s">
        <v>116</v>
      </c>
      <c r="D12" s="308"/>
      <c r="E12" s="530">
        <v>487.68966181000002</v>
      </c>
      <c r="F12" s="308"/>
      <c r="G12" s="308"/>
      <c r="H12" s="530">
        <v>15.14429992</v>
      </c>
      <c r="I12" s="530">
        <v>87.616306959999989</v>
      </c>
      <c r="J12" s="308"/>
      <c r="K12" s="530"/>
      <c r="L12" s="530"/>
      <c r="M12" s="530"/>
      <c r="N12" s="308"/>
      <c r="O12" s="530">
        <f>SUM(D12:N12)</f>
        <v>590.45026869000003</v>
      </c>
      <c r="P12" s="529"/>
    </row>
    <row r="13" spans="2:17" s="24" customFormat="1" ht="20.100000000000001" customHeight="1">
      <c r="B13" s="289">
        <v>7</v>
      </c>
      <c r="C13" s="415" t="s">
        <v>117</v>
      </c>
      <c r="D13" s="308"/>
      <c r="E13" s="308"/>
      <c r="F13" s="308"/>
      <c r="G13" s="308"/>
      <c r="H13" s="308"/>
      <c r="I13" s="308"/>
      <c r="J13" s="308"/>
      <c r="K13" s="1919"/>
      <c r="L13" s="530">
        <v>8.6713134000000007</v>
      </c>
      <c r="M13" s="308"/>
      <c r="N13" s="308"/>
      <c r="O13" s="530">
        <f t="shared" ref="O13:O16" si="1">SUM(D13:N13)</f>
        <v>8.6713134000000007</v>
      </c>
      <c r="P13" s="529"/>
    </row>
    <row r="14" spans="2:17" s="24" customFormat="1" ht="20.100000000000001" customHeight="1">
      <c r="B14" s="289">
        <v>8</v>
      </c>
      <c r="C14" s="415" t="s">
        <v>118</v>
      </c>
      <c r="D14" s="308"/>
      <c r="E14" s="308"/>
      <c r="F14" s="308"/>
      <c r="G14" s="308"/>
      <c r="H14" s="308"/>
      <c r="I14" s="308"/>
      <c r="J14" s="308"/>
      <c r="K14" s="530"/>
      <c r="L14" s="308"/>
      <c r="M14" s="308"/>
      <c r="N14" s="308"/>
      <c r="O14" s="530">
        <f t="shared" si="1"/>
        <v>0</v>
      </c>
      <c r="P14" s="529"/>
    </row>
    <row r="15" spans="2:17" s="24" customFormat="1" ht="20.100000000000001" customHeight="1">
      <c r="B15" s="289">
        <v>9</v>
      </c>
      <c r="C15" s="415" t="s">
        <v>119</v>
      </c>
      <c r="D15" s="308"/>
      <c r="E15" s="308"/>
      <c r="F15" s="308"/>
      <c r="G15" s="308"/>
      <c r="H15" s="308"/>
      <c r="I15" s="308"/>
      <c r="J15" s="308"/>
      <c r="K15" s="308"/>
      <c r="L15" s="308"/>
      <c r="M15" s="308"/>
      <c r="N15" s="308"/>
      <c r="O15" s="308">
        <f t="shared" si="1"/>
        <v>0</v>
      </c>
      <c r="P15" s="531"/>
    </row>
    <row r="16" spans="2:17" s="24" customFormat="1" ht="20.100000000000001" customHeight="1">
      <c r="B16" s="293">
        <v>10</v>
      </c>
      <c r="C16" s="454" t="s">
        <v>120</v>
      </c>
      <c r="D16" s="311"/>
      <c r="E16" s="311"/>
      <c r="F16" s="311"/>
      <c r="G16" s="311"/>
      <c r="H16" s="311"/>
      <c r="I16" s="311"/>
      <c r="J16" s="311"/>
      <c r="K16" s="311"/>
      <c r="L16" s="311"/>
      <c r="M16" s="311"/>
      <c r="N16" s="311"/>
      <c r="O16" s="311">
        <f t="shared" si="1"/>
        <v>0</v>
      </c>
      <c r="P16" s="531"/>
    </row>
    <row r="17" spans="2:16" s="13" customFormat="1" ht="20.100000000000001" customHeight="1" thickBot="1">
      <c r="B17" s="736">
        <v>11</v>
      </c>
      <c r="C17" s="457" t="s">
        <v>121</v>
      </c>
      <c r="D17" s="532">
        <f>SUM(D7:D16)</f>
        <v>0</v>
      </c>
      <c r="E17" s="532">
        <f t="shared" ref="E17:N17" si="2">SUM(E7:E16)</f>
        <v>487.68966181000002</v>
      </c>
      <c r="F17" s="532">
        <f t="shared" si="2"/>
        <v>0</v>
      </c>
      <c r="G17" s="532">
        <f t="shared" si="2"/>
        <v>0</v>
      </c>
      <c r="H17" s="532">
        <f t="shared" si="2"/>
        <v>15.14429992</v>
      </c>
      <c r="I17" s="532">
        <f t="shared" si="2"/>
        <v>87.616306959999989</v>
      </c>
      <c r="J17" s="532">
        <f t="shared" si="2"/>
        <v>0</v>
      </c>
      <c r="K17" s="532">
        <f t="shared" si="2"/>
        <v>0</v>
      </c>
      <c r="L17" s="532">
        <f t="shared" si="2"/>
        <v>8.6713134000000007</v>
      </c>
      <c r="M17" s="532">
        <f t="shared" si="2"/>
        <v>0</v>
      </c>
      <c r="N17" s="532">
        <f t="shared" si="2"/>
        <v>0</v>
      </c>
      <c r="O17" s="532">
        <f t="shared" ref="O17" si="3">SUM(O7:O16)</f>
        <v>599.12158209000006</v>
      </c>
      <c r="P17" s="533"/>
    </row>
    <row r="27" spans="2:16">
      <c r="E27" s="13"/>
    </row>
  </sheetData>
  <mergeCells count="2">
    <mergeCell ref="C4:C6"/>
    <mergeCell ref="D4:N4"/>
  </mergeCells>
  <hyperlinks>
    <hyperlink ref="Q1" location="Index!A1" display="Back to index" xr:uid="{2AF8E96E-4CA2-4AEB-B406-7E80FC2217E6}"/>
  </hyperlinks>
  <pageMargins left="0.70866141732283472" right="0.70866141732283472" top="0.74803149606299213" bottom="0.74803149606299213" header="0.31496062992125984" footer="0.31496062992125984"/>
  <pageSetup paperSize="9" scale="62" orientation="landscape" r:id="rId1"/>
  <ignoredErrors>
    <ignoredError sqref="D17:N17"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C0BE6-CD07-410E-BCEC-4D6EC3166D71}">
  <sheetPr>
    <tabColor theme="7" tint="0.59999389629810485"/>
    <pageSetUpPr fitToPage="1"/>
  </sheetPr>
  <dimension ref="B1:R27"/>
  <sheetViews>
    <sheetView showGridLines="0" zoomScale="90" zoomScaleNormal="90" zoomScalePageLayoutView="50" workbookViewId="0"/>
  </sheetViews>
  <sheetFormatPr defaultColWidth="9.140625" defaultRowHeight="18"/>
  <cols>
    <col min="1" max="1" width="4.7109375" style="11" customWidth="1"/>
    <col min="2" max="2" width="23.7109375" style="11" customWidth="1"/>
    <col min="3" max="3" width="19.7109375" style="192" customWidth="1"/>
    <col min="4" max="5" width="15.7109375" style="11" customWidth="1"/>
    <col min="6" max="6" width="12" style="11" customWidth="1"/>
    <col min="7" max="7" width="15.7109375" style="11" customWidth="1"/>
    <col min="8" max="8" width="21.85546875" style="11" customWidth="1"/>
    <col min="9" max="9" width="11" style="11" customWidth="1"/>
    <col min="10" max="10" width="18.28515625" style="11" customWidth="1"/>
    <col min="11" max="15" width="15.7109375" style="11" customWidth="1"/>
    <col min="16" max="16384" width="9.140625" style="11"/>
  </cols>
  <sheetData>
    <row r="1" spans="2:18" ht="21.75">
      <c r="B1" s="208" t="s">
        <v>122</v>
      </c>
      <c r="K1" s="8"/>
      <c r="L1" s="9" t="s">
        <v>418</v>
      </c>
    </row>
    <row r="2" spans="2:18" ht="17.45" customHeight="1">
      <c r="B2" s="10" t="s">
        <v>672</v>
      </c>
    </row>
    <row r="3" spans="2:18" ht="17.45" customHeight="1">
      <c r="B3" s="5"/>
    </row>
    <row r="4" spans="2:18" s="207" customFormat="1" ht="24.95" customHeight="1">
      <c r="B4" s="2048"/>
      <c r="C4" s="2048" t="s">
        <v>123</v>
      </c>
      <c r="D4" s="2048" t="s">
        <v>77</v>
      </c>
      <c r="E4" s="2048" t="s">
        <v>124</v>
      </c>
      <c r="F4" s="2048" t="s">
        <v>125</v>
      </c>
      <c r="G4" s="2048" t="s">
        <v>126</v>
      </c>
      <c r="H4" s="2048" t="s">
        <v>127</v>
      </c>
      <c r="I4" s="2048" t="s">
        <v>78</v>
      </c>
      <c r="J4" s="2048" t="s">
        <v>128</v>
      </c>
      <c r="K4" s="365"/>
      <c r="L4" s="11"/>
      <c r="M4" s="11"/>
      <c r="N4" s="11"/>
      <c r="O4" s="11"/>
      <c r="P4" s="11"/>
      <c r="Q4" s="11"/>
      <c r="R4" s="11"/>
    </row>
    <row r="5" spans="2:18" s="207" customFormat="1" ht="35.25" customHeight="1" thickBot="1">
      <c r="B5" s="2049"/>
      <c r="C5" s="2049"/>
      <c r="D5" s="2049"/>
      <c r="E5" s="2049"/>
      <c r="F5" s="2049"/>
      <c r="G5" s="2049"/>
      <c r="H5" s="2049"/>
      <c r="I5" s="2049"/>
      <c r="J5" s="2049"/>
      <c r="K5" s="365"/>
      <c r="L5" s="11"/>
      <c r="M5" s="11"/>
      <c r="N5" s="11"/>
      <c r="O5" s="11"/>
      <c r="P5" s="11"/>
      <c r="Q5" s="11"/>
      <c r="R5" s="11"/>
    </row>
    <row r="6" spans="2:18" s="13" customFormat="1" ht="20.100000000000001" customHeight="1">
      <c r="B6" s="744"/>
      <c r="C6" s="737"/>
      <c r="D6" s="737" t="s">
        <v>64</v>
      </c>
      <c r="E6" s="737" t="s">
        <v>65</v>
      </c>
      <c r="F6" s="737" t="s">
        <v>66</v>
      </c>
      <c r="G6" s="737" t="s">
        <v>67</v>
      </c>
      <c r="H6" s="737" t="s">
        <v>68</v>
      </c>
      <c r="I6" s="737" t="s">
        <v>69</v>
      </c>
      <c r="J6" s="737" t="s">
        <v>70</v>
      </c>
      <c r="K6" s="202"/>
      <c r="L6" s="11"/>
      <c r="M6" s="11"/>
      <c r="N6" s="11"/>
      <c r="O6" s="11"/>
      <c r="P6" s="11"/>
      <c r="Q6" s="11"/>
      <c r="R6" s="11"/>
    </row>
    <row r="7" spans="2:18" s="13" customFormat="1" ht="20.100000000000001" customHeight="1">
      <c r="B7" s="842" t="s">
        <v>442</v>
      </c>
      <c r="C7" s="737"/>
      <c r="D7" s="756"/>
      <c r="E7" s="756"/>
      <c r="F7" s="756"/>
      <c r="G7" s="756"/>
      <c r="H7" s="756"/>
      <c r="I7" s="756"/>
      <c r="J7" s="756"/>
      <c r="K7" s="320"/>
      <c r="L7" s="11"/>
      <c r="M7" s="11"/>
      <c r="N7" s="11"/>
      <c r="O7" s="11"/>
      <c r="P7" s="11"/>
      <c r="Q7" s="11"/>
      <c r="R7" s="11"/>
    </row>
    <row r="8" spans="2:18" s="13" customFormat="1" ht="20.100000000000001" customHeight="1">
      <c r="B8" s="756"/>
      <c r="C8" s="461" t="s">
        <v>129</v>
      </c>
      <c r="D8" s="299">
        <v>0.99647675000000002</v>
      </c>
      <c r="E8" s="843">
        <v>1.0685782382780131E-3</v>
      </c>
      <c r="F8" s="299">
        <v>8</v>
      </c>
      <c r="G8" s="843">
        <v>0.53648267668563265</v>
      </c>
      <c r="H8" s="299">
        <v>0</v>
      </c>
      <c r="I8" s="299">
        <v>0.29395029</v>
      </c>
      <c r="J8" s="844">
        <v>0.29498961481822672</v>
      </c>
      <c r="K8" s="519"/>
      <c r="L8" s="11"/>
      <c r="M8" s="11"/>
      <c r="N8" s="11"/>
      <c r="O8" s="11"/>
      <c r="P8" s="11"/>
      <c r="Q8" s="11"/>
      <c r="R8" s="11"/>
    </row>
    <row r="9" spans="2:18" s="13" customFormat="1" ht="20.100000000000001" customHeight="1">
      <c r="B9" s="756"/>
      <c r="C9" s="289" t="s">
        <v>130</v>
      </c>
      <c r="D9" s="300">
        <v>0.71751545999999999</v>
      </c>
      <c r="E9" s="843">
        <v>2.3305681218353121E-3</v>
      </c>
      <c r="F9" s="300">
        <v>31</v>
      </c>
      <c r="G9" s="843">
        <v>0.28864067330061433</v>
      </c>
      <c r="H9" s="300">
        <v>0</v>
      </c>
      <c r="I9" s="300">
        <v>0.23085188000000001</v>
      </c>
      <c r="J9" s="845">
        <v>0.32173784233842512</v>
      </c>
      <c r="K9" s="519"/>
      <c r="L9" s="11"/>
      <c r="M9" s="11"/>
      <c r="N9" s="11"/>
      <c r="O9" s="11"/>
      <c r="P9" s="11"/>
      <c r="Q9" s="11"/>
      <c r="R9" s="11"/>
    </row>
    <row r="10" spans="2:18" s="13" customFormat="1" ht="20.100000000000001" customHeight="1">
      <c r="B10" s="756"/>
      <c r="C10" s="289" t="s">
        <v>131</v>
      </c>
      <c r="D10" s="300">
        <v>25.277613229999996</v>
      </c>
      <c r="E10" s="843">
        <v>4.1915894203275609E-3</v>
      </c>
      <c r="F10" s="300">
        <v>24</v>
      </c>
      <c r="G10" s="843">
        <v>0.3793798488618223</v>
      </c>
      <c r="H10" s="300">
        <v>0</v>
      </c>
      <c r="I10" s="300">
        <v>20.705972710000001</v>
      </c>
      <c r="J10" s="845">
        <v>0.81914271414175033</v>
      </c>
      <c r="K10" s="519"/>
      <c r="L10" s="11"/>
      <c r="M10" s="11"/>
      <c r="N10" s="11"/>
      <c r="O10" s="11"/>
      <c r="P10" s="11"/>
      <c r="Q10" s="11"/>
      <c r="R10" s="11"/>
    </row>
    <row r="11" spans="2:18" s="13" customFormat="1" ht="20.100000000000001" customHeight="1">
      <c r="B11" s="756"/>
      <c r="C11" s="289" t="s">
        <v>132</v>
      </c>
      <c r="D11" s="300">
        <v>0.52015754000000003</v>
      </c>
      <c r="E11" s="843">
        <v>7.1999999999999998E-3</v>
      </c>
      <c r="F11" s="300">
        <v>41</v>
      </c>
      <c r="G11" s="843">
        <v>0.33600000000000002</v>
      </c>
      <c r="H11" s="300">
        <v>0</v>
      </c>
      <c r="I11" s="300">
        <v>0.32285052000000003</v>
      </c>
      <c r="J11" s="845">
        <v>0.62067834206147998</v>
      </c>
      <c r="K11" s="519"/>
      <c r="L11" s="11"/>
      <c r="M11" s="11"/>
      <c r="N11" s="11"/>
      <c r="O11" s="11"/>
      <c r="P11" s="11"/>
      <c r="Q11" s="11"/>
      <c r="R11" s="11"/>
    </row>
    <row r="12" spans="2:18" s="13" customFormat="1" ht="20.100000000000001" customHeight="1">
      <c r="B12" s="756"/>
      <c r="C12" s="289" t="s">
        <v>133</v>
      </c>
      <c r="D12" s="300">
        <v>0.75617743000000004</v>
      </c>
      <c r="E12" s="843">
        <v>1.6316528729242816E-2</v>
      </c>
      <c r="F12" s="300">
        <v>37</v>
      </c>
      <c r="G12" s="843">
        <v>0.41041901160287209</v>
      </c>
      <c r="H12" s="300">
        <v>0</v>
      </c>
      <c r="I12" s="300">
        <v>0.76427362999999993</v>
      </c>
      <c r="J12" s="845">
        <v>1.010706742402685</v>
      </c>
      <c r="K12" s="519"/>
      <c r="L12" s="11"/>
      <c r="M12" s="11"/>
      <c r="N12" s="11"/>
      <c r="O12" s="11"/>
      <c r="P12" s="11"/>
      <c r="Q12" s="11"/>
      <c r="R12" s="11"/>
    </row>
    <row r="13" spans="2:18" s="13" customFormat="1" ht="20.100000000000001" customHeight="1">
      <c r="B13" s="756"/>
      <c r="C13" s="289" t="s">
        <v>134</v>
      </c>
      <c r="D13" s="300">
        <v>3.3863067500000001</v>
      </c>
      <c r="E13" s="843">
        <v>5.0830807561955224E-2</v>
      </c>
      <c r="F13" s="300">
        <v>33</v>
      </c>
      <c r="G13" s="843">
        <v>0.37569886263493413</v>
      </c>
      <c r="H13" s="300">
        <v>0</v>
      </c>
      <c r="I13" s="300">
        <v>5.2234767599999996</v>
      </c>
      <c r="J13" s="845">
        <v>1.5425291189042256</v>
      </c>
      <c r="K13" s="519"/>
      <c r="L13" s="11"/>
      <c r="M13" s="11"/>
      <c r="N13" s="11"/>
      <c r="O13" s="11"/>
      <c r="P13" s="11"/>
      <c r="Q13" s="11"/>
      <c r="R13" s="11"/>
    </row>
    <row r="14" spans="2:18" s="13" customFormat="1" ht="20.100000000000001" customHeight="1">
      <c r="B14" s="756"/>
      <c r="C14" s="289" t="s">
        <v>135</v>
      </c>
      <c r="D14" s="300">
        <v>0</v>
      </c>
      <c r="E14" s="843">
        <v>0</v>
      </c>
      <c r="F14" s="300">
        <v>0</v>
      </c>
      <c r="G14" s="843">
        <v>0</v>
      </c>
      <c r="H14" s="300">
        <v>0</v>
      </c>
      <c r="I14" s="300">
        <v>0</v>
      </c>
      <c r="J14" s="845">
        <v>0</v>
      </c>
      <c r="K14" s="519"/>
      <c r="L14" s="11"/>
      <c r="M14" s="11"/>
      <c r="N14" s="11"/>
      <c r="O14" s="11"/>
      <c r="P14" s="11"/>
      <c r="Q14" s="11"/>
      <c r="R14" s="11"/>
    </row>
    <row r="15" spans="2:18" s="13" customFormat="1" ht="20.100000000000001" customHeight="1">
      <c r="B15" s="756"/>
      <c r="C15" s="293" t="s">
        <v>136</v>
      </c>
      <c r="D15" s="301">
        <v>0</v>
      </c>
      <c r="E15" s="843">
        <v>0</v>
      </c>
      <c r="F15" s="300">
        <v>0</v>
      </c>
      <c r="G15" s="843">
        <v>0</v>
      </c>
      <c r="H15" s="300">
        <v>0</v>
      </c>
      <c r="I15" s="301">
        <v>0</v>
      </c>
      <c r="J15" s="846">
        <v>0</v>
      </c>
      <c r="K15" s="519"/>
      <c r="L15" s="11"/>
      <c r="M15" s="11"/>
      <c r="N15" s="11"/>
      <c r="O15" s="11"/>
      <c r="P15" s="11"/>
      <c r="Q15" s="11"/>
      <c r="R15" s="11"/>
    </row>
    <row r="16" spans="2:18" s="13" customFormat="1" ht="20.100000000000001" customHeight="1" thickBot="1">
      <c r="B16" s="503" t="s">
        <v>443</v>
      </c>
      <c r="C16" s="847"/>
      <c r="D16" s="435">
        <v>31.654247160000001</v>
      </c>
      <c r="E16" s="848">
        <v>9.4042102588422442E-3</v>
      </c>
      <c r="F16" s="435">
        <v>174</v>
      </c>
      <c r="G16" s="848">
        <v>0.38190976927767184</v>
      </c>
      <c r="H16" s="435">
        <v>0</v>
      </c>
      <c r="I16" s="435">
        <v>27.54137579</v>
      </c>
      <c r="J16" s="849">
        <v>0.87006889330682635</v>
      </c>
      <c r="K16" s="519"/>
      <c r="L16" s="11"/>
      <c r="M16" s="11"/>
      <c r="N16" s="11"/>
      <c r="O16" s="11"/>
      <c r="P16" s="11"/>
      <c r="Q16" s="11"/>
      <c r="R16" s="11"/>
    </row>
    <row r="17" spans="2:18" s="13" customFormat="1" ht="37.5" customHeight="1" thickBot="1">
      <c r="B17" s="503" t="s">
        <v>137</v>
      </c>
      <c r="C17" s="847"/>
      <c r="D17" s="435">
        <f>+D16</f>
        <v>31.654247160000001</v>
      </c>
      <c r="E17" s="848">
        <f t="shared" ref="E17:J17" si="0">+E16</f>
        <v>9.4042102588422442E-3</v>
      </c>
      <c r="F17" s="435">
        <f t="shared" si="0"/>
        <v>174</v>
      </c>
      <c r="G17" s="848">
        <f t="shared" si="0"/>
        <v>0.38190976927767184</v>
      </c>
      <c r="H17" s="435">
        <f t="shared" si="0"/>
        <v>0</v>
      </c>
      <c r="I17" s="435">
        <f t="shared" si="0"/>
        <v>27.54137579</v>
      </c>
      <c r="J17" s="849">
        <f t="shared" si="0"/>
        <v>0.87006889330682635</v>
      </c>
      <c r="K17" s="519"/>
      <c r="L17" s="11"/>
      <c r="M17" s="11"/>
      <c r="N17" s="11"/>
      <c r="O17" s="11"/>
      <c r="P17" s="11"/>
      <c r="Q17" s="11"/>
      <c r="R17" s="11"/>
    </row>
    <row r="18" spans="2:18">
      <c r="K18" s="519"/>
    </row>
    <row r="19" spans="2:18">
      <c r="K19" s="519"/>
    </row>
    <row r="20" spans="2:18">
      <c r="K20" s="519"/>
    </row>
    <row r="27" spans="2:18">
      <c r="E27" s="13"/>
    </row>
  </sheetData>
  <mergeCells count="9">
    <mergeCell ref="H4:H5"/>
    <mergeCell ref="I4:I5"/>
    <mergeCell ref="J4:J5"/>
    <mergeCell ref="B4:B5"/>
    <mergeCell ref="C4:C5"/>
    <mergeCell ref="D4:D5"/>
    <mergeCell ref="E4:E5"/>
    <mergeCell ref="F4:F5"/>
    <mergeCell ref="G4:G5"/>
  </mergeCells>
  <hyperlinks>
    <hyperlink ref="L1" location="Index!A1" display="Back to index" xr:uid="{DB8F68D9-E9F5-4FB7-BAB4-EE932F0F5C8E}"/>
  </hyperlinks>
  <pageMargins left="0.70866141732283472" right="0.70866141732283472" top="0.74803149606299213" bottom="0.74803149606299213" header="0.31496062992125984" footer="0.31496062992125984"/>
  <pageSetup paperSize="9" scale="3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E979A-33D6-48A6-B146-54413BD0CE94}">
  <sheetPr>
    <tabColor theme="7" tint="0.59999389629810485"/>
    <pageSetUpPr fitToPage="1"/>
  </sheetPr>
  <dimension ref="B1:M27"/>
  <sheetViews>
    <sheetView showGridLines="0" zoomScale="90" zoomScaleNormal="90" zoomScalePageLayoutView="80" workbookViewId="0"/>
  </sheetViews>
  <sheetFormatPr defaultColWidth="9.140625" defaultRowHeight="18"/>
  <cols>
    <col min="1" max="1" width="4.7109375" style="11" customWidth="1"/>
    <col min="2" max="2" width="6" style="11" customWidth="1"/>
    <col min="3" max="3" width="24.28515625" style="11" customWidth="1"/>
    <col min="4" max="11" width="14.28515625" style="11" customWidth="1"/>
    <col min="12" max="15" width="15.7109375" style="11" customWidth="1"/>
    <col min="16" max="16384" width="9.140625" style="11"/>
  </cols>
  <sheetData>
    <row r="1" spans="2:13" ht="21.75">
      <c r="C1" s="3" t="s">
        <v>1930</v>
      </c>
      <c r="L1" s="8"/>
      <c r="M1" s="9" t="s">
        <v>418</v>
      </c>
    </row>
    <row r="2" spans="2:13">
      <c r="C2" s="10" t="s">
        <v>672</v>
      </c>
    </row>
    <row r="4" spans="2:13" s="13" customFormat="1" ht="20.100000000000001" customHeight="1">
      <c r="C4" s="320"/>
      <c r="D4" s="518" t="s">
        <v>64</v>
      </c>
      <c r="E4" s="518" t="s">
        <v>65</v>
      </c>
      <c r="F4" s="518" t="s">
        <v>66</v>
      </c>
      <c r="G4" s="518" t="s">
        <v>67</v>
      </c>
      <c r="H4" s="518" t="s">
        <v>68</v>
      </c>
      <c r="I4" s="518" t="s">
        <v>69</v>
      </c>
      <c r="J4" s="518" t="s">
        <v>70</v>
      </c>
      <c r="K4" s="518" t="s">
        <v>71</v>
      </c>
      <c r="L4" s="365"/>
    </row>
    <row r="5" spans="2:13" s="13" customFormat="1" ht="20.100000000000001" customHeight="1">
      <c r="C5" s="364"/>
      <c r="D5" s="2053" t="s">
        <v>139</v>
      </c>
      <c r="E5" s="2053"/>
      <c r="F5" s="2053"/>
      <c r="G5" s="2053"/>
      <c r="H5" s="2053" t="s">
        <v>140</v>
      </c>
      <c r="I5" s="2053"/>
      <c r="J5" s="2053"/>
      <c r="K5" s="2053"/>
      <c r="L5" s="365"/>
    </row>
    <row r="6" spans="2:13" s="13" customFormat="1" ht="20.100000000000001" customHeight="1">
      <c r="B6" s="2054"/>
      <c r="C6" s="2054" t="s">
        <v>141</v>
      </c>
      <c r="D6" s="2056" t="s">
        <v>142</v>
      </c>
      <c r="E6" s="2056"/>
      <c r="F6" s="2056" t="s">
        <v>143</v>
      </c>
      <c r="G6" s="2056"/>
      <c r="H6" s="2056" t="s">
        <v>142</v>
      </c>
      <c r="I6" s="2056"/>
      <c r="J6" s="2056" t="s">
        <v>143</v>
      </c>
      <c r="K6" s="2056"/>
      <c r="L6" s="202"/>
    </row>
    <row r="7" spans="2:13" s="13" customFormat="1" ht="20.100000000000001" customHeight="1" thickBot="1">
      <c r="B7" s="2055"/>
      <c r="C7" s="2055"/>
      <c r="D7" s="670" t="s">
        <v>144</v>
      </c>
      <c r="E7" s="670" t="s">
        <v>145</v>
      </c>
      <c r="F7" s="670" t="s">
        <v>144</v>
      </c>
      <c r="G7" s="670" t="s">
        <v>145</v>
      </c>
      <c r="H7" s="670" t="s">
        <v>144</v>
      </c>
      <c r="I7" s="670" t="s">
        <v>145</v>
      </c>
      <c r="J7" s="670" t="s">
        <v>144</v>
      </c>
      <c r="K7" s="670" t="s">
        <v>145</v>
      </c>
      <c r="L7" s="320"/>
    </row>
    <row r="8" spans="2:13" s="24" customFormat="1" ht="20.100000000000001" customHeight="1">
      <c r="B8" s="287">
        <v>1</v>
      </c>
      <c r="C8" s="287" t="s">
        <v>146</v>
      </c>
      <c r="D8" s="252">
        <v>112.74923170000001</v>
      </c>
      <c r="E8" s="252">
        <v>0</v>
      </c>
      <c r="F8" s="252">
        <v>253.48508760000001</v>
      </c>
      <c r="G8" s="252">
        <v>0</v>
      </c>
      <c r="H8" s="252">
        <v>0</v>
      </c>
      <c r="I8" s="252">
        <v>0</v>
      </c>
      <c r="J8" s="252">
        <v>0</v>
      </c>
      <c r="K8" s="252">
        <v>0</v>
      </c>
      <c r="L8" s="519"/>
    </row>
    <row r="9" spans="2:13" s="24" customFormat="1" ht="20.100000000000001" customHeight="1">
      <c r="B9" s="290">
        <v>2</v>
      </c>
      <c r="C9" s="290" t="s">
        <v>147</v>
      </c>
      <c r="D9" s="520">
        <v>0</v>
      </c>
      <c r="E9" s="520">
        <v>0</v>
      </c>
      <c r="F9" s="520">
        <v>0</v>
      </c>
      <c r="G9" s="520">
        <v>0</v>
      </c>
      <c r="H9" s="520">
        <v>0</v>
      </c>
      <c r="I9" s="520">
        <v>0</v>
      </c>
      <c r="J9" s="520">
        <v>0</v>
      </c>
      <c r="K9" s="520">
        <v>0</v>
      </c>
      <c r="L9" s="519"/>
    </row>
    <row r="10" spans="2:13" s="24" customFormat="1" ht="20.100000000000001" customHeight="1">
      <c r="B10" s="290">
        <v>3</v>
      </c>
      <c r="C10" s="290" t="s">
        <v>148</v>
      </c>
      <c r="D10" s="520">
        <v>0</v>
      </c>
      <c r="E10" s="520">
        <v>0</v>
      </c>
      <c r="F10" s="520">
        <v>0</v>
      </c>
      <c r="G10" s="520">
        <v>0</v>
      </c>
      <c r="H10" s="520">
        <v>0</v>
      </c>
      <c r="I10" s="255">
        <v>45.400051399999995</v>
      </c>
      <c r="J10" s="520">
        <v>0</v>
      </c>
      <c r="K10" s="520">
        <v>0</v>
      </c>
      <c r="L10" s="519"/>
    </row>
    <row r="11" spans="2:13" s="24" customFormat="1" ht="20.100000000000001" customHeight="1">
      <c r="B11" s="290">
        <v>4</v>
      </c>
      <c r="C11" s="290" t="s">
        <v>149</v>
      </c>
      <c r="D11" s="520">
        <v>0</v>
      </c>
      <c r="E11" s="520">
        <v>0</v>
      </c>
      <c r="F11" s="520">
        <v>0</v>
      </c>
      <c r="G11" s="520">
        <v>0</v>
      </c>
      <c r="H11" s="520">
        <v>0</v>
      </c>
      <c r="I11" s="520">
        <v>0</v>
      </c>
      <c r="J11" s="520">
        <v>0</v>
      </c>
      <c r="K11" s="520">
        <v>0</v>
      </c>
      <c r="L11" s="519"/>
    </row>
    <row r="12" spans="2:13" s="24" customFormat="1" ht="20.100000000000001" customHeight="1">
      <c r="B12" s="290">
        <v>5</v>
      </c>
      <c r="C12" s="290" t="s">
        <v>150</v>
      </c>
      <c r="D12" s="520">
        <v>0</v>
      </c>
      <c r="E12" s="520">
        <v>0</v>
      </c>
      <c r="F12" s="520">
        <v>0</v>
      </c>
      <c r="G12" s="520">
        <v>0</v>
      </c>
      <c r="H12" s="520">
        <v>0</v>
      </c>
      <c r="I12" s="520">
        <v>0</v>
      </c>
      <c r="J12" s="520">
        <v>0</v>
      </c>
      <c r="K12" s="520">
        <v>0</v>
      </c>
      <c r="L12" s="519"/>
    </row>
    <row r="13" spans="2:13" s="24" customFormat="1" ht="20.100000000000001" customHeight="1">
      <c r="B13" s="290">
        <v>6</v>
      </c>
      <c r="C13" s="290" t="s">
        <v>151</v>
      </c>
      <c r="D13" s="520">
        <v>0</v>
      </c>
      <c r="E13" s="520">
        <v>0</v>
      </c>
      <c r="F13" s="520">
        <v>0</v>
      </c>
      <c r="G13" s="520">
        <v>0</v>
      </c>
      <c r="H13" s="520">
        <v>0</v>
      </c>
      <c r="I13" s="520">
        <v>0</v>
      </c>
      <c r="J13" s="520">
        <v>0</v>
      </c>
      <c r="K13" s="1967">
        <v>0</v>
      </c>
      <c r="L13" s="519"/>
    </row>
    <row r="14" spans="2:13" s="24" customFormat="1" ht="20.100000000000001" customHeight="1">
      <c r="B14" s="290">
        <v>7</v>
      </c>
      <c r="C14" s="290" t="s">
        <v>152</v>
      </c>
      <c r="D14" s="520">
        <v>0</v>
      </c>
      <c r="E14" s="520">
        <v>0</v>
      </c>
      <c r="F14" s="520">
        <v>0</v>
      </c>
      <c r="G14" s="520">
        <v>0</v>
      </c>
      <c r="H14" s="520">
        <v>0</v>
      </c>
      <c r="I14" s="520">
        <v>0</v>
      </c>
      <c r="J14" s="520">
        <v>0</v>
      </c>
      <c r="K14" s="520">
        <v>0</v>
      </c>
      <c r="L14" s="519"/>
    </row>
    <row r="15" spans="2:13" s="24" customFormat="1" ht="20.100000000000001" customHeight="1">
      <c r="B15" s="294">
        <v>8</v>
      </c>
      <c r="C15" s="294" t="s">
        <v>153</v>
      </c>
      <c r="D15" s="521">
        <v>0</v>
      </c>
      <c r="E15" s="521">
        <v>0</v>
      </c>
      <c r="F15" s="521">
        <v>0</v>
      </c>
      <c r="G15" s="521">
        <v>0</v>
      </c>
      <c r="H15" s="521">
        <v>0</v>
      </c>
      <c r="I15" s="521">
        <v>0</v>
      </c>
      <c r="J15" s="521">
        <v>0</v>
      </c>
      <c r="K15" s="521">
        <v>0</v>
      </c>
      <c r="L15" s="519"/>
    </row>
    <row r="16" spans="2:13" s="24" customFormat="1" ht="20.100000000000001" customHeight="1" thickBot="1">
      <c r="B16" s="296">
        <v>9</v>
      </c>
      <c r="C16" s="296" t="s">
        <v>94</v>
      </c>
      <c r="D16" s="522">
        <v>112.74923170000001</v>
      </c>
      <c r="E16" s="522">
        <v>0</v>
      </c>
      <c r="F16" s="522">
        <v>253.48508760000001</v>
      </c>
      <c r="G16" s="522">
        <v>0</v>
      </c>
      <c r="H16" s="522">
        <v>0</v>
      </c>
      <c r="I16" s="522">
        <v>45.400051399999995</v>
      </c>
      <c r="J16" s="522">
        <v>0</v>
      </c>
      <c r="K16" s="522">
        <v>0</v>
      </c>
      <c r="L16" s="523"/>
    </row>
    <row r="17" spans="3:12">
      <c r="C17" s="12"/>
      <c r="D17" s="12"/>
      <c r="E17" s="12"/>
      <c r="F17" s="12"/>
      <c r="G17" s="12"/>
      <c r="H17" s="12"/>
      <c r="I17" s="12"/>
      <c r="J17" s="12"/>
      <c r="K17" s="12"/>
      <c r="L17" s="320"/>
    </row>
    <row r="27" spans="3:12">
      <c r="E27" s="13"/>
    </row>
  </sheetData>
  <mergeCells count="8">
    <mergeCell ref="D5:G5"/>
    <mergeCell ref="H5:K5"/>
    <mergeCell ref="B6:B7"/>
    <mergeCell ref="C6:C7"/>
    <mergeCell ref="D6:E6"/>
    <mergeCell ref="F6:G6"/>
    <mergeCell ref="H6:I6"/>
    <mergeCell ref="J6:K6"/>
  </mergeCells>
  <hyperlinks>
    <hyperlink ref="M1" location="Index!A1" display="Back to index" xr:uid="{5ECC090F-0CAB-426F-B935-3BC6513C3EBB}"/>
  </hyperlinks>
  <pageMargins left="0.70866141732283472" right="0.70866141732283472" top="0.74803149606299213" bottom="0.74803149606299213" header="0.31496062992125984" footer="0.31496062992125984"/>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4DE8C-F3E5-4F6A-8298-D07ADA3946E8}">
  <sheetPr>
    <tabColor theme="7" tint="0.59999389629810485"/>
  </sheetPr>
  <dimension ref="A1:K122"/>
  <sheetViews>
    <sheetView showGridLines="0" zoomScale="90" zoomScaleNormal="90" workbookViewId="0">
      <selection activeCell="J5" sqref="J5"/>
    </sheetView>
  </sheetViews>
  <sheetFormatPr defaultColWidth="9.140625" defaultRowHeight="13.5"/>
  <cols>
    <col min="1" max="1" width="4.7109375" style="247" customWidth="1"/>
    <col min="2" max="2" width="9.140625" style="247"/>
    <col min="3" max="3" width="120.28515625" style="247" customWidth="1"/>
    <col min="4" max="4" width="15.7109375" style="247" customWidth="1"/>
    <col min="5" max="5" width="28.140625" style="247" customWidth="1"/>
    <col min="6" max="15" width="15.7109375" style="247" customWidth="1"/>
    <col min="16" max="16384" width="9.140625" style="247"/>
  </cols>
  <sheetData>
    <row r="1" spans="2:11" ht="17.45" customHeight="1">
      <c r="B1" s="3" t="s">
        <v>807</v>
      </c>
      <c r="G1" s="772" t="s">
        <v>418</v>
      </c>
    </row>
    <row r="2" spans="2:11" ht="18">
      <c r="B2" s="5" t="s">
        <v>672</v>
      </c>
      <c r="G2" s="604"/>
    </row>
    <row r="3" spans="2:11">
      <c r="G3" s="604"/>
    </row>
    <row r="4" spans="2:11" s="192" customFormat="1" ht="68.25" customHeight="1">
      <c r="B4" s="335"/>
      <c r="C4" s="335"/>
      <c r="D4" s="744" t="s">
        <v>808</v>
      </c>
      <c r="E4" s="744" t="s">
        <v>809</v>
      </c>
    </row>
    <row r="5" spans="2:11" s="192" customFormat="1" ht="21.75" customHeight="1">
      <c r="B5" s="2005" t="s">
        <v>810</v>
      </c>
      <c r="C5" s="2005"/>
      <c r="D5" s="2005"/>
      <c r="E5" s="2005"/>
    </row>
    <row r="6" spans="2:11" s="192" customFormat="1" ht="20.100000000000001" customHeight="1">
      <c r="B6" s="773">
        <v>1</v>
      </c>
      <c r="C6" s="774" t="s">
        <v>811</v>
      </c>
      <c r="D6" s="636">
        <v>3016.4706671199997</v>
      </c>
      <c r="E6" s="637"/>
      <c r="K6" s="775"/>
    </row>
    <row r="7" spans="2:11" s="192" customFormat="1" ht="20.100000000000001" customHeight="1">
      <c r="B7" s="414"/>
      <c r="C7" s="776" t="s">
        <v>812</v>
      </c>
      <c r="D7" s="530">
        <v>3000</v>
      </c>
      <c r="E7" s="638">
        <v>37</v>
      </c>
      <c r="K7" s="775"/>
    </row>
    <row r="8" spans="2:11" s="192" customFormat="1" ht="20.100000000000001" customHeight="1">
      <c r="B8" s="414"/>
      <c r="C8" s="776" t="s">
        <v>813</v>
      </c>
      <c r="D8" s="530"/>
      <c r="E8" s="638"/>
      <c r="K8" s="775"/>
    </row>
    <row r="9" spans="2:11" s="192" customFormat="1" ht="20.100000000000001" customHeight="1">
      <c r="B9" s="414"/>
      <c r="C9" s="776" t="s">
        <v>814</v>
      </c>
      <c r="D9" s="530"/>
      <c r="E9" s="638"/>
      <c r="K9" s="775"/>
    </row>
    <row r="10" spans="2:11" s="192" customFormat="1" ht="20.100000000000001" customHeight="1">
      <c r="B10" s="414">
        <v>2</v>
      </c>
      <c r="C10" s="776" t="s">
        <v>815</v>
      </c>
      <c r="D10" s="530">
        <v>1620.6301881400002</v>
      </c>
      <c r="E10" s="638" t="s">
        <v>816</v>
      </c>
      <c r="K10" s="775"/>
    </row>
    <row r="11" spans="2:11" s="192" customFormat="1" ht="20.100000000000001" customHeight="1">
      <c r="B11" s="414">
        <v>3</v>
      </c>
      <c r="C11" s="776" t="s">
        <v>817</v>
      </c>
      <c r="D11" s="530">
        <v>1151.3642836400004</v>
      </c>
      <c r="E11" s="638" t="s">
        <v>816</v>
      </c>
      <c r="I11" s="777"/>
      <c r="K11" s="775"/>
    </row>
    <row r="12" spans="2:11" s="192" customFormat="1" ht="20.100000000000001" customHeight="1">
      <c r="B12" s="414" t="s">
        <v>818</v>
      </c>
      <c r="C12" s="776" t="s">
        <v>819</v>
      </c>
      <c r="D12" s="530">
        <v>0</v>
      </c>
      <c r="E12" s="638"/>
      <c r="K12" s="775"/>
    </row>
    <row r="13" spans="2:11" s="192" customFormat="1" ht="20.100000000000001" customHeight="1">
      <c r="B13" s="414">
        <v>4</v>
      </c>
      <c r="C13" s="776" t="s">
        <v>820</v>
      </c>
      <c r="D13" s="530">
        <v>-9.5456839700000007</v>
      </c>
      <c r="E13" s="638">
        <v>45</v>
      </c>
      <c r="K13" s="1928"/>
    </row>
    <row r="14" spans="2:11" s="192" customFormat="1" ht="20.100000000000001" customHeight="1">
      <c r="B14" s="414">
        <v>5</v>
      </c>
      <c r="C14" s="776" t="s">
        <v>821</v>
      </c>
      <c r="D14" s="530">
        <v>560.78460642999994</v>
      </c>
      <c r="E14" s="638">
        <v>45</v>
      </c>
      <c r="K14" s="775"/>
    </row>
    <row r="15" spans="2:11" s="192" customFormat="1" ht="20.100000000000001" customHeight="1">
      <c r="B15" s="778" t="s">
        <v>822</v>
      </c>
      <c r="C15" s="779" t="s">
        <v>823</v>
      </c>
      <c r="D15" s="630">
        <v>246.65347219</v>
      </c>
      <c r="E15" s="639">
        <v>44</v>
      </c>
      <c r="K15" s="775"/>
    </row>
    <row r="16" spans="2:11" s="192" customFormat="1" ht="20.100000000000001" customHeight="1" thickBot="1">
      <c r="B16" s="780">
        <v>6</v>
      </c>
      <c r="C16" s="781" t="s">
        <v>824</v>
      </c>
      <c r="D16" s="532">
        <v>6586.35753355</v>
      </c>
      <c r="E16" s="640"/>
      <c r="K16" s="775"/>
    </row>
    <row r="17" spans="2:11" s="192" customFormat="1" ht="24.95" customHeight="1">
      <c r="B17" s="2006" t="s">
        <v>825</v>
      </c>
      <c r="C17" s="2006"/>
      <c r="D17" s="2006"/>
      <c r="E17" s="2006"/>
      <c r="K17" s="775"/>
    </row>
    <row r="18" spans="2:11" s="192" customFormat="1" ht="20.100000000000001" customHeight="1">
      <c r="B18" s="782">
        <v>7</v>
      </c>
      <c r="C18" s="617" t="s">
        <v>826</v>
      </c>
      <c r="D18" s="641">
        <v>-11.630981029999999</v>
      </c>
      <c r="E18" s="642"/>
      <c r="K18" s="775"/>
    </row>
    <row r="19" spans="2:11" s="192" customFormat="1" ht="20.100000000000001" customHeight="1">
      <c r="B19" s="414">
        <v>8</v>
      </c>
      <c r="C19" s="315" t="s">
        <v>827</v>
      </c>
      <c r="D19" s="530">
        <v>-206.38601331999999</v>
      </c>
      <c r="E19" s="638" t="s">
        <v>828</v>
      </c>
      <c r="K19" s="775"/>
    </row>
    <row r="20" spans="2:11" s="192" customFormat="1" ht="20.100000000000001" customHeight="1">
      <c r="B20" s="414">
        <v>9</v>
      </c>
      <c r="C20" s="315" t="s">
        <v>381</v>
      </c>
      <c r="D20" s="530">
        <v>0</v>
      </c>
      <c r="E20" s="638"/>
      <c r="K20" s="775"/>
    </row>
    <row r="21" spans="2:11" s="192" customFormat="1" ht="30" customHeight="1">
      <c r="B21" s="414">
        <v>10</v>
      </c>
      <c r="C21" s="315" t="s">
        <v>829</v>
      </c>
      <c r="D21" s="530">
        <v>-112.65498317000001</v>
      </c>
      <c r="E21" s="638">
        <v>20</v>
      </c>
      <c r="K21" s="775"/>
    </row>
    <row r="22" spans="2:11" s="192" customFormat="1" ht="20.100000000000001" customHeight="1">
      <c r="B22" s="414">
        <v>11</v>
      </c>
      <c r="C22" s="315" t="s">
        <v>830</v>
      </c>
      <c r="D22" s="530">
        <v>611.39321273000007</v>
      </c>
      <c r="E22" s="638">
        <v>43</v>
      </c>
      <c r="K22" s="775"/>
    </row>
    <row r="23" spans="2:11" s="192" customFormat="1" ht="20.100000000000001" customHeight="1">
      <c r="B23" s="414">
        <v>12</v>
      </c>
      <c r="C23" s="315" t="s">
        <v>831</v>
      </c>
      <c r="D23" s="530">
        <v>0</v>
      </c>
      <c r="E23" s="638"/>
      <c r="K23" s="775"/>
    </row>
    <row r="24" spans="2:11" s="192" customFormat="1" ht="20.100000000000001" customHeight="1">
      <c r="B24" s="414">
        <v>13</v>
      </c>
      <c r="C24" s="315" t="s">
        <v>832</v>
      </c>
      <c r="D24" s="530">
        <v>0</v>
      </c>
      <c r="E24" s="638"/>
      <c r="K24" s="775"/>
    </row>
    <row r="25" spans="2:11" s="192" customFormat="1" ht="20.100000000000001" customHeight="1">
      <c r="B25" s="414">
        <v>14</v>
      </c>
      <c r="C25" s="315" t="s">
        <v>833</v>
      </c>
      <c r="D25" s="530">
        <v>0.46027028999999997</v>
      </c>
      <c r="E25" s="638">
        <v>43</v>
      </c>
      <c r="K25" s="775"/>
    </row>
    <row r="26" spans="2:11" s="192" customFormat="1" ht="20.100000000000001" customHeight="1">
      <c r="B26" s="414">
        <v>15</v>
      </c>
      <c r="C26" s="315" t="s">
        <v>834</v>
      </c>
      <c r="D26" s="530">
        <v>-111.72068087000001</v>
      </c>
      <c r="E26" s="638">
        <v>21</v>
      </c>
      <c r="K26" s="775"/>
    </row>
    <row r="27" spans="2:11" s="192" customFormat="1" ht="20.100000000000001" customHeight="1">
      <c r="B27" s="414">
        <v>16</v>
      </c>
      <c r="C27" s="315" t="s">
        <v>835</v>
      </c>
      <c r="D27" s="530">
        <v>-1.4299383600000002</v>
      </c>
      <c r="E27" s="638"/>
      <c r="K27" s="775"/>
    </row>
    <row r="28" spans="2:11" s="192" customFormat="1" ht="30" customHeight="1">
      <c r="B28" s="414">
        <v>17</v>
      </c>
      <c r="C28" s="315" t="s">
        <v>836</v>
      </c>
      <c r="D28" s="530">
        <v>0</v>
      </c>
      <c r="E28" s="638"/>
      <c r="K28" s="775"/>
    </row>
    <row r="29" spans="2:11" s="192" customFormat="1" ht="30" customHeight="1">
      <c r="B29" s="414">
        <v>18</v>
      </c>
      <c r="C29" s="315" t="s">
        <v>837</v>
      </c>
      <c r="D29" s="530">
        <v>0</v>
      </c>
      <c r="E29" s="638"/>
      <c r="K29" s="775"/>
    </row>
    <row r="30" spans="2:11" s="192" customFormat="1" ht="30" customHeight="1">
      <c r="B30" s="414">
        <v>19</v>
      </c>
      <c r="C30" s="315" t="s">
        <v>838</v>
      </c>
      <c r="D30" s="530">
        <v>0</v>
      </c>
      <c r="E30" s="638"/>
      <c r="K30" s="775"/>
    </row>
    <row r="31" spans="2:11" s="192" customFormat="1" ht="20.100000000000001" customHeight="1">
      <c r="B31" s="414">
        <v>20</v>
      </c>
      <c r="C31" s="315" t="s">
        <v>381</v>
      </c>
      <c r="D31" s="530"/>
      <c r="E31" s="638"/>
      <c r="K31" s="775"/>
    </row>
    <row r="32" spans="2:11" s="192" customFormat="1" ht="27" customHeight="1">
      <c r="B32" s="414" t="s">
        <v>839</v>
      </c>
      <c r="C32" s="315" t="s">
        <v>840</v>
      </c>
      <c r="D32" s="530">
        <v>-79.887885049999994</v>
      </c>
      <c r="E32" s="638"/>
      <c r="K32" s="775"/>
    </row>
    <row r="33" spans="2:11" s="192" customFormat="1" ht="20.100000000000001" customHeight="1">
      <c r="B33" s="414" t="s">
        <v>841</v>
      </c>
      <c r="C33" s="315" t="s">
        <v>842</v>
      </c>
      <c r="D33" s="530">
        <v>0</v>
      </c>
      <c r="E33" s="638"/>
      <c r="K33" s="775"/>
    </row>
    <row r="34" spans="2:11" s="192" customFormat="1" ht="20.100000000000001" customHeight="1">
      <c r="B34" s="414" t="s">
        <v>843</v>
      </c>
      <c r="C34" s="749" t="s">
        <v>844</v>
      </c>
      <c r="D34" s="530">
        <v>-79.887885049999994</v>
      </c>
      <c r="E34" s="638"/>
      <c r="K34" s="775"/>
    </row>
    <row r="35" spans="2:11" s="192" customFormat="1" ht="20.100000000000001" customHeight="1">
      <c r="B35" s="414" t="s">
        <v>845</v>
      </c>
      <c r="C35" s="315" t="s">
        <v>846</v>
      </c>
      <c r="D35" s="530">
        <v>0</v>
      </c>
      <c r="E35" s="638"/>
      <c r="K35" s="775"/>
    </row>
    <row r="36" spans="2:11" s="192" customFormat="1" ht="30" customHeight="1">
      <c r="B36" s="414">
        <v>21</v>
      </c>
      <c r="C36" s="315" t="s">
        <v>847</v>
      </c>
      <c r="D36" s="530">
        <v>0</v>
      </c>
      <c r="E36" s="638">
        <v>20</v>
      </c>
      <c r="K36" s="775"/>
    </row>
    <row r="37" spans="2:11" s="192" customFormat="1" ht="20.100000000000001" customHeight="1">
      <c r="B37" s="414">
        <v>22</v>
      </c>
      <c r="C37" s="315" t="s">
        <v>848</v>
      </c>
      <c r="D37" s="530">
        <v>0</v>
      </c>
      <c r="E37" s="638"/>
      <c r="K37" s="775"/>
    </row>
    <row r="38" spans="2:11" s="192" customFormat="1" ht="30" customHeight="1">
      <c r="B38" s="414">
        <v>23</v>
      </c>
      <c r="C38" s="315" t="s">
        <v>849</v>
      </c>
      <c r="D38" s="530">
        <v>0</v>
      </c>
      <c r="E38" s="638">
        <v>14</v>
      </c>
      <c r="K38" s="775"/>
    </row>
    <row r="39" spans="2:11" s="192" customFormat="1" ht="20.100000000000001" customHeight="1">
      <c r="B39" s="414">
        <v>24</v>
      </c>
      <c r="C39" s="315" t="s">
        <v>381</v>
      </c>
      <c r="D39" s="530">
        <v>0</v>
      </c>
      <c r="E39" s="638"/>
      <c r="K39" s="775"/>
    </row>
    <row r="40" spans="2:11" s="192" customFormat="1" ht="20.100000000000001" customHeight="1">
      <c r="B40" s="414">
        <v>25</v>
      </c>
      <c r="C40" s="315" t="s">
        <v>850</v>
      </c>
      <c r="D40" s="530">
        <v>0</v>
      </c>
      <c r="E40" s="638">
        <v>20</v>
      </c>
      <c r="K40" s="775"/>
    </row>
    <row r="41" spans="2:11" s="192" customFormat="1" ht="20.100000000000001" customHeight="1">
      <c r="B41" s="414" t="s">
        <v>851</v>
      </c>
      <c r="C41" s="315" t="s">
        <v>852</v>
      </c>
      <c r="D41" s="530">
        <v>0</v>
      </c>
      <c r="E41" s="638"/>
      <c r="K41" s="775"/>
    </row>
    <row r="42" spans="2:11" s="192" customFormat="1" ht="30.75" customHeight="1">
      <c r="B42" s="414" t="s">
        <v>853</v>
      </c>
      <c r="C42" s="315" t="s">
        <v>854</v>
      </c>
      <c r="D42" s="530">
        <v>0</v>
      </c>
      <c r="E42" s="308"/>
      <c r="K42" s="775"/>
    </row>
    <row r="43" spans="2:11" s="192" customFormat="1" ht="20.100000000000001" customHeight="1">
      <c r="B43" s="414">
        <v>26</v>
      </c>
      <c r="C43" s="315" t="s">
        <v>381</v>
      </c>
      <c r="D43" s="530"/>
      <c r="E43" s="638"/>
      <c r="K43" s="775"/>
    </row>
    <row r="44" spans="2:11" s="192" customFormat="1" ht="20.100000000000001" customHeight="1">
      <c r="B44" s="414">
        <v>27</v>
      </c>
      <c r="C44" s="315" t="s">
        <v>855</v>
      </c>
      <c r="D44" s="530">
        <v>0</v>
      </c>
      <c r="E44" s="638"/>
      <c r="K44" s="775"/>
    </row>
    <row r="45" spans="2:11" s="192" customFormat="1" ht="20.100000000000001" customHeight="1">
      <c r="B45" s="778" t="s">
        <v>856</v>
      </c>
      <c r="C45" s="783" t="s">
        <v>857</v>
      </c>
      <c r="D45" s="630">
        <v>-111.26150240999999</v>
      </c>
      <c r="E45" s="639" t="s">
        <v>858</v>
      </c>
      <c r="K45" s="775"/>
    </row>
    <row r="46" spans="2:11" s="192" customFormat="1" ht="20.100000000000001" customHeight="1">
      <c r="B46" s="784">
        <v>28</v>
      </c>
      <c r="C46" s="785" t="s">
        <v>859</v>
      </c>
      <c r="D46" s="643">
        <v>-23.118501189999932</v>
      </c>
      <c r="E46" s="644"/>
      <c r="K46" s="775"/>
    </row>
    <row r="47" spans="2:11" s="192" customFormat="1" ht="20.100000000000001" customHeight="1" thickBot="1">
      <c r="B47" s="786">
        <v>29</v>
      </c>
      <c r="C47" s="787" t="s">
        <v>860</v>
      </c>
      <c r="D47" s="532">
        <v>6563.2390323600002</v>
      </c>
      <c r="E47" s="640"/>
      <c r="K47" s="775"/>
    </row>
    <row r="48" spans="2:11" s="192" customFormat="1" ht="24.95" customHeight="1">
      <c r="B48" s="2004" t="s">
        <v>861</v>
      </c>
      <c r="C48" s="2004"/>
      <c r="D48" s="2004"/>
      <c r="E48" s="2004"/>
      <c r="K48" s="775"/>
    </row>
    <row r="49" spans="2:11" s="192" customFormat="1" ht="20.100000000000001" customHeight="1">
      <c r="B49" s="773">
        <v>30</v>
      </c>
      <c r="C49" s="788" t="s">
        <v>811</v>
      </c>
      <c r="D49" s="636">
        <v>399.99997999999999</v>
      </c>
      <c r="E49" s="645">
        <v>40</v>
      </c>
      <c r="K49" s="775"/>
    </row>
    <row r="50" spans="2:11" s="192" customFormat="1" ht="20.100000000000001" customHeight="1">
      <c r="B50" s="414">
        <v>31</v>
      </c>
      <c r="C50" s="315" t="s">
        <v>862</v>
      </c>
      <c r="D50" s="530">
        <v>399.99997999999999</v>
      </c>
      <c r="E50" s="638"/>
      <c r="K50" s="775"/>
    </row>
    <row r="51" spans="2:11" s="192" customFormat="1" ht="20.100000000000001" customHeight="1">
      <c r="B51" s="414">
        <v>32</v>
      </c>
      <c r="C51" s="315" t="s">
        <v>863</v>
      </c>
      <c r="D51" s="530">
        <v>0</v>
      </c>
      <c r="E51" s="638"/>
      <c r="K51" s="775"/>
    </row>
    <row r="52" spans="2:11" s="192" customFormat="1" ht="28.5" customHeight="1">
      <c r="B52" s="414">
        <v>33</v>
      </c>
      <c r="C52" s="315" t="s">
        <v>864</v>
      </c>
      <c r="D52" s="530">
        <v>0</v>
      </c>
      <c r="E52" s="638"/>
      <c r="K52" s="775"/>
    </row>
    <row r="53" spans="2:11" s="789" customFormat="1" ht="20.100000000000001" customHeight="1">
      <c r="B53" s="414" t="s">
        <v>865</v>
      </c>
      <c r="C53" s="315" t="s">
        <v>866</v>
      </c>
      <c r="D53" s="530">
        <v>0</v>
      </c>
      <c r="E53" s="638"/>
      <c r="K53" s="775"/>
    </row>
    <row r="54" spans="2:11" s="789" customFormat="1" ht="20.100000000000001" customHeight="1">
      <c r="B54" s="414" t="s">
        <v>867</v>
      </c>
      <c r="C54" s="315" t="s">
        <v>868</v>
      </c>
      <c r="D54" s="530">
        <v>0</v>
      </c>
      <c r="E54" s="638"/>
      <c r="K54" s="775"/>
    </row>
    <row r="55" spans="2:11" s="192" customFormat="1" ht="28.5" customHeight="1">
      <c r="B55" s="414">
        <v>34</v>
      </c>
      <c r="C55" s="315" t="s">
        <v>869</v>
      </c>
      <c r="D55" s="530">
        <v>93.372057289999987</v>
      </c>
      <c r="E55" s="638">
        <v>45</v>
      </c>
      <c r="K55" s="775"/>
    </row>
    <row r="56" spans="2:11" s="192" customFormat="1" ht="20.100000000000001" customHeight="1">
      <c r="B56" s="414">
        <v>35</v>
      </c>
      <c r="C56" s="315" t="s">
        <v>870</v>
      </c>
      <c r="D56" s="530">
        <v>-0.40263353000000002</v>
      </c>
      <c r="E56" s="638">
        <v>45</v>
      </c>
      <c r="K56" s="775"/>
    </row>
    <row r="57" spans="2:11" s="192" customFormat="1" ht="20.100000000000001" customHeight="1" thickBot="1">
      <c r="B57" s="778">
        <v>36</v>
      </c>
      <c r="C57" s="783" t="s">
        <v>871</v>
      </c>
      <c r="D57" s="630">
        <v>493.37203728999998</v>
      </c>
      <c r="E57" s="639"/>
      <c r="K57" s="775"/>
    </row>
    <row r="58" spans="2:11" s="192" customFormat="1" ht="24.95" customHeight="1">
      <c r="B58" s="2004" t="s">
        <v>872</v>
      </c>
      <c r="C58" s="2004"/>
      <c r="D58" s="2004"/>
      <c r="E58" s="2004"/>
      <c r="K58" s="775"/>
    </row>
    <row r="59" spans="2:11" s="192" customFormat="1" ht="20.100000000000001" customHeight="1">
      <c r="B59" s="773">
        <v>37</v>
      </c>
      <c r="C59" s="788" t="s">
        <v>873</v>
      </c>
      <c r="D59" s="636">
        <v>0</v>
      </c>
      <c r="E59" s="645"/>
      <c r="K59" s="775"/>
    </row>
    <row r="60" spans="2:11" s="192" customFormat="1" ht="30" customHeight="1">
      <c r="B60" s="414">
        <v>38</v>
      </c>
      <c r="C60" s="315" t="s">
        <v>874</v>
      </c>
      <c r="D60" s="530">
        <v>0</v>
      </c>
      <c r="E60" s="638"/>
      <c r="K60" s="775"/>
    </row>
    <row r="61" spans="2:11" s="192" customFormat="1" ht="30" customHeight="1">
      <c r="B61" s="414">
        <v>39</v>
      </c>
      <c r="C61" s="315" t="s">
        <v>875</v>
      </c>
      <c r="D61" s="530">
        <v>0</v>
      </c>
      <c r="E61" s="638"/>
      <c r="K61" s="775"/>
    </row>
    <row r="62" spans="2:11" s="192" customFormat="1" ht="30" customHeight="1">
      <c r="B62" s="414">
        <v>40</v>
      </c>
      <c r="C62" s="315" t="s">
        <v>876</v>
      </c>
      <c r="D62" s="530">
        <v>0</v>
      </c>
      <c r="E62" s="638"/>
      <c r="K62" s="775"/>
    </row>
    <row r="63" spans="2:11" s="192" customFormat="1" ht="20.100000000000001" customHeight="1">
      <c r="B63" s="414">
        <v>41</v>
      </c>
      <c r="C63" s="315" t="s">
        <v>381</v>
      </c>
      <c r="D63" s="530"/>
      <c r="E63" s="638"/>
      <c r="K63" s="775"/>
    </row>
    <row r="64" spans="2:11" s="192" customFormat="1" ht="20.100000000000001" customHeight="1">
      <c r="B64" s="414">
        <v>42</v>
      </c>
      <c r="C64" s="315" t="s">
        <v>877</v>
      </c>
      <c r="D64" s="530">
        <v>0</v>
      </c>
      <c r="E64" s="638"/>
      <c r="K64" s="775"/>
    </row>
    <row r="65" spans="1:11" s="192" customFormat="1" ht="20.100000000000001" customHeight="1">
      <c r="B65" s="414" t="s">
        <v>878</v>
      </c>
      <c r="C65" s="315" t="s">
        <v>879</v>
      </c>
      <c r="D65" s="530">
        <v>0</v>
      </c>
      <c r="E65" s="638"/>
      <c r="K65" s="775"/>
    </row>
    <row r="66" spans="1:11" s="192" customFormat="1" ht="20.100000000000001" customHeight="1">
      <c r="B66" s="414">
        <v>43</v>
      </c>
      <c r="C66" s="315" t="s">
        <v>880</v>
      </c>
      <c r="D66" s="530">
        <v>0</v>
      </c>
      <c r="E66" s="638"/>
      <c r="K66" s="775"/>
    </row>
    <row r="67" spans="1:11" s="192" customFormat="1" ht="20.100000000000001" customHeight="1">
      <c r="B67" s="414">
        <v>44</v>
      </c>
      <c r="C67" s="315" t="s">
        <v>881</v>
      </c>
      <c r="D67" s="530">
        <v>493.37203728999998</v>
      </c>
      <c r="E67" s="638"/>
      <c r="K67" s="775"/>
    </row>
    <row r="68" spans="1:11" s="192" customFormat="1" ht="20.100000000000001" customHeight="1" thickBot="1">
      <c r="B68" s="778">
        <v>45</v>
      </c>
      <c r="C68" s="783" t="s">
        <v>882</v>
      </c>
      <c r="D68" s="630">
        <v>7056.61106965</v>
      </c>
      <c r="E68" s="639"/>
      <c r="K68" s="775"/>
    </row>
    <row r="69" spans="1:11" s="192" customFormat="1" ht="24.95" customHeight="1">
      <c r="B69" s="2004" t="s">
        <v>883</v>
      </c>
      <c r="C69" s="2004"/>
      <c r="D69" s="2004"/>
      <c r="E69" s="2004"/>
      <c r="K69" s="775"/>
    </row>
    <row r="70" spans="1:11" s="192" customFormat="1" ht="20.100000000000001" customHeight="1">
      <c r="B70" s="773">
        <v>46</v>
      </c>
      <c r="C70" s="788" t="s">
        <v>884</v>
      </c>
      <c r="D70" s="636">
        <v>992.23584065</v>
      </c>
      <c r="E70" s="645">
        <v>26</v>
      </c>
      <c r="K70" s="775"/>
    </row>
    <row r="71" spans="1:11" s="192" customFormat="1" ht="30" customHeight="1">
      <c r="B71" s="414">
        <v>47</v>
      </c>
      <c r="C71" s="315" t="s">
        <v>885</v>
      </c>
      <c r="D71" s="530">
        <v>0</v>
      </c>
      <c r="E71" s="638"/>
      <c r="K71" s="775"/>
    </row>
    <row r="72" spans="1:11" s="789" customFormat="1" ht="20.100000000000001" customHeight="1">
      <c r="A72" s="247"/>
      <c r="B72" s="414" t="s">
        <v>886</v>
      </c>
      <c r="C72" s="315" t="s">
        <v>887</v>
      </c>
      <c r="D72" s="530">
        <v>0</v>
      </c>
      <c r="E72" s="638"/>
      <c r="F72" s="247"/>
      <c r="K72" s="775"/>
    </row>
    <row r="73" spans="1:11" s="789" customFormat="1" ht="20.100000000000001" customHeight="1">
      <c r="A73" s="247"/>
      <c r="B73" s="414" t="s">
        <v>888</v>
      </c>
      <c r="C73" s="315" t="s">
        <v>889</v>
      </c>
      <c r="D73" s="530">
        <v>0</v>
      </c>
      <c r="E73" s="638"/>
      <c r="F73" s="247"/>
      <c r="K73" s="775"/>
    </row>
    <row r="74" spans="1:11" s="192" customFormat="1" ht="30" customHeight="1">
      <c r="B74" s="414">
        <v>48</v>
      </c>
      <c r="C74" s="315" t="s">
        <v>890</v>
      </c>
      <c r="D74" s="530">
        <v>219.32102075999998</v>
      </c>
      <c r="E74" s="638" t="s">
        <v>891</v>
      </c>
      <c r="K74" s="775"/>
    </row>
    <row r="75" spans="1:11" s="192" customFormat="1" ht="20.100000000000001" customHeight="1">
      <c r="B75" s="414">
        <v>49</v>
      </c>
      <c r="C75" s="315" t="s">
        <v>892</v>
      </c>
      <c r="D75" s="530">
        <v>-1.82958402</v>
      </c>
      <c r="E75" s="638"/>
      <c r="K75" s="775"/>
    </row>
    <row r="76" spans="1:11" s="192" customFormat="1" ht="20.100000000000001" customHeight="1">
      <c r="B76" s="414">
        <v>50</v>
      </c>
      <c r="C76" s="315" t="s">
        <v>893</v>
      </c>
      <c r="D76" s="530">
        <v>78.195630909999991</v>
      </c>
      <c r="E76" s="638"/>
      <c r="K76" s="775"/>
    </row>
    <row r="77" spans="1:11" s="192" customFormat="1" ht="20.100000000000001" customHeight="1" thickBot="1">
      <c r="B77" s="778">
        <v>51</v>
      </c>
      <c r="C77" s="783" t="s">
        <v>894</v>
      </c>
      <c r="D77" s="630">
        <v>1289.7524923200001</v>
      </c>
      <c r="E77" s="639"/>
      <c r="K77" s="775"/>
    </row>
    <row r="78" spans="1:11" s="192" customFormat="1" ht="24.95" customHeight="1">
      <c r="B78" s="2004" t="s">
        <v>895</v>
      </c>
      <c r="C78" s="2004"/>
      <c r="D78" s="2004"/>
      <c r="E78" s="2004"/>
      <c r="K78" s="775"/>
    </row>
    <row r="79" spans="1:11" s="192" customFormat="1" ht="20.100000000000001" customHeight="1">
      <c r="B79" s="773">
        <v>52</v>
      </c>
      <c r="C79" s="788" t="s">
        <v>896</v>
      </c>
      <c r="D79" s="636">
        <v>0</v>
      </c>
      <c r="E79" s="645"/>
      <c r="K79" s="775"/>
    </row>
    <row r="80" spans="1:11" s="192" customFormat="1" ht="30" customHeight="1">
      <c r="B80" s="414">
        <v>53</v>
      </c>
      <c r="C80" s="315" t="s">
        <v>897</v>
      </c>
      <c r="D80" s="530">
        <v>0</v>
      </c>
      <c r="E80" s="638"/>
      <c r="K80" s="775"/>
    </row>
    <row r="81" spans="2:11" s="192" customFormat="1" ht="30" customHeight="1">
      <c r="B81" s="414">
        <v>54</v>
      </c>
      <c r="C81" s="315" t="s">
        <v>898</v>
      </c>
      <c r="D81" s="530">
        <v>0</v>
      </c>
      <c r="E81" s="638"/>
      <c r="K81" s="775"/>
    </row>
    <row r="82" spans="2:11" s="192" customFormat="1" ht="20.100000000000001" customHeight="1">
      <c r="B82" s="414" t="s">
        <v>899</v>
      </c>
      <c r="C82" s="315" t="s">
        <v>381</v>
      </c>
      <c r="D82" s="530"/>
      <c r="E82" s="638"/>
      <c r="K82" s="775"/>
    </row>
    <row r="83" spans="2:11" s="192" customFormat="1" ht="30" customHeight="1">
      <c r="B83" s="414">
        <v>55</v>
      </c>
      <c r="C83" s="315" t="s">
        <v>900</v>
      </c>
      <c r="D83" s="530">
        <v>-58.8</v>
      </c>
      <c r="E83" s="638">
        <v>5</v>
      </c>
      <c r="K83" s="775"/>
    </row>
    <row r="84" spans="2:11" s="192" customFormat="1" ht="20.100000000000001" customHeight="1">
      <c r="B84" s="414">
        <v>56</v>
      </c>
      <c r="C84" s="315" t="s">
        <v>381</v>
      </c>
      <c r="D84" s="530">
        <v>0</v>
      </c>
      <c r="E84" s="638"/>
      <c r="K84" s="775"/>
    </row>
    <row r="85" spans="2:11" s="192" customFormat="1" ht="20.100000000000001" customHeight="1">
      <c r="B85" s="414" t="s">
        <v>901</v>
      </c>
      <c r="C85" s="315" t="s">
        <v>902</v>
      </c>
      <c r="D85" s="530">
        <v>0</v>
      </c>
      <c r="E85" s="638"/>
      <c r="K85" s="775"/>
    </row>
    <row r="86" spans="2:11" s="192" customFormat="1" ht="20.100000000000001" customHeight="1">
      <c r="B86" s="414" t="s">
        <v>903</v>
      </c>
      <c r="C86" s="315" t="s">
        <v>904</v>
      </c>
      <c r="D86" s="530">
        <v>-21.87823315</v>
      </c>
      <c r="E86" s="638"/>
      <c r="K86" s="775"/>
    </row>
    <row r="87" spans="2:11" s="192" customFormat="1" ht="20.100000000000001" customHeight="1">
      <c r="B87" s="414">
        <v>57</v>
      </c>
      <c r="C87" s="315" t="s">
        <v>905</v>
      </c>
      <c r="D87" s="530">
        <v>-80.678233149999997</v>
      </c>
      <c r="E87" s="638"/>
      <c r="K87" s="775"/>
    </row>
    <row r="88" spans="2:11" s="192" customFormat="1" ht="20.100000000000001" customHeight="1">
      <c r="B88" s="414">
        <v>58</v>
      </c>
      <c r="C88" s="315" t="s">
        <v>906</v>
      </c>
      <c r="D88" s="530">
        <v>1209.07425917</v>
      </c>
      <c r="E88" s="638"/>
      <c r="K88" s="775"/>
    </row>
    <row r="89" spans="2:11" s="192" customFormat="1" ht="20.100000000000001" customHeight="1">
      <c r="B89" s="414">
        <v>59</v>
      </c>
      <c r="C89" s="315" t="s">
        <v>907</v>
      </c>
      <c r="D89" s="530">
        <v>8265.68532882</v>
      </c>
      <c r="E89" s="638"/>
      <c r="K89" s="775"/>
    </row>
    <row r="90" spans="2:11" s="192" customFormat="1" ht="20.100000000000001" customHeight="1" thickBot="1">
      <c r="B90" s="778">
        <v>60</v>
      </c>
      <c r="C90" s="783" t="s">
        <v>376</v>
      </c>
      <c r="D90" s="630">
        <v>40128.010300940645</v>
      </c>
      <c r="E90" s="639"/>
      <c r="K90" s="775"/>
    </row>
    <row r="91" spans="2:11" s="192" customFormat="1" ht="24.95" customHeight="1">
      <c r="B91" s="2004" t="s">
        <v>908</v>
      </c>
      <c r="C91" s="2004"/>
      <c r="D91" s="2004"/>
      <c r="E91" s="2004"/>
      <c r="K91" s="775"/>
    </row>
    <row r="92" spans="2:11" s="192" customFormat="1" ht="20.100000000000001" customHeight="1">
      <c r="B92" s="773">
        <v>61</v>
      </c>
      <c r="C92" s="788" t="s">
        <v>909</v>
      </c>
      <c r="D92" s="769">
        <v>0.16355754953058688</v>
      </c>
      <c r="E92" s="645"/>
      <c r="K92" s="775"/>
    </row>
    <row r="93" spans="2:11" s="192" customFormat="1" ht="20.100000000000001" customHeight="1">
      <c r="B93" s="414">
        <v>62</v>
      </c>
      <c r="C93" s="315" t="s">
        <v>910</v>
      </c>
      <c r="D93" s="769">
        <v>0.17585250344407397</v>
      </c>
      <c r="E93" s="638"/>
      <c r="K93" s="775"/>
    </row>
    <row r="94" spans="2:11" s="192" customFormat="1" ht="20.100000000000001" customHeight="1">
      <c r="B94" s="414">
        <v>63</v>
      </c>
      <c r="C94" s="315" t="s">
        <v>911</v>
      </c>
      <c r="D94" s="769">
        <v>0.20598293478374241</v>
      </c>
      <c r="E94" s="638"/>
      <c r="K94" s="775"/>
    </row>
    <row r="95" spans="2:11" s="192" customFormat="1" ht="41.1" customHeight="1">
      <c r="B95" s="414">
        <v>64</v>
      </c>
      <c r="C95" s="315" t="s">
        <v>912</v>
      </c>
      <c r="D95" s="770">
        <v>9.7355444004820005E-2</v>
      </c>
      <c r="E95" s="638"/>
      <c r="K95" s="775"/>
    </row>
    <row r="96" spans="2:11" s="192" customFormat="1" ht="20.100000000000001" customHeight="1">
      <c r="B96" s="414">
        <v>65</v>
      </c>
      <c r="C96" s="315" t="s">
        <v>913</v>
      </c>
      <c r="D96" s="770">
        <v>2.499999999981933E-2</v>
      </c>
      <c r="E96" s="638"/>
      <c r="K96" s="775"/>
    </row>
    <row r="97" spans="2:11" s="192" customFormat="1" ht="20.100000000000001" customHeight="1">
      <c r="B97" s="414">
        <v>66</v>
      </c>
      <c r="C97" s="315" t="s">
        <v>914</v>
      </c>
      <c r="D97" s="770">
        <v>3.7239971899613686E-4</v>
      </c>
      <c r="E97" s="638"/>
      <c r="K97" s="775"/>
    </row>
    <row r="98" spans="2:11" s="192" customFormat="1" ht="20.100000000000001" customHeight="1">
      <c r="B98" s="414">
        <v>67</v>
      </c>
      <c r="C98" s="315" t="s">
        <v>915</v>
      </c>
      <c r="D98" s="770">
        <v>2.9205442859153328E-3</v>
      </c>
      <c r="E98" s="638"/>
      <c r="K98" s="775"/>
    </row>
    <row r="99" spans="2:11" s="192" customFormat="1" ht="20.100000000000001" customHeight="1">
      <c r="B99" s="414" t="s">
        <v>916</v>
      </c>
      <c r="C99" s="315" t="s">
        <v>917</v>
      </c>
      <c r="D99" s="770">
        <v>9.999999999977572E-3</v>
      </c>
      <c r="E99" s="638"/>
      <c r="K99" s="775"/>
    </row>
    <row r="100" spans="2:11" s="192" customFormat="1" ht="20.100000000000001" customHeight="1">
      <c r="B100" s="414" t="s">
        <v>918</v>
      </c>
      <c r="C100" s="315" t="s">
        <v>919</v>
      </c>
      <c r="D100" s="770">
        <v>1.4062499999999999E-2</v>
      </c>
      <c r="E100" s="638"/>
      <c r="K100" s="775"/>
    </row>
    <row r="101" spans="2:11" s="192" customFormat="1" ht="20.100000000000001" customHeight="1" thickBot="1">
      <c r="B101" s="414">
        <v>68</v>
      </c>
      <c r="C101" s="315" t="s">
        <v>920</v>
      </c>
      <c r="D101" s="646">
        <v>0.11855754953039573</v>
      </c>
      <c r="E101" s="638"/>
      <c r="K101" s="775"/>
    </row>
    <row r="102" spans="2:11" s="192" customFormat="1" ht="24.95" customHeight="1">
      <c r="B102" s="2004" t="s">
        <v>921</v>
      </c>
      <c r="C102" s="2004" t="s">
        <v>922</v>
      </c>
      <c r="D102" s="2004">
        <v>0</v>
      </c>
      <c r="E102" s="2004"/>
      <c r="K102" s="775"/>
    </row>
    <row r="103" spans="2:11" s="192" customFormat="1" ht="20.100000000000001" customHeight="1">
      <c r="B103" s="414">
        <v>69</v>
      </c>
      <c r="C103" s="315" t="s">
        <v>922</v>
      </c>
      <c r="D103" s="771"/>
      <c r="E103" s="638"/>
      <c r="K103" s="775"/>
    </row>
    <row r="104" spans="2:11" s="192" customFormat="1" ht="20.100000000000001" customHeight="1">
      <c r="B104" s="414">
        <v>70</v>
      </c>
      <c r="C104" s="315" t="s">
        <v>922</v>
      </c>
      <c r="D104" s="771"/>
      <c r="E104" s="638"/>
      <c r="K104" s="775"/>
    </row>
    <row r="105" spans="2:11" s="192" customFormat="1" ht="20.100000000000001" customHeight="1" thickBot="1">
      <c r="B105" s="414">
        <v>71</v>
      </c>
      <c r="C105" s="315" t="s">
        <v>922</v>
      </c>
      <c r="D105" s="771"/>
      <c r="E105" s="638"/>
      <c r="K105" s="775"/>
    </row>
    <row r="106" spans="2:11" s="192" customFormat="1" ht="24.95" customHeight="1">
      <c r="B106" s="2004" t="s">
        <v>923</v>
      </c>
      <c r="C106" s="2004"/>
      <c r="D106" s="2004"/>
      <c r="E106" s="2004"/>
      <c r="K106" s="775"/>
    </row>
    <row r="107" spans="2:11" s="192" customFormat="1" ht="30" customHeight="1">
      <c r="B107" s="414">
        <v>72</v>
      </c>
      <c r="C107" s="315" t="s">
        <v>924</v>
      </c>
      <c r="D107" s="530">
        <v>42.919047770000006</v>
      </c>
      <c r="E107" s="638"/>
      <c r="K107" s="775"/>
    </row>
    <row r="108" spans="2:11" s="192" customFormat="1" ht="30" customHeight="1">
      <c r="B108" s="414">
        <v>73</v>
      </c>
      <c r="C108" s="315" t="s">
        <v>925</v>
      </c>
      <c r="D108" s="530">
        <v>334.31814327000001</v>
      </c>
      <c r="E108" s="638"/>
      <c r="K108" s="775"/>
    </row>
    <row r="109" spans="2:11" s="192" customFormat="1" ht="20.100000000000001" customHeight="1">
      <c r="B109" s="414">
        <v>74</v>
      </c>
      <c r="C109" s="315" t="s">
        <v>381</v>
      </c>
      <c r="D109" s="530">
        <v>0</v>
      </c>
      <c r="E109" s="638"/>
      <c r="K109" s="775"/>
    </row>
    <row r="110" spans="2:11" s="192" customFormat="1" ht="29.25" customHeight="1" thickBot="1">
      <c r="B110" s="414">
        <v>75</v>
      </c>
      <c r="C110" s="315" t="s">
        <v>926</v>
      </c>
      <c r="D110" s="530">
        <v>555.41788984000004</v>
      </c>
      <c r="E110" s="638"/>
      <c r="K110" s="775"/>
    </row>
    <row r="111" spans="2:11" s="192" customFormat="1" ht="24.95" customHeight="1">
      <c r="B111" s="2004" t="s">
        <v>927</v>
      </c>
      <c r="C111" s="2004"/>
      <c r="D111" s="2004"/>
      <c r="E111" s="2004"/>
      <c r="K111" s="775"/>
    </row>
    <row r="112" spans="2:11" s="192" customFormat="1" ht="20.100000000000001" customHeight="1">
      <c r="B112" s="414">
        <v>76</v>
      </c>
      <c r="C112" s="315" t="s">
        <v>928</v>
      </c>
      <c r="D112" s="530">
        <v>0</v>
      </c>
      <c r="E112" s="638"/>
      <c r="K112" s="775"/>
    </row>
    <row r="113" spans="2:11" s="192" customFormat="1" ht="20.100000000000001" customHeight="1">
      <c r="B113" s="414">
        <v>77</v>
      </c>
      <c r="C113" s="315" t="s">
        <v>929</v>
      </c>
      <c r="D113" s="530">
        <v>177.47724784787499</v>
      </c>
      <c r="E113" s="638"/>
      <c r="K113" s="775"/>
    </row>
    <row r="114" spans="2:11" s="192" customFormat="1" ht="30" customHeight="1">
      <c r="B114" s="414">
        <v>78</v>
      </c>
      <c r="C114" s="315" t="s">
        <v>930</v>
      </c>
      <c r="D114" s="530">
        <v>78.195630909999991</v>
      </c>
      <c r="E114" s="638"/>
      <c r="K114" s="775"/>
    </row>
    <row r="115" spans="2:11" s="192" customFormat="1" ht="20.100000000000001" customHeight="1" thickBot="1">
      <c r="B115" s="414">
        <v>79</v>
      </c>
      <c r="C115" s="315" t="s">
        <v>931</v>
      </c>
      <c r="D115" s="530">
        <v>109.47260495687999</v>
      </c>
      <c r="E115" s="638"/>
      <c r="K115" s="775"/>
    </row>
    <row r="116" spans="2:11" s="192" customFormat="1" ht="24.95" customHeight="1">
      <c r="B116" s="2004" t="s">
        <v>932</v>
      </c>
      <c r="C116" s="2004"/>
      <c r="D116" s="2004"/>
      <c r="E116" s="2004"/>
      <c r="K116" s="775"/>
    </row>
    <row r="117" spans="2:11" s="192" customFormat="1" ht="20.100000000000001" customHeight="1">
      <c r="B117" s="414">
        <v>80</v>
      </c>
      <c r="C117" s="315" t="s">
        <v>933</v>
      </c>
      <c r="D117" s="530"/>
      <c r="E117" s="638"/>
    </row>
    <row r="118" spans="2:11" s="192" customFormat="1" ht="20.100000000000001" customHeight="1">
      <c r="B118" s="414">
        <v>81</v>
      </c>
      <c r="C118" s="315" t="s">
        <v>934</v>
      </c>
      <c r="D118" s="530"/>
      <c r="E118" s="638"/>
    </row>
    <row r="119" spans="2:11" s="192" customFormat="1" ht="20.100000000000001" customHeight="1">
      <c r="B119" s="414">
        <v>82</v>
      </c>
      <c r="C119" s="315" t="s">
        <v>935</v>
      </c>
      <c r="D119" s="530"/>
      <c r="E119" s="638"/>
    </row>
    <row r="120" spans="2:11" s="192" customFormat="1" ht="20.100000000000001" customHeight="1">
      <c r="B120" s="414">
        <v>83</v>
      </c>
      <c r="C120" s="315" t="s">
        <v>936</v>
      </c>
      <c r="D120" s="530"/>
      <c r="E120" s="638"/>
    </row>
    <row r="121" spans="2:11" s="192" customFormat="1" ht="20.100000000000001" customHeight="1">
      <c r="B121" s="414">
        <v>84</v>
      </c>
      <c r="C121" s="315" t="s">
        <v>937</v>
      </c>
      <c r="D121" s="530"/>
      <c r="E121" s="638"/>
    </row>
    <row r="122" spans="2:11" s="192" customFormat="1" ht="20.100000000000001" customHeight="1" thickBot="1">
      <c r="B122" s="417">
        <v>85</v>
      </c>
      <c r="C122" s="790" t="s">
        <v>938</v>
      </c>
      <c r="D122" s="647"/>
      <c r="E122" s="648"/>
    </row>
  </sheetData>
  <mergeCells count="11">
    <mergeCell ref="B78:E78"/>
    <mergeCell ref="B5:E5"/>
    <mergeCell ref="B17:E17"/>
    <mergeCell ref="B48:E48"/>
    <mergeCell ref="B58:E58"/>
    <mergeCell ref="B69:E69"/>
    <mergeCell ref="B91:E91"/>
    <mergeCell ref="B102:E102"/>
    <mergeCell ref="B106:E106"/>
    <mergeCell ref="B111:E111"/>
    <mergeCell ref="B116:E116"/>
  </mergeCells>
  <hyperlinks>
    <hyperlink ref="G1" location="Index!A1" display="Back to index" xr:uid="{790F6789-6CE5-40EB-82CE-85EC2641471F}"/>
  </hyperlinks>
  <pageMargins left="0.7" right="0.7" top="0.75" bottom="0.75" header="0.3" footer="0.3"/>
  <pageSetup paperSize="9" orientation="portrait"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pageSetUpPr fitToPage="1"/>
  </sheetPr>
  <dimension ref="B1:K27"/>
  <sheetViews>
    <sheetView showGridLines="0" zoomScale="90" zoomScaleNormal="90" zoomScalePageLayoutView="80" workbookViewId="0"/>
  </sheetViews>
  <sheetFormatPr defaultColWidth="9.140625" defaultRowHeight="18"/>
  <cols>
    <col min="1" max="1" width="4.7109375" style="11" customWidth="1"/>
    <col min="2" max="2" width="9.140625" style="11"/>
    <col min="3" max="3" width="50.42578125" style="11" customWidth="1"/>
    <col min="4" max="5" width="15.7109375" style="11" customWidth="1"/>
    <col min="6" max="6" width="15.7109375" style="753" customWidth="1"/>
    <col min="7" max="15" width="15.7109375" style="11" customWidth="1"/>
    <col min="16" max="16384" width="9.140625" style="11"/>
  </cols>
  <sheetData>
    <row r="1" spans="2:11" ht="21.75">
      <c r="B1" s="3" t="s">
        <v>154</v>
      </c>
      <c r="G1" s="9" t="s">
        <v>418</v>
      </c>
    </row>
    <row r="2" spans="2:11" ht="18.75">
      <c r="B2" s="10" t="s">
        <v>672</v>
      </c>
      <c r="C2" s="515"/>
    </row>
    <row r="3" spans="2:11" ht="2.1" customHeight="1">
      <c r="C3" s="516"/>
      <c r="D3" s="517"/>
      <c r="E3" s="517"/>
      <c r="F3" s="517"/>
    </row>
    <row r="4" spans="2:11" s="12" customFormat="1" ht="20.100000000000001" customHeight="1">
      <c r="B4" s="2057" t="s">
        <v>591</v>
      </c>
      <c r="C4" s="2057"/>
      <c r="D4" s="202" t="s">
        <v>64</v>
      </c>
      <c r="E4" s="202" t="s">
        <v>65</v>
      </c>
      <c r="F4" s="746" t="s">
        <v>64</v>
      </c>
    </row>
    <row r="5" spans="2:11" s="192" customFormat="1" ht="41.25" customHeight="1" thickBot="1">
      <c r="B5" s="1854"/>
      <c r="C5" s="1855"/>
      <c r="D5" s="1945" t="s">
        <v>155</v>
      </c>
      <c r="E5" s="1945" t="s">
        <v>156</v>
      </c>
      <c r="F5" s="1945" t="s">
        <v>155</v>
      </c>
    </row>
    <row r="6" spans="2:11" s="192" customFormat="1" ht="20.100000000000001" customHeight="1">
      <c r="B6" s="2058" t="s">
        <v>157</v>
      </c>
      <c r="C6" s="2058"/>
      <c r="D6" s="1968"/>
      <c r="E6" s="1968"/>
      <c r="F6" s="1968"/>
      <c r="I6" s="789"/>
    </row>
    <row r="7" spans="2:11" s="192" customFormat="1" ht="20.100000000000001" customHeight="1">
      <c r="B7" s="414">
        <v>1</v>
      </c>
      <c r="C7" s="440" t="s">
        <v>158</v>
      </c>
      <c r="D7" s="1946"/>
      <c r="E7" s="1946"/>
      <c r="F7" s="1946"/>
    </row>
    <row r="8" spans="2:11" s="192" customFormat="1" ht="20.100000000000001" customHeight="1">
      <c r="B8" s="414">
        <v>2</v>
      </c>
      <c r="C8" s="440" t="s">
        <v>159</v>
      </c>
      <c r="D8" s="1946"/>
      <c r="E8" s="1946"/>
      <c r="F8" s="1946"/>
    </row>
    <row r="9" spans="2:11" s="192" customFormat="1" ht="20.100000000000001" customHeight="1">
      <c r="B9" s="414">
        <v>3</v>
      </c>
      <c r="C9" s="440" t="s">
        <v>160</v>
      </c>
      <c r="D9" s="1946"/>
      <c r="E9" s="1946"/>
      <c r="F9" s="1946"/>
    </row>
    <row r="10" spans="2:11" s="192" customFormat="1" ht="20.100000000000001" customHeight="1">
      <c r="B10" s="414">
        <v>4</v>
      </c>
      <c r="C10" s="440" t="s">
        <v>161</v>
      </c>
      <c r="D10" s="1946"/>
      <c r="E10" s="1946"/>
      <c r="F10" s="1946"/>
    </row>
    <row r="11" spans="2:11" s="192" customFormat="1" ht="20.100000000000001" customHeight="1">
      <c r="B11" s="414">
        <v>5</v>
      </c>
      <c r="C11" s="440" t="s">
        <v>162</v>
      </c>
      <c r="D11" s="1946"/>
      <c r="E11" s="1946"/>
      <c r="F11" s="1946"/>
    </row>
    <row r="12" spans="2:11" s="192" customFormat="1" ht="20.100000000000001" customHeight="1">
      <c r="B12" s="414">
        <v>6</v>
      </c>
      <c r="C12" s="324" t="s">
        <v>163</v>
      </c>
      <c r="D12" s="1946"/>
      <c r="E12" s="1946"/>
      <c r="F12" s="1946"/>
    </row>
    <row r="13" spans="2:11" s="192" customFormat="1" ht="20.100000000000001" customHeight="1">
      <c r="B13" s="2059" t="s">
        <v>164</v>
      </c>
      <c r="C13" s="2059"/>
      <c r="D13" s="1969"/>
      <c r="E13" s="1969"/>
      <c r="F13" s="1969"/>
      <c r="K13" s="924"/>
    </row>
    <row r="14" spans="2:11" s="192" customFormat="1" ht="20.100000000000001" customHeight="1">
      <c r="B14" s="414">
        <v>7</v>
      </c>
      <c r="C14" s="440" t="s">
        <v>165</v>
      </c>
      <c r="D14" s="1946"/>
      <c r="E14" s="1946"/>
      <c r="F14" s="1946"/>
      <c r="I14" s="789"/>
    </row>
    <row r="15" spans="2:11" s="192" customFormat="1" ht="20.100000000000001" customHeight="1">
      <c r="B15" s="1970">
        <v>8</v>
      </c>
      <c r="C15" s="1971" t="s">
        <v>166</v>
      </c>
      <c r="D15" s="1972"/>
      <c r="E15" s="1972"/>
      <c r="F15" s="1972"/>
    </row>
    <row r="16" spans="2:11" s="192" customFormat="1" ht="13.5"/>
    <row r="27" spans="5:5">
      <c r="E27" s="13"/>
    </row>
  </sheetData>
  <mergeCells count="3">
    <mergeCell ref="B4:C4"/>
    <mergeCell ref="B6:C6"/>
    <mergeCell ref="B13:C13"/>
  </mergeCells>
  <hyperlinks>
    <hyperlink ref="G1" location="Index!A1" display="Back to index" xr:uid="{2C18F5C1-47B6-4E68-B466-782FE294294F}"/>
  </hyperlinks>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pageSetUpPr fitToPage="1"/>
  </sheetPr>
  <dimension ref="A1:K27"/>
  <sheetViews>
    <sheetView showGridLines="0" zoomScale="90" zoomScaleNormal="90" zoomScalePageLayoutView="80" workbookViewId="0"/>
  </sheetViews>
  <sheetFormatPr defaultColWidth="9.140625" defaultRowHeight="18"/>
  <cols>
    <col min="1" max="1" width="4.7109375" style="11" customWidth="1"/>
    <col min="2" max="2" width="9.140625" style="11"/>
    <col min="3" max="3" width="48" style="11" customWidth="1"/>
    <col min="4" max="4" width="15.7109375" style="11" customWidth="1"/>
    <col min="5" max="5" width="46.7109375" style="11" customWidth="1"/>
    <col min="6" max="15" width="15.7109375" style="11" customWidth="1"/>
    <col min="16" max="16384" width="9.140625" style="11"/>
  </cols>
  <sheetData>
    <row r="1" spans="1:11" ht="21.75">
      <c r="A1" s="3"/>
      <c r="B1" s="3" t="s">
        <v>167</v>
      </c>
      <c r="E1" s="8"/>
      <c r="F1" s="9" t="s">
        <v>418</v>
      </c>
    </row>
    <row r="2" spans="1:11" ht="18.75">
      <c r="B2" s="5" t="s">
        <v>672</v>
      </c>
      <c r="C2" s="509"/>
    </row>
    <row r="3" spans="1:11">
      <c r="B3" s="510"/>
      <c r="C3" s="510"/>
      <c r="D3" s="511"/>
    </row>
    <row r="4" spans="1:11" s="12" customFormat="1" ht="20.25" customHeight="1">
      <c r="B4" s="2060" t="s">
        <v>441</v>
      </c>
      <c r="C4" s="2060"/>
      <c r="D4" s="512" t="s">
        <v>64</v>
      </c>
    </row>
    <row r="5" spans="1:11" s="13" customFormat="1" ht="39" customHeight="1" thickBot="1">
      <c r="B5" s="430"/>
      <c r="C5" s="430"/>
      <c r="D5" s="738" t="s">
        <v>168</v>
      </c>
    </row>
    <row r="6" spans="1:11" s="24" customFormat="1" ht="27" customHeight="1">
      <c r="B6" s="506">
        <v>1</v>
      </c>
      <c r="C6" s="306" t="s">
        <v>169</v>
      </c>
      <c r="D6" s="748"/>
    </row>
    <row r="7" spans="1:11" s="24" customFormat="1" ht="20.100000000000001" customHeight="1">
      <c r="B7" s="289">
        <v>2</v>
      </c>
      <c r="C7" s="749" t="s">
        <v>170</v>
      </c>
      <c r="D7" s="749"/>
    </row>
    <row r="8" spans="1:11" s="24" customFormat="1" ht="20.100000000000001" customHeight="1">
      <c r="B8" s="289">
        <v>3</v>
      </c>
      <c r="C8" s="749" t="s">
        <v>171</v>
      </c>
      <c r="D8" s="749"/>
    </row>
    <row r="9" spans="1:11" s="24" customFormat="1" ht="20.100000000000001" customHeight="1">
      <c r="B9" s="289">
        <v>4</v>
      </c>
      <c r="C9" s="749" t="s">
        <v>172</v>
      </c>
      <c r="D9" s="749"/>
    </row>
    <row r="10" spans="1:11" s="24" customFormat="1" ht="20.100000000000001" customHeight="1">
      <c r="B10" s="289">
        <v>5</v>
      </c>
      <c r="C10" s="749" t="s">
        <v>173</v>
      </c>
      <c r="D10" s="749"/>
    </row>
    <row r="11" spans="1:11" s="24" customFormat="1" ht="20.100000000000001" customHeight="1">
      <c r="B11" s="289">
        <v>6</v>
      </c>
      <c r="C11" s="749" t="s">
        <v>174</v>
      </c>
      <c r="D11" s="749"/>
    </row>
    <row r="12" spans="1:11" s="24" customFormat="1" ht="20.100000000000001" customHeight="1">
      <c r="B12" s="289">
        <v>7</v>
      </c>
      <c r="C12" s="749" t="s">
        <v>175</v>
      </c>
      <c r="D12" s="749"/>
    </row>
    <row r="13" spans="1:11" s="24" customFormat="1" ht="20.100000000000001" customHeight="1">
      <c r="B13" s="289">
        <v>8</v>
      </c>
      <c r="C13" s="749" t="s">
        <v>176</v>
      </c>
      <c r="D13" s="749"/>
      <c r="K13" s="1978"/>
    </row>
    <row r="14" spans="1:11" s="24" customFormat="1" ht="28.5" customHeight="1" thickBot="1">
      <c r="B14" s="534">
        <v>9</v>
      </c>
      <c r="C14" s="535" t="s">
        <v>177</v>
      </c>
      <c r="D14" s="392"/>
    </row>
    <row r="15" spans="1:11">
      <c r="B15" s="5"/>
      <c r="C15" s="5"/>
      <c r="D15" s="5"/>
    </row>
    <row r="16" spans="1:11">
      <c r="B16" s="513"/>
    </row>
    <row r="17" spans="2:5">
      <c r="B17" s="514"/>
    </row>
    <row r="27" spans="2:5">
      <c r="E27" s="13"/>
    </row>
  </sheetData>
  <mergeCells count="1">
    <mergeCell ref="B4:C4"/>
  </mergeCells>
  <hyperlinks>
    <hyperlink ref="F1" location="Index!A1" display="Back to index" xr:uid="{E4DC7E8C-89D5-4E07-BD6E-AA4A8D7B9AF2}"/>
  </hyperlinks>
  <pageMargins left="0.70866141732283472" right="0.70866141732283472" top="0.74803149606299213" bottom="0.74803149606299213" header="0.31496062992125984" footer="0.31496062992125984"/>
  <pageSetup paperSize="9" scale="6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01DBD-F037-4544-8437-BC45468E64CE}">
  <sheetPr>
    <tabColor theme="7" tint="0.59999389629810485"/>
    <pageSetUpPr fitToPage="1"/>
  </sheetPr>
  <dimension ref="B1:L35"/>
  <sheetViews>
    <sheetView showGridLines="0" zoomScale="90" zoomScaleNormal="90" zoomScalePageLayoutView="90" workbookViewId="0"/>
  </sheetViews>
  <sheetFormatPr defaultColWidth="9.140625" defaultRowHeight="18"/>
  <cols>
    <col min="1" max="1" width="4.7109375" style="5" customWidth="1"/>
    <col min="2" max="2" width="8" style="5" customWidth="1"/>
    <col min="3" max="3" width="60" style="5" customWidth="1"/>
    <col min="4" max="5" width="18.5703125" style="5" customWidth="1"/>
    <col min="6" max="15" width="15.7109375" style="5" customWidth="1"/>
    <col min="16" max="16384" width="9.140625" style="5"/>
  </cols>
  <sheetData>
    <row r="1" spans="2:11" ht="21.75">
      <c r="B1" s="3" t="s">
        <v>178</v>
      </c>
      <c r="G1" s="9" t="s">
        <v>418</v>
      </c>
    </row>
    <row r="2" spans="2:11" ht="18.75">
      <c r="B2" s="10" t="s">
        <v>672</v>
      </c>
      <c r="C2" s="505"/>
    </row>
    <row r="3" spans="2:11" s="4" customFormat="1" ht="20.100000000000001" customHeight="1">
      <c r="B3" s="744"/>
      <c r="C3" s="752"/>
      <c r="D3" s="741" t="s">
        <v>64</v>
      </c>
      <c r="E3" s="741" t="s">
        <v>65</v>
      </c>
    </row>
    <row r="4" spans="2:11" s="4" customFormat="1" ht="20.100000000000001" customHeight="1" thickBot="1">
      <c r="B4" s="743"/>
      <c r="C4" s="850"/>
      <c r="D4" s="743" t="s">
        <v>179</v>
      </c>
      <c r="E4" s="743" t="s">
        <v>78</v>
      </c>
    </row>
    <row r="5" spans="2:11" s="4" customFormat="1" ht="24" customHeight="1">
      <c r="B5" s="506">
        <v>1</v>
      </c>
      <c r="C5" s="306" t="s">
        <v>180</v>
      </c>
      <c r="D5" s="851"/>
      <c r="E5" s="852">
        <v>9.7537931999999987</v>
      </c>
    </row>
    <row r="6" spans="2:11" s="4" customFormat="1" ht="27" customHeight="1">
      <c r="B6" s="289">
        <v>2</v>
      </c>
      <c r="C6" s="749" t="s">
        <v>181</v>
      </c>
      <c r="D6" s="621">
        <v>487.68966180000001</v>
      </c>
      <c r="E6" s="621">
        <v>9.7537931999999987</v>
      </c>
    </row>
    <row r="7" spans="2:11" s="4" customFormat="1" ht="24" customHeight="1">
      <c r="B7" s="289">
        <v>3</v>
      </c>
      <c r="C7" s="507" t="s">
        <v>182</v>
      </c>
      <c r="D7" s="621">
        <v>487.68966180000001</v>
      </c>
      <c r="E7" s="621">
        <v>9.7537931999999987</v>
      </c>
    </row>
    <row r="8" spans="2:11" s="4" customFormat="1" ht="24" customHeight="1">
      <c r="B8" s="289">
        <v>4</v>
      </c>
      <c r="C8" s="507" t="s">
        <v>183</v>
      </c>
      <c r="D8" s="621">
        <v>0</v>
      </c>
      <c r="E8" s="415">
        <v>0</v>
      </c>
    </row>
    <row r="9" spans="2:11" s="4" customFormat="1" ht="24" customHeight="1">
      <c r="B9" s="289">
        <v>5</v>
      </c>
      <c r="C9" s="507" t="s">
        <v>184</v>
      </c>
      <c r="D9" s="621">
        <v>0</v>
      </c>
      <c r="E9" s="621">
        <v>0</v>
      </c>
    </row>
    <row r="10" spans="2:11" s="4" customFormat="1" ht="24" customHeight="1">
      <c r="B10" s="289">
        <v>6</v>
      </c>
      <c r="C10" s="507" t="s">
        <v>185</v>
      </c>
      <c r="D10" s="621">
        <v>0</v>
      </c>
      <c r="E10" s="415">
        <v>0</v>
      </c>
    </row>
    <row r="11" spans="2:11" s="4" customFormat="1" ht="24" customHeight="1">
      <c r="B11" s="289">
        <v>7</v>
      </c>
      <c r="C11" s="749" t="s">
        <v>186</v>
      </c>
      <c r="D11" s="621">
        <v>219.1190388</v>
      </c>
      <c r="E11" s="853"/>
    </row>
    <row r="12" spans="2:11" s="4" customFormat="1" ht="24" customHeight="1">
      <c r="B12" s="289">
        <v>8</v>
      </c>
      <c r="C12" s="749" t="s">
        <v>187</v>
      </c>
      <c r="D12" s="621">
        <v>0</v>
      </c>
      <c r="E12" s="415">
        <v>0</v>
      </c>
    </row>
    <row r="13" spans="2:11" s="4" customFormat="1" ht="24" customHeight="1">
      <c r="B13" s="289">
        <v>9</v>
      </c>
      <c r="C13" s="749" t="s">
        <v>188</v>
      </c>
      <c r="D13" s="621">
        <v>0</v>
      </c>
      <c r="E13" s="415">
        <v>0</v>
      </c>
      <c r="K13" s="1973"/>
    </row>
    <row r="14" spans="2:11" s="4" customFormat="1" ht="24" customHeight="1">
      <c r="B14" s="293">
        <v>10</v>
      </c>
      <c r="C14" s="294" t="s">
        <v>189</v>
      </c>
      <c r="D14" s="621">
        <v>0</v>
      </c>
      <c r="E14" s="454">
        <v>0</v>
      </c>
    </row>
    <row r="15" spans="2:11" s="4" customFormat="1" ht="24" customHeight="1">
      <c r="B15" s="735">
        <v>11</v>
      </c>
      <c r="C15" s="508" t="s">
        <v>190</v>
      </c>
      <c r="D15" s="854"/>
      <c r="E15" s="508">
        <v>0</v>
      </c>
    </row>
    <row r="16" spans="2:11" s="4" customFormat="1" ht="29.25" customHeight="1">
      <c r="B16" s="461">
        <v>12</v>
      </c>
      <c r="C16" s="427" t="s">
        <v>191</v>
      </c>
      <c r="D16" s="855">
        <v>0</v>
      </c>
      <c r="E16" s="855">
        <v>0</v>
      </c>
    </row>
    <row r="17" spans="2:12" s="4" customFormat="1" ht="24" customHeight="1">
      <c r="B17" s="289">
        <v>13</v>
      </c>
      <c r="C17" s="507" t="s">
        <v>182</v>
      </c>
      <c r="D17" s="415">
        <v>0</v>
      </c>
      <c r="E17" s="415">
        <v>0</v>
      </c>
    </row>
    <row r="18" spans="2:12" s="4" customFormat="1" ht="24" customHeight="1">
      <c r="B18" s="289">
        <v>14</v>
      </c>
      <c r="C18" s="507" t="s">
        <v>183</v>
      </c>
      <c r="D18" s="415">
        <v>0</v>
      </c>
      <c r="E18" s="415">
        <v>0</v>
      </c>
    </row>
    <row r="19" spans="2:12" s="4" customFormat="1" ht="24" customHeight="1">
      <c r="B19" s="289">
        <v>15</v>
      </c>
      <c r="C19" s="507" t="s">
        <v>184</v>
      </c>
      <c r="D19" s="415">
        <v>0</v>
      </c>
      <c r="E19" s="415">
        <v>0</v>
      </c>
    </row>
    <row r="20" spans="2:12" s="4" customFormat="1" ht="24" customHeight="1">
      <c r="B20" s="289">
        <v>16</v>
      </c>
      <c r="C20" s="507" t="s">
        <v>185</v>
      </c>
      <c r="D20" s="415">
        <v>0</v>
      </c>
      <c r="E20" s="415">
        <v>0</v>
      </c>
    </row>
    <row r="21" spans="2:12" s="4" customFormat="1" ht="24" customHeight="1">
      <c r="B21" s="289">
        <v>17</v>
      </c>
      <c r="C21" s="749" t="s">
        <v>186</v>
      </c>
      <c r="D21" s="415">
        <v>0</v>
      </c>
      <c r="E21" s="853"/>
    </row>
    <row r="22" spans="2:12" s="4" customFormat="1" ht="24" customHeight="1">
      <c r="B22" s="289">
        <v>18</v>
      </c>
      <c r="C22" s="749" t="s">
        <v>187</v>
      </c>
      <c r="D22" s="415">
        <v>0</v>
      </c>
      <c r="E22" s="415">
        <v>0</v>
      </c>
    </row>
    <row r="23" spans="2:12" s="4" customFormat="1" ht="24" customHeight="1">
      <c r="B23" s="293">
        <v>19</v>
      </c>
      <c r="C23" s="294" t="s">
        <v>188</v>
      </c>
      <c r="D23" s="454">
        <v>0</v>
      </c>
      <c r="E23" s="454">
        <v>0</v>
      </c>
    </row>
    <row r="24" spans="2:12" s="4" customFormat="1" ht="24" customHeight="1" thickBot="1">
      <c r="B24" s="495">
        <v>20</v>
      </c>
      <c r="C24" s="392" t="s">
        <v>189</v>
      </c>
      <c r="D24" s="416">
        <v>0</v>
      </c>
      <c r="E24" s="416">
        <v>0</v>
      </c>
    </row>
    <row r="25" spans="2:12">
      <c r="G25" s="4"/>
      <c r="H25" s="4"/>
      <c r="I25" s="4"/>
      <c r="J25" s="4"/>
      <c r="K25" s="4"/>
      <c r="L25" s="4"/>
    </row>
    <row r="26" spans="2:12">
      <c r="G26" s="4"/>
      <c r="H26" s="4"/>
      <c r="I26" s="4"/>
      <c r="J26" s="4"/>
      <c r="K26" s="4"/>
      <c r="L26" s="4"/>
    </row>
    <row r="27" spans="2:12">
      <c r="E27" s="13"/>
      <c r="G27" s="4"/>
      <c r="H27" s="4"/>
      <c r="I27" s="4"/>
      <c r="J27" s="4"/>
      <c r="K27" s="4"/>
      <c r="L27" s="4"/>
    </row>
    <row r="28" spans="2:12">
      <c r="G28" s="4"/>
      <c r="H28" s="4"/>
      <c r="I28" s="4"/>
      <c r="J28" s="4"/>
      <c r="K28" s="4"/>
      <c r="L28" s="4"/>
    </row>
    <row r="29" spans="2:12">
      <c r="G29" s="4"/>
      <c r="H29" s="4"/>
      <c r="I29" s="4"/>
      <c r="J29" s="4"/>
      <c r="K29" s="4"/>
      <c r="L29" s="4"/>
    </row>
    <row r="30" spans="2:12">
      <c r="G30" s="4"/>
      <c r="H30" s="4"/>
      <c r="I30" s="4"/>
      <c r="J30" s="4"/>
      <c r="K30" s="4"/>
      <c r="L30" s="4"/>
    </row>
    <row r="31" spans="2:12">
      <c r="G31" s="4"/>
      <c r="H31" s="4"/>
      <c r="I31" s="4"/>
      <c r="J31" s="4"/>
      <c r="K31" s="4"/>
      <c r="L31" s="4"/>
    </row>
    <row r="32" spans="2:12">
      <c r="G32" s="4"/>
      <c r="H32" s="4"/>
      <c r="I32" s="4"/>
      <c r="J32" s="4"/>
      <c r="K32" s="4"/>
      <c r="L32" s="4"/>
    </row>
    <row r="33" spans="7:12">
      <c r="G33" s="4"/>
      <c r="H33" s="4"/>
      <c r="I33" s="4"/>
      <c r="J33" s="4"/>
      <c r="K33" s="4"/>
      <c r="L33" s="4"/>
    </row>
    <row r="34" spans="7:12">
      <c r="G34" s="4"/>
      <c r="H34" s="4"/>
      <c r="I34" s="4"/>
      <c r="J34" s="4"/>
      <c r="K34" s="4"/>
      <c r="L34" s="4"/>
    </row>
    <row r="35" spans="7:12">
      <c r="G35" s="4"/>
      <c r="H35" s="4"/>
      <c r="I35" s="4"/>
      <c r="J35" s="4"/>
      <c r="K35" s="4"/>
      <c r="L35" s="4"/>
    </row>
  </sheetData>
  <hyperlinks>
    <hyperlink ref="G1" location="Index!A1" display="Back to index" xr:uid="{5DA58481-15C0-4595-A1A7-C0841C010AE8}"/>
  </hyperlinks>
  <pageMargins left="0.70866141732283472" right="0.70866141732283472" top="0.74803149606299213" bottom="0.74803149606299213" header="0.31496062992125984" footer="0.31496062992125984"/>
  <pageSetup paperSize="9" scale="5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8D519-F21D-4E72-832A-4B510C03F27C}">
  <sheetPr>
    <tabColor theme="7" tint="0.59999389629810485"/>
  </sheetPr>
  <dimension ref="B1:T33"/>
  <sheetViews>
    <sheetView showGridLines="0" zoomScale="90" zoomScaleNormal="90" workbookViewId="0"/>
  </sheetViews>
  <sheetFormatPr defaultColWidth="9.140625" defaultRowHeight="18"/>
  <cols>
    <col min="1" max="2" width="4.7109375" style="2" customWidth="1"/>
    <col min="3" max="3" width="32.5703125" style="2" customWidth="1"/>
    <col min="4" max="4" width="10.42578125" style="2" customWidth="1"/>
    <col min="5" max="14" width="12.7109375" style="2" customWidth="1"/>
    <col min="15" max="15" width="14.140625" style="2" customWidth="1"/>
    <col min="16" max="18" width="12.7109375" style="2" customWidth="1"/>
    <col min="19" max="19" width="4.7109375" style="2" customWidth="1"/>
    <col min="20" max="20" width="11.85546875" style="2" customWidth="1"/>
    <col min="21" max="16384" width="9.140625" style="2"/>
  </cols>
  <sheetData>
    <row r="1" spans="2:20" ht="30">
      <c r="B1" s="2063" t="s">
        <v>1777</v>
      </c>
      <c r="C1" s="2063"/>
      <c r="D1" s="2063"/>
      <c r="E1" s="2063"/>
      <c r="F1" s="2063"/>
      <c r="G1" s="2063"/>
      <c r="H1" s="2063"/>
      <c r="I1" s="2063"/>
      <c r="J1" s="2063"/>
      <c r="K1" s="2063"/>
      <c r="L1" s="2063"/>
      <c r="M1" s="2063"/>
      <c r="N1" s="2063"/>
      <c r="O1" s="2063"/>
      <c r="P1" s="216"/>
      <c r="Q1" s="216"/>
      <c r="R1" s="216"/>
      <c r="S1" s="216"/>
      <c r="T1" s="9" t="s">
        <v>418</v>
      </c>
    </row>
    <row r="2" spans="2:20" ht="18.75">
      <c r="B2" s="10" t="s">
        <v>672</v>
      </c>
      <c r="C2" s="216"/>
      <c r="D2" s="216"/>
      <c r="E2" s="216"/>
      <c r="F2" s="216"/>
      <c r="G2" s="216"/>
      <c r="H2" s="216"/>
      <c r="I2" s="216"/>
      <c r="J2" s="216"/>
      <c r="K2" s="216"/>
      <c r="L2" s="216"/>
      <c r="M2" s="216"/>
      <c r="N2" s="216"/>
      <c r="O2" s="216"/>
      <c r="P2" s="216"/>
      <c r="Q2" s="216"/>
      <c r="R2" s="216"/>
      <c r="S2" s="216"/>
    </row>
    <row r="3" spans="2:20" ht="3.95" customHeight="1">
      <c r="B3" s="502"/>
      <c r="C3" s="216"/>
      <c r="D3" s="216"/>
      <c r="E3" s="216"/>
      <c r="F3" s="216"/>
      <c r="G3" s="216"/>
      <c r="H3" s="216"/>
      <c r="I3" s="216"/>
      <c r="J3" s="216"/>
      <c r="K3" s="216"/>
      <c r="L3" s="216"/>
      <c r="M3" s="216"/>
      <c r="N3" s="216"/>
      <c r="O3" s="216"/>
      <c r="P3" s="216"/>
      <c r="Q3" s="216"/>
      <c r="R3" s="216"/>
      <c r="S3" s="216"/>
    </row>
    <row r="4" spans="2:20" s="13" customFormat="1" ht="15">
      <c r="B4" s="320"/>
      <c r="C4" s="320"/>
      <c r="D4" s="202" t="s">
        <v>64</v>
      </c>
      <c r="E4" s="202" t="s">
        <v>65</v>
      </c>
      <c r="F4" s="202" t="s">
        <v>66</v>
      </c>
      <c r="G4" s="202" t="s">
        <v>67</v>
      </c>
      <c r="H4" s="202" t="s">
        <v>68</v>
      </c>
      <c r="I4" s="202" t="s">
        <v>69</v>
      </c>
      <c r="J4" s="202" t="s">
        <v>70</v>
      </c>
      <c r="K4" s="202" t="s">
        <v>71</v>
      </c>
      <c r="L4" s="202" t="s">
        <v>106</v>
      </c>
      <c r="M4" s="202" t="s">
        <v>107</v>
      </c>
      <c r="N4" s="202" t="s">
        <v>108</v>
      </c>
      <c r="O4" s="202" t="s">
        <v>109</v>
      </c>
      <c r="P4" s="202" t="s">
        <v>204</v>
      </c>
      <c r="Q4" s="202" t="s">
        <v>205</v>
      </c>
      <c r="R4" s="202" t="s">
        <v>206</v>
      </c>
    </row>
    <row r="5" spans="2:20" s="13" customFormat="1" ht="33.950000000000003" customHeight="1">
      <c r="B5" s="320"/>
      <c r="C5" s="320"/>
      <c r="D5" s="2053" t="s">
        <v>1778</v>
      </c>
      <c r="E5" s="2053"/>
      <c r="F5" s="2053"/>
      <c r="G5" s="2053"/>
      <c r="H5" s="2053"/>
      <c r="I5" s="2053"/>
      <c r="J5" s="2053" t="s">
        <v>1779</v>
      </c>
      <c r="K5" s="2053"/>
      <c r="L5" s="2053"/>
      <c r="M5" s="2053"/>
      <c r="N5" s="2053"/>
      <c r="O5" s="2053"/>
      <c r="P5" s="2053" t="s">
        <v>1780</v>
      </c>
      <c r="Q5" s="2053" t="s">
        <v>1781</v>
      </c>
      <c r="R5" s="2053"/>
    </row>
    <row r="6" spans="2:20" s="13" customFormat="1" ht="57.95" customHeight="1">
      <c r="B6" s="320"/>
      <c r="C6" s="320"/>
      <c r="D6" s="2061" t="s">
        <v>1782</v>
      </c>
      <c r="E6" s="2061"/>
      <c r="F6" s="2061"/>
      <c r="G6" s="2061" t="s">
        <v>1783</v>
      </c>
      <c r="H6" s="2061"/>
      <c r="I6" s="2061"/>
      <c r="J6" s="2061" t="s">
        <v>1784</v>
      </c>
      <c r="K6" s="2061"/>
      <c r="L6" s="2061"/>
      <c r="M6" s="2061" t="s">
        <v>1785</v>
      </c>
      <c r="N6" s="2061"/>
      <c r="O6" s="2061"/>
      <c r="P6" s="2053"/>
      <c r="Q6" s="2061" t="s">
        <v>1786</v>
      </c>
      <c r="R6" s="2061" t="s">
        <v>1787</v>
      </c>
    </row>
    <row r="7" spans="2:20" s="13" customFormat="1" ht="39" customHeight="1" thickBot="1">
      <c r="B7" s="320"/>
      <c r="C7" s="320"/>
      <c r="D7" s="847"/>
      <c r="E7" s="542" t="s">
        <v>1788</v>
      </c>
      <c r="F7" s="542" t="s">
        <v>1789</v>
      </c>
      <c r="G7" s="847"/>
      <c r="H7" s="542" t="s">
        <v>1789</v>
      </c>
      <c r="I7" s="542" t="s">
        <v>1790</v>
      </c>
      <c r="J7" s="847"/>
      <c r="K7" s="542" t="s">
        <v>1788</v>
      </c>
      <c r="L7" s="542" t="s">
        <v>1789</v>
      </c>
      <c r="M7" s="847"/>
      <c r="N7" s="542" t="s">
        <v>1789</v>
      </c>
      <c r="O7" s="542" t="s">
        <v>1790</v>
      </c>
      <c r="P7" s="503"/>
      <c r="Q7" s="2062"/>
      <c r="R7" s="2062"/>
    </row>
    <row r="8" spans="2:20" s="24" customFormat="1" ht="30.75" customHeight="1">
      <c r="B8" s="349" t="s">
        <v>1791</v>
      </c>
      <c r="C8" s="748" t="s">
        <v>1792</v>
      </c>
      <c r="D8" s="856">
        <v>5173.7737496400005</v>
      </c>
      <c r="E8" s="857">
        <v>5173.7737496400005</v>
      </c>
      <c r="F8" s="857">
        <v>0</v>
      </c>
      <c r="G8" s="857">
        <v>0</v>
      </c>
      <c r="H8" s="857">
        <v>0</v>
      </c>
      <c r="I8" s="857">
        <v>0</v>
      </c>
      <c r="J8" s="857">
        <v>0</v>
      </c>
      <c r="K8" s="857">
        <v>0</v>
      </c>
      <c r="L8" s="857">
        <v>0</v>
      </c>
      <c r="M8" s="857">
        <v>0</v>
      </c>
      <c r="N8" s="857">
        <v>0</v>
      </c>
      <c r="O8" s="857">
        <v>0</v>
      </c>
      <c r="P8" s="857">
        <v>0</v>
      </c>
      <c r="Q8" s="857">
        <v>0</v>
      </c>
      <c r="R8" s="857">
        <v>0</v>
      </c>
    </row>
    <row r="9" spans="2:20" s="24" customFormat="1" ht="20.100000000000001" customHeight="1">
      <c r="B9" s="351" t="s">
        <v>192</v>
      </c>
      <c r="C9" s="749" t="s">
        <v>1793</v>
      </c>
      <c r="D9" s="858">
        <v>54371.240299630001</v>
      </c>
      <c r="E9" s="859">
        <v>47478.721943510005</v>
      </c>
      <c r="F9" s="859">
        <v>6885.0872011199999</v>
      </c>
      <c r="G9" s="859">
        <v>1820.3644826900002</v>
      </c>
      <c r="H9" s="859">
        <v>0</v>
      </c>
      <c r="I9" s="859">
        <v>1796.6410041700001</v>
      </c>
      <c r="J9" s="859">
        <v>-506.26601968</v>
      </c>
      <c r="K9" s="859">
        <v>-240.73320296999998</v>
      </c>
      <c r="L9" s="859">
        <v>-265.3407689</v>
      </c>
      <c r="M9" s="859">
        <v>-982.04038818999993</v>
      </c>
      <c r="N9" s="859">
        <v>0</v>
      </c>
      <c r="O9" s="859">
        <v>-969.13740014999996</v>
      </c>
      <c r="P9" s="859">
        <v>0</v>
      </c>
      <c r="Q9" s="859">
        <v>40683.234256160009</v>
      </c>
      <c r="R9" s="859">
        <v>542.59573578999994</v>
      </c>
      <c r="T9" s="483"/>
    </row>
    <row r="10" spans="2:20" s="24" customFormat="1" ht="20.100000000000001" customHeight="1">
      <c r="B10" s="369" t="s">
        <v>207</v>
      </c>
      <c r="C10" s="338" t="s">
        <v>1794</v>
      </c>
      <c r="D10" s="858">
        <v>273.21171824000004</v>
      </c>
      <c r="E10" s="859">
        <v>273.21171824000004</v>
      </c>
      <c r="F10" s="859">
        <v>0</v>
      </c>
      <c r="G10" s="859">
        <v>0</v>
      </c>
      <c r="H10" s="859">
        <v>0</v>
      </c>
      <c r="I10" s="859">
        <v>0</v>
      </c>
      <c r="J10" s="859">
        <v>0</v>
      </c>
      <c r="K10" s="859">
        <v>0</v>
      </c>
      <c r="L10" s="859">
        <v>0</v>
      </c>
      <c r="M10" s="859">
        <v>0</v>
      </c>
      <c r="N10" s="859">
        <v>0</v>
      </c>
      <c r="O10" s="859">
        <v>0</v>
      </c>
      <c r="P10" s="859">
        <v>0</v>
      </c>
      <c r="Q10" s="859">
        <v>0</v>
      </c>
      <c r="R10" s="859">
        <v>0</v>
      </c>
    </row>
    <row r="11" spans="2:20" s="24" customFormat="1" ht="20.100000000000001" customHeight="1">
      <c r="B11" s="369" t="s">
        <v>193</v>
      </c>
      <c r="C11" s="338" t="s">
        <v>1795</v>
      </c>
      <c r="D11" s="858">
        <v>949.17843960000005</v>
      </c>
      <c r="E11" s="859">
        <v>684.34397171000012</v>
      </c>
      <c r="F11" s="859">
        <v>264.83446788999998</v>
      </c>
      <c r="G11" s="859">
        <v>0.44461619000000002</v>
      </c>
      <c r="H11" s="859">
        <v>0</v>
      </c>
      <c r="I11" s="859">
        <v>0.44461619000000002</v>
      </c>
      <c r="J11" s="859">
        <v>-6.1173680900000003</v>
      </c>
      <c r="K11" s="859">
        <v>-1.57399109</v>
      </c>
      <c r="L11" s="859">
        <v>-4.5433770000000004</v>
      </c>
      <c r="M11" s="859">
        <v>-0.11724952000000001</v>
      </c>
      <c r="N11" s="859">
        <v>0</v>
      </c>
      <c r="O11" s="859">
        <v>-0.11724952000000001</v>
      </c>
      <c r="P11" s="859">
        <v>0</v>
      </c>
      <c r="Q11" s="859">
        <v>327.91720733000005</v>
      </c>
      <c r="R11" s="859">
        <v>0</v>
      </c>
    </row>
    <row r="12" spans="2:20" s="24" customFormat="1" ht="20.100000000000001" customHeight="1">
      <c r="B12" s="369" t="s">
        <v>194</v>
      </c>
      <c r="C12" s="338" t="s">
        <v>1796</v>
      </c>
      <c r="D12" s="858">
        <v>528.83038691999991</v>
      </c>
      <c r="E12" s="859">
        <v>528.68347421999999</v>
      </c>
      <c r="F12" s="859">
        <v>0.14691270000000001</v>
      </c>
      <c r="G12" s="859">
        <v>0</v>
      </c>
      <c r="H12" s="859">
        <v>0</v>
      </c>
      <c r="I12" s="859">
        <v>0</v>
      </c>
      <c r="J12" s="859">
        <v>-0.11656375999999999</v>
      </c>
      <c r="K12" s="859">
        <v>-0.11623193</v>
      </c>
      <c r="L12" s="859">
        <v>-3.3182999999999997E-4</v>
      </c>
      <c r="M12" s="859">
        <v>0</v>
      </c>
      <c r="N12" s="859">
        <v>0</v>
      </c>
      <c r="O12" s="859">
        <v>0</v>
      </c>
      <c r="P12" s="859">
        <v>0</v>
      </c>
      <c r="Q12" s="859">
        <v>45.400051439999999</v>
      </c>
      <c r="R12" s="859">
        <v>0</v>
      </c>
    </row>
    <row r="13" spans="2:20" s="24" customFormat="1" ht="20.100000000000001" customHeight="1">
      <c r="B13" s="369" t="s">
        <v>195</v>
      </c>
      <c r="C13" s="338" t="s">
        <v>1797</v>
      </c>
      <c r="D13" s="858">
        <v>1001.65100284</v>
      </c>
      <c r="E13" s="859">
        <v>984.73769511</v>
      </c>
      <c r="F13" s="859">
        <v>16.91330773</v>
      </c>
      <c r="G13" s="859">
        <v>12.07803623</v>
      </c>
      <c r="H13" s="859">
        <v>0</v>
      </c>
      <c r="I13" s="859">
        <v>12.07803623</v>
      </c>
      <c r="J13" s="859">
        <v>-22.169061070000001</v>
      </c>
      <c r="K13" s="1920">
        <v>-20.352222050000002</v>
      </c>
      <c r="L13" s="859">
        <v>-1.8168390200000002</v>
      </c>
      <c r="M13" s="859">
        <v>-12.029636010000001</v>
      </c>
      <c r="N13" s="859">
        <v>0</v>
      </c>
      <c r="O13" s="859">
        <v>-12.029636010000001</v>
      </c>
      <c r="P13" s="859">
        <v>0</v>
      </c>
      <c r="Q13" s="859">
        <v>852.58634161999998</v>
      </c>
      <c r="R13" s="859">
        <v>8.4799599999999982E-3</v>
      </c>
    </row>
    <row r="14" spans="2:20" s="24" customFormat="1" ht="20.100000000000001" customHeight="1">
      <c r="B14" s="369" t="s">
        <v>196</v>
      </c>
      <c r="C14" s="338" t="s">
        <v>1798</v>
      </c>
      <c r="D14" s="858">
        <v>16018.008232640001</v>
      </c>
      <c r="E14" s="859">
        <v>13415.762359120001</v>
      </c>
      <c r="F14" s="859">
        <v>2600.3957615100003</v>
      </c>
      <c r="G14" s="859">
        <v>787.02482884000005</v>
      </c>
      <c r="H14" s="859">
        <v>0</v>
      </c>
      <c r="I14" s="859">
        <v>781.38077454000006</v>
      </c>
      <c r="J14" s="859">
        <v>-292.88088883</v>
      </c>
      <c r="K14" s="859">
        <v>-148.23132869999998</v>
      </c>
      <c r="L14" s="859">
        <v>-144.64956013</v>
      </c>
      <c r="M14" s="859">
        <v>-504.13153093</v>
      </c>
      <c r="N14" s="859">
        <v>0</v>
      </c>
      <c r="O14" s="859">
        <v>-503.86276133000001</v>
      </c>
      <c r="P14" s="859">
        <v>0</v>
      </c>
      <c r="Q14" s="859">
        <v>11971.11730733</v>
      </c>
      <c r="R14" s="859">
        <v>209.09596928999997</v>
      </c>
    </row>
    <row r="15" spans="2:20" s="24" customFormat="1" ht="20.100000000000001" customHeight="1">
      <c r="B15" s="369" t="s">
        <v>198</v>
      </c>
      <c r="C15" s="267" t="s">
        <v>1799</v>
      </c>
      <c r="D15" s="858">
        <v>12266.833658550002</v>
      </c>
      <c r="E15" s="859">
        <v>10038.08067148</v>
      </c>
      <c r="F15" s="859">
        <v>2226.9183677399997</v>
      </c>
      <c r="G15" s="859">
        <v>649.16155879999997</v>
      </c>
      <c r="H15" s="859">
        <v>0</v>
      </c>
      <c r="I15" s="859">
        <v>646.44973262000008</v>
      </c>
      <c r="J15" s="859">
        <v>-241.97769608000002</v>
      </c>
      <c r="K15" s="859">
        <v>-115.48146457999999</v>
      </c>
      <c r="L15" s="859">
        <v>-126.49623149999999</v>
      </c>
      <c r="M15" s="859">
        <v>-411.61557705999996</v>
      </c>
      <c r="N15" s="859">
        <v>0</v>
      </c>
      <c r="O15" s="859">
        <v>-411.61557705999996</v>
      </c>
      <c r="P15" s="859">
        <v>0</v>
      </c>
      <c r="Q15" s="859">
        <v>9808.5580465099993</v>
      </c>
      <c r="R15" s="859">
        <v>167.71485861000002</v>
      </c>
    </row>
    <row r="16" spans="2:20" s="24" customFormat="1" ht="20.100000000000001" customHeight="1">
      <c r="B16" s="369" t="s">
        <v>197</v>
      </c>
      <c r="C16" s="338" t="s">
        <v>1800</v>
      </c>
      <c r="D16" s="858">
        <v>35600.36051939</v>
      </c>
      <c r="E16" s="859">
        <v>31591.982725110003</v>
      </c>
      <c r="F16" s="859">
        <v>4002.79675129</v>
      </c>
      <c r="G16" s="859">
        <v>1020.8170014300001</v>
      </c>
      <c r="H16" s="859">
        <v>0</v>
      </c>
      <c r="I16" s="859">
        <v>1002.73757721</v>
      </c>
      <c r="J16" s="859">
        <v>-184.98213792999999</v>
      </c>
      <c r="K16" s="859">
        <v>-70.459429200000002</v>
      </c>
      <c r="L16" s="859">
        <v>-114.33066092</v>
      </c>
      <c r="M16" s="859">
        <v>-465.76197172999997</v>
      </c>
      <c r="N16" s="859">
        <v>0</v>
      </c>
      <c r="O16" s="859">
        <v>-453.12775329000004</v>
      </c>
      <c r="P16" s="859">
        <v>0</v>
      </c>
      <c r="Q16" s="859">
        <v>27486.213348440004</v>
      </c>
      <c r="R16" s="859">
        <v>333.49128653999992</v>
      </c>
    </row>
    <row r="17" spans="2:18" s="24" customFormat="1" ht="20.100000000000001" customHeight="1">
      <c r="B17" s="351" t="s">
        <v>1740</v>
      </c>
      <c r="C17" s="749" t="s">
        <v>1801</v>
      </c>
      <c r="D17" s="858">
        <v>34679.251250340007</v>
      </c>
      <c r="E17" s="859">
        <v>34204.140895000004</v>
      </c>
      <c r="F17" s="859">
        <v>68.499231330000001</v>
      </c>
      <c r="G17" s="859">
        <v>5.6170875200000001</v>
      </c>
      <c r="H17" s="859">
        <v>0</v>
      </c>
      <c r="I17" s="859">
        <v>5.6170875200000001</v>
      </c>
      <c r="J17" s="859">
        <v>-56.047822610000004</v>
      </c>
      <c r="K17" s="859">
        <v>-55.407000070000002</v>
      </c>
      <c r="L17" s="859">
        <v>-0.64082254000000005</v>
      </c>
      <c r="M17" s="859">
        <v>-4.4016424399999998</v>
      </c>
      <c r="N17" s="859">
        <v>0</v>
      </c>
      <c r="O17" s="859">
        <v>-4.4016424399999998</v>
      </c>
      <c r="P17" s="859">
        <v>0</v>
      </c>
      <c r="Q17" s="859">
        <v>642.81641268999988</v>
      </c>
      <c r="R17" s="859">
        <v>0.61235143999999986</v>
      </c>
    </row>
    <row r="18" spans="2:18" s="24" customFormat="1" ht="20.100000000000001" customHeight="1">
      <c r="B18" s="369" t="s">
        <v>1741</v>
      </c>
      <c r="C18" s="338" t="s">
        <v>1794</v>
      </c>
      <c r="D18" s="858">
        <v>2032.4605291800001</v>
      </c>
      <c r="E18" s="859">
        <v>2032.4605291800001</v>
      </c>
      <c r="F18" s="859">
        <v>0</v>
      </c>
      <c r="G18" s="859">
        <v>0</v>
      </c>
      <c r="H18" s="859">
        <v>0</v>
      </c>
      <c r="I18" s="859">
        <v>0</v>
      </c>
      <c r="J18" s="859">
        <v>0</v>
      </c>
      <c r="K18" s="859">
        <v>0</v>
      </c>
      <c r="L18" s="859">
        <v>0</v>
      </c>
      <c r="M18" s="859">
        <v>0</v>
      </c>
      <c r="N18" s="859">
        <v>0</v>
      </c>
      <c r="O18" s="859">
        <v>0</v>
      </c>
      <c r="P18" s="859">
        <v>0</v>
      </c>
      <c r="Q18" s="859">
        <v>0</v>
      </c>
      <c r="R18" s="859">
        <v>0</v>
      </c>
    </row>
    <row r="19" spans="2:18" s="24" customFormat="1" ht="20.100000000000001" customHeight="1">
      <c r="B19" s="369" t="s">
        <v>1802</v>
      </c>
      <c r="C19" s="338" t="s">
        <v>1795</v>
      </c>
      <c r="D19" s="858">
        <v>27248.405753350002</v>
      </c>
      <c r="E19" s="859">
        <v>27214.511624470004</v>
      </c>
      <c r="F19" s="859">
        <v>0</v>
      </c>
      <c r="G19" s="859">
        <v>0</v>
      </c>
      <c r="H19" s="859">
        <v>0</v>
      </c>
      <c r="I19" s="859">
        <v>0</v>
      </c>
      <c r="J19" s="859">
        <v>-49.820413719999998</v>
      </c>
      <c r="K19" s="859">
        <v>-49.820413719999998</v>
      </c>
      <c r="L19" s="859">
        <v>0</v>
      </c>
      <c r="M19" s="859">
        <v>0</v>
      </c>
      <c r="N19" s="859">
        <v>0</v>
      </c>
      <c r="O19" s="859">
        <v>0</v>
      </c>
      <c r="P19" s="859">
        <v>0</v>
      </c>
      <c r="Q19" s="859">
        <v>144.29644297999999</v>
      </c>
      <c r="R19" s="859">
        <v>0</v>
      </c>
    </row>
    <row r="20" spans="2:18" s="24" customFormat="1" ht="20.100000000000001" customHeight="1">
      <c r="B20" s="369" t="s">
        <v>1750</v>
      </c>
      <c r="C20" s="338" t="s">
        <v>1796</v>
      </c>
      <c r="D20" s="858">
        <v>1556.7386478499998</v>
      </c>
      <c r="E20" s="859">
        <v>1556.7386478499998</v>
      </c>
      <c r="F20" s="859">
        <v>0</v>
      </c>
      <c r="G20" s="859">
        <v>0</v>
      </c>
      <c r="H20" s="859">
        <v>0</v>
      </c>
      <c r="I20" s="859">
        <v>0</v>
      </c>
      <c r="J20" s="859">
        <v>0</v>
      </c>
      <c r="K20" s="859">
        <v>0</v>
      </c>
      <c r="L20" s="859">
        <v>0</v>
      </c>
      <c r="M20" s="859">
        <v>0</v>
      </c>
      <c r="N20" s="859">
        <v>0</v>
      </c>
      <c r="O20" s="859">
        <v>0</v>
      </c>
      <c r="P20" s="859">
        <v>0</v>
      </c>
      <c r="Q20" s="859">
        <v>239.51922147999997</v>
      </c>
      <c r="R20" s="859">
        <v>0</v>
      </c>
    </row>
    <row r="21" spans="2:18" s="24" customFormat="1" ht="20.100000000000001" customHeight="1">
      <c r="B21" s="369" t="s">
        <v>1755</v>
      </c>
      <c r="C21" s="338" t="s">
        <v>1797</v>
      </c>
      <c r="D21" s="858">
        <v>686.46405186000004</v>
      </c>
      <c r="E21" s="859">
        <v>313.74705673</v>
      </c>
      <c r="F21" s="859">
        <v>0</v>
      </c>
      <c r="G21" s="859">
        <v>0</v>
      </c>
      <c r="H21" s="859">
        <v>0</v>
      </c>
      <c r="I21" s="859">
        <v>0</v>
      </c>
      <c r="J21" s="859">
        <v>-0.64574419999999999</v>
      </c>
      <c r="K21" s="859">
        <v>-0.64574419999999999</v>
      </c>
      <c r="L21" s="859">
        <v>0</v>
      </c>
      <c r="M21" s="859">
        <v>0</v>
      </c>
      <c r="N21" s="859">
        <v>0</v>
      </c>
      <c r="O21" s="859">
        <v>0</v>
      </c>
      <c r="P21" s="859">
        <v>0</v>
      </c>
      <c r="Q21" s="859">
        <v>81.677263080000003</v>
      </c>
      <c r="R21" s="859">
        <v>0</v>
      </c>
    </row>
    <row r="22" spans="2:18" s="24" customFormat="1" ht="20.100000000000001" customHeight="1">
      <c r="B22" s="369" t="s">
        <v>1757</v>
      </c>
      <c r="C22" s="338" t="s">
        <v>1798</v>
      </c>
      <c r="D22" s="858">
        <v>3155.1822680999999</v>
      </c>
      <c r="E22" s="859">
        <v>3086.6830367699999</v>
      </c>
      <c r="F22" s="859">
        <v>68.499231330000001</v>
      </c>
      <c r="G22" s="859">
        <v>5.6170875200000001</v>
      </c>
      <c r="H22" s="859">
        <v>0</v>
      </c>
      <c r="I22" s="859">
        <v>5.6170875200000001</v>
      </c>
      <c r="J22" s="859">
        <v>-5.5816646900000002</v>
      </c>
      <c r="K22" s="859">
        <v>-4.9408421500000008</v>
      </c>
      <c r="L22" s="859">
        <v>-0.64082254000000005</v>
      </c>
      <c r="M22" s="859">
        <v>-4.4016424399999998</v>
      </c>
      <c r="N22" s="859">
        <v>0</v>
      </c>
      <c r="O22" s="859">
        <v>-4.4016424399999998</v>
      </c>
      <c r="P22" s="859">
        <v>0</v>
      </c>
      <c r="Q22" s="859">
        <v>177.32348514999998</v>
      </c>
      <c r="R22" s="859">
        <v>0.61235143999999986</v>
      </c>
    </row>
    <row r="23" spans="2:18" s="24" customFormat="1" ht="20.100000000000001" customHeight="1">
      <c r="B23" s="351" t="s">
        <v>1759</v>
      </c>
      <c r="C23" s="749" t="s">
        <v>1565</v>
      </c>
      <c r="D23" s="858">
        <v>16955.905223779999</v>
      </c>
      <c r="E23" s="859">
        <v>15758.818077849999</v>
      </c>
      <c r="F23" s="859">
        <v>1197.0798728999998</v>
      </c>
      <c r="G23" s="859">
        <v>324.86922886999997</v>
      </c>
      <c r="H23" s="859">
        <v>0</v>
      </c>
      <c r="I23" s="859">
        <v>322.08679869999997</v>
      </c>
      <c r="J23" s="859">
        <v>-29.091962620000007</v>
      </c>
      <c r="K23" s="859">
        <v>-13.8307197</v>
      </c>
      <c r="L23" s="859">
        <v>-15.261242920000001</v>
      </c>
      <c r="M23" s="859">
        <v>-88.947296339999994</v>
      </c>
      <c r="N23" s="859">
        <v>0</v>
      </c>
      <c r="O23" s="859">
        <v>-88.947296339999994</v>
      </c>
      <c r="P23" s="859">
        <v>0</v>
      </c>
      <c r="Q23" s="859">
        <v>3682.5084735800001</v>
      </c>
      <c r="R23" s="859">
        <v>117.90385251999999</v>
      </c>
    </row>
    <row r="24" spans="2:18" s="24" customFormat="1" ht="20.100000000000001" customHeight="1">
      <c r="B24" s="369" t="s">
        <v>1760</v>
      </c>
      <c r="C24" s="338" t="s">
        <v>1794</v>
      </c>
      <c r="D24" s="858">
        <v>0</v>
      </c>
      <c r="E24" s="859">
        <v>0</v>
      </c>
      <c r="F24" s="859">
        <v>0</v>
      </c>
      <c r="G24" s="859">
        <v>0</v>
      </c>
      <c r="H24" s="859">
        <v>0</v>
      </c>
      <c r="I24" s="859">
        <v>0</v>
      </c>
      <c r="J24" s="859">
        <v>0</v>
      </c>
      <c r="K24" s="859">
        <v>0</v>
      </c>
      <c r="L24" s="859">
        <v>0</v>
      </c>
      <c r="M24" s="859">
        <v>0</v>
      </c>
      <c r="N24" s="859">
        <v>0</v>
      </c>
      <c r="O24" s="859">
        <v>0</v>
      </c>
      <c r="P24" s="859">
        <v>0</v>
      </c>
      <c r="Q24" s="859">
        <v>0</v>
      </c>
      <c r="R24" s="859">
        <v>0</v>
      </c>
    </row>
    <row r="25" spans="2:18" s="24" customFormat="1" ht="20.100000000000001" customHeight="1">
      <c r="B25" s="369" t="s">
        <v>1761</v>
      </c>
      <c r="C25" s="338" t="s">
        <v>1795</v>
      </c>
      <c r="D25" s="858">
        <v>104.70200493000002</v>
      </c>
      <c r="E25" s="859">
        <v>104.38411503</v>
      </c>
      <c r="F25" s="859">
        <v>0.3178899</v>
      </c>
      <c r="G25" s="859">
        <v>0</v>
      </c>
      <c r="H25" s="859">
        <v>0</v>
      </c>
      <c r="I25" s="859">
        <v>0</v>
      </c>
      <c r="J25" s="859">
        <v>-0.33176619999999996</v>
      </c>
      <c r="K25" s="859">
        <v>-0.32192191000000003</v>
      </c>
      <c r="L25" s="859">
        <v>-9.8442900000000003E-3</v>
      </c>
      <c r="M25" s="859">
        <v>0</v>
      </c>
      <c r="N25" s="859">
        <v>0</v>
      </c>
      <c r="O25" s="859">
        <v>0</v>
      </c>
      <c r="P25" s="859">
        <v>0</v>
      </c>
      <c r="Q25" s="859">
        <v>28.342152800000001</v>
      </c>
      <c r="R25" s="859">
        <v>0</v>
      </c>
    </row>
    <row r="26" spans="2:18" s="24" customFormat="1" ht="20.100000000000001" customHeight="1">
      <c r="B26" s="369" t="s">
        <v>1762</v>
      </c>
      <c r="C26" s="338" t="s">
        <v>1796</v>
      </c>
      <c r="D26" s="858">
        <v>371.07431339999999</v>
      </c>
      <c r="E26" s="859">
        <v>370.09233234999999</v>
      </c>
      <c r="F26" s="859">
        <v>0.98198105000000013</v>
      </c>
      <c r="G26" s="859">
        <v>0</v>
      </c>
      <c r="H26" s="859">
        <v>0</v>
      </c>
      <c r="I26" s="859">
        <v>0</v>
      </c>
      <c r="J26" s="859">
        <v>-5.4196980000000006E-2</v>
      </c>
      <c r="K26" s="859">
        <v>-5.3936010000000006E-2</v>
      </c>
      <c r="L26" s="859">
        <v>-2.6097000000000002E-4</v>
      </c>
      <c r="M26" s="859">
        <v>0</v>
      </c>
      <c r="N26" s="859">
        <v>0</v>
      </c>
      <c r="O26" s="859">
        <v>0</v>
      </c>
      <c r="P26" s="859">
        <v>0</v>
      </c>
      <c r="Q26" s="859">
        <v>57.943575440000004</v>
      </c>
      <c r="R26" s="859">
        <v>0</v>
      </c>
    </row>
    <row r="27" spans="2:18" s="24" customFormat="1" ht="20.100000000000001" customHeight="1">
      <c r="B27" s="369" t="s">
        <v>1763</v>
      </c>
      <c r="C27" s="338" t="s">
        <v>1797</v>
      </c>
      <c r="D27" s="858">
        <v>624.2670761600001</v>
      </c>
      <c r="E27" s="860">
        <v>601.78726096000003</v>
      </c>
      <c r="F27" s="859">
        <v>22.479815200000001</v>
      </c>
      <c r="G27" s="859">
        <v>0.97191700999999997</v>
      </c>
      <c r="H27" s="859">
        <v>0</v>
      </c>
      <c r="I27" s="859">
        <v>0.97191700999999997</v>
      </c>
      <c r="J27" s="859">
        <v>-0.64907134</v>
      </c>
      <c r="K27" s="859">
        <v>-0.39128433000000001</v>
      </c>
      <c r="L27" s="859">
        <v>-0.25778700999999993</v>
      </c>
      <c r="M27" s="859">
        <v>-0.42770832999999997</v>
      </c>
      <c r="N27" s="859">
        <v>0</v>
      </c>
      <c r="O27" s="859">
        <v>-0.42770832999999997</v>
      </c>
      <c r="P27" s="859">
        <v>0</v>
      </c>
      <c r="Q27" s="859">
        <v>116.72453028000001</v>
      </c>
      <c r="R27" s="859">
        <v>0.18121667000000002</v>
      </c>
    </row>
    <row r="28" spans="2:18" s="24" customFormat="1" ht="20.100000000000001" customHeight="1">
      <c r="B28" s="369" t="s">
        <v>1764</v>
      </c>
      <c r="C28" s="338" t="s">
        <v>1798</v>
      </c>
      <c r="D28" s="858">
        <v>12565.64274402</v>
      </c>
      <c r="E28" s="859">
        <v>11566.083767409998</v>
      </c>
      <c r="F28" s="859">
        <v>999.55897660999995</v>
      </c>
      <c r="G28" s="859">
        <v>312.58032250000002</v>
      </c>
      <c r="H28" s="859">
        <v>0</v>
      </c>
      <c r="I28" s="859">
        <v>309.80002919999998</v>
      </c>
      <c r="J28" s="859">
        <v>-19.124233210000003</v>
      </c>
      <c r="K28" s="859">
        <v>-10.04750168</v>
      </c>
      <c r="L28" s="859">
        <v>-9.07673153</v>
      </c>
      <c r="M28" s="859">
        <v>-84.744751170000001</v>
      </c>
      <c r="N28" s="859">
        <v>0</v>
      </c>
      <c r="O28" s="859">
        <v>-84.744751170000001</v>
      </c>
      <c r="P28" s="859">
        <v>0</v>
      </c>
      <c r="Q28" s="859">
        <v>3442.4900650299996</v>
      </c>
      <c r="R28" s="859">
        <v>115.54298553</v>
      </c>
    </row>
    <row r="29" spans="2:18" s="24" customFormat="1" ht="20.100000000000001" customHeight="1">
      <c r="B29" s="371" t="s">
        <v>1765</v>
      </c>
      <c r="C29" s="340" t="s">
        <v>1800</v>
      </c>
      <c r="D29" s="861">
        <v>3290.2190852700005</v>
      </c>
      <c r="E29" s="862">
        <v>3116.4706020999997</v>
      </c>
      <c r="F29" s="862">
        <v>173.74121013999999</v>
      </c>
      <c r="G29" s="862">
        <v>11.316989359999999</v>
      </c>
      <c r="H29" s="862">
        <v>0</v>
      </c>
      <c r="I29" s="862">
        <v>11.314852489999998</v>
      </c>
      <c r="J29" s="862">
        <v>-8.9326948900000005</v>
      </c>
      <c r="K29" s="862">
        <v>-3.01607577</v>
      </c>
      <c r="L29" s="862">
        <v>-5.91661912</v>
      </c>
      <c r="M29" s="862">
        <v>-3.7748368399999999</v>
      </c>
      <c r="N29" s="862">
        <v>0</v>
      </c>
      <c r="O29" s="862">
        <v>-3.7748368399999999</v>
      </c>
      <c r="P29" s="862">
        <v>0</v>
      </c>
      <c r="Q29" s="862">
        <v>37.008150030000003</v>
      </c>
      <c r="R29" s="862">
        <v>2.1796503200000004</v>
      </c>
    </row>
    <row r="30" spans="2:18" s="24" customFormat="1" ht="20.100000000000001" customHeight="1" thickBot="1">
      <c r="B30" s="353" t="s">
        <v>1766</v>
      </c>
      <c r="C30" s="747" t="s">
        <v>94</v>
      </c>
      <c r="D30" s="863">
        <v>111180.17052339001</v>
      </c>
      <c r="E30" s="864">
        <v>102615.45466600001</v>
      </c>
      <c r="F30" s="864">
        <v>8150.6663053499997</v>
      </c>
      <c r="G30" s="864">
        <v>2150.8507990800003</v>
      </c>
      <c r="H30" s="864">
        <v>0</v>
      </c>
      <c r="I30" s="864">
        <v>2124.3448903900003</v>
      </c>
      <c r="J30" s="864">
        <v>-591.40580491000003</v>
      </c>
      <c r="K30" s="864">
        <v>-309.97092273999993</v>
      </c>
      <c r="L30" s="864">
        <v>-281.24283436000002</v>
      </c>
      <c r="M30" s="864">
        <v>-1075.38932697</v>
      </c>
      <c r="N30" s="864">
        <v>0</v>
      </c>
      <c r="O30" s="864">
        <v>-1062.4863389300001</v>
      </c>
      <c r="P30" s="864">
        <v>0</v>
      </c>
      <c r="Q30" s="864">
        <v>45008.559142430007</v>
      </c>
      <c r="R30" s="864">
        <v>661.11193974999992</v>
      </c>
    </row>
    <row r="31" spans="2:18" s="21" customFormat="1" ht="15"/>
    <row r="32" spans="2:18" s="30" customFormat="1" ht="20.100000000000001" customHeight="1">
      <c r="C32" s="334" t="s">
        <v>1803</v>
      </c>
    </row>
    <row r="33" spans="3:3" s="30" customFormat="1" ht="20.100000000000001" customHeight="1">
      <c r="C33" s="504"/>
    </row>
  </sheetData>
  <mergeCells count="11">
    <mergeCell ref="R6:R7"/>
    <mergeCell ref="B1:O1"/>
    <mergeCell ref="D5:I5"/>
    <mergeCell ref="J5:O5"/>
    <mergeCell ref="P5:P6"/>
    <mergeCell ref="Q5:R5"/>
    <mergeCell ref="D6:F6"/>
    <mergeCell ref="G6:I6"/>
    <mergeCell ref="J6:L6"/>
    <mergeCell ref="M6:O6"/>
    <mergeCell ref="Q6:Q7"/>
  </mergeCells>
  <hyperlinks>
    <hyperlink ref="T1" location="Index!A1" display="Back to index" xr:uid="{229CA11C-BF62-4713-9FBA-7FAFF70CEE13}"/>
  </hyperlinks>
  <pageMargins left="0.7" right="0.7" top="0.75" bottom="0.75" header="0.3" footer="0.3"/>
  <pageSetup paperSize="9" orientation="portrait" verticalDpi="1200" r:id="rId1"/>
  <ignoredErrors>
    <ignoredError sqref="B8:C30"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55F56-463D-48CE-AE34-884E00DAD8D7}">
  <sheetPr>
    <tabColor theme="7" tint="0.59999389629810485"/>
    <pageSetUpPr fitToPage="1"/>
  </sheetPr>
  <dimension ref="B1:O27"/>
  <sheetViews>
    <sheetView showGridLines="0" zoomScale="90" zoomScaleNormal="90" workbookViewId="0"/>
  </sheetViews>
  <sheetFormatPr defaultColWidth="8.7109375" defaultRowHeight="18"/>
  <cols>
    <col min="1" max="1" width="4.7109375" style="11" customWidth="1"/>
    <col min="2" max="2" width="6.140625" style="11" customWidth="1"/>
    <col min="3" max="3" width="21.5703125" style="11" customWidth="1"/>
    <col min="4" max="15" width="15.7109375" style="11" customWidth="1"/>
    <col min="16" max="16384" width="8.7109375" style="11"/>
  </cols>
  <sheetData>
    <row r="1" spans="2:15" ht="21.75">
      <c r="B1" s="2063" t="s">
        <v>1804</v>
      </c>
      <c r="C1" s="2063"/>
      <c r="D1" s="2063"/>
      <c r="E1" s="2063"/>
      <c r="F1" s="2063"/>
      <c r="G1" s="2063"/>
      <c r="H1" s="2063"/>
      <c r="I1" s="2063"/>
      <c r="J1" s="2063"/>
      <c r="K1" s="2063"/>
      <c r="L1" s="2063"/>
      <c r="M1" s="2063"/>
      <c r="N1" s="2063"/>
      <c r="O1" s="2063"/>
    </row>
    <row r="2" spans="2:15">
      <c r="B2" s="10" t="s">
        <v>672</v>
      </c>
      <c r="K2" s="9" t="s">
        <v>418</v>
      </c>
    </row>
    <row r="3" spans="2:15" s="13" customFormat="1" ht="15">
      <c r="B3" s="359"/>
      <c r="C3" s="335"/>
      <c r="D3" s="408" t="s">
        <v>64</v>
      </c>
      <c r="E3" s="408" t="s">
        <v>65</v>
      </c>
      <c r="F3" s="408" t="s">
        <v>66</v>
      </c>
      <c r="G3" s="408" t="s">
        <v>67</v>
      </c>
      <c r="H3" s="408" t="s">
        <v>68</v>
      </c>
      <c r="I3" s="408" t="s">
        <v>69</v>
      </c>
    </row>
    <row r="4" spans="2:15" s="13" customFormat="1" ht="20.100000000000001" customHeight="1">
      <c r="B4" s="335"/>
      <c r="C4" s="335"/>
      <c r="D4" s="2064" t="s">
        <v>1805</v>
      </c>
      <c r="E4" s="2064"/>
      <c r="F4" s="2064"/>
      <c r="G4" s="2064"/>
      <c r="H4" s="2064"/>
      <c r="I4" s="2064"/>
    </row>
    <row r="5" spans="2:15" s="13" customFormat="1" ht="27.95" customHeight="1" thickBot="1">
      <c r="B5" s="335"/>
      <c r="C5" s="335"/>
      <c r="D5" s="866" t="s">
        <v>1806</v>
      </c>
      <c r="E5" s="866" t="s">
        <v>1807</v>
      </c>
      <c r="F5" s="866" t="s">
        <v>1808</v>
      </c>
      <c r="G5" s="866" t="s">
        <v>1809</v>
      </c>
      <c r="H5" s="866" t="s">
        <v>1810</v>
      </c>
      <c r="I5" s="866" t="s">
        <v>94</v>
      </c>
    </row>
    <row r="6" spans="2:15" s="13" customFormat="1" ht="20.100000000000001" customHeight="1">
      <c r="B6" s="865">
        <v>1</v>
      </c>
      <c r="C6" s="748" t="s">
        <v>1793</v>
      </c>
      <c r="D6" s="500">
        <v>3564.3278135011597</v>
      </c>
      <c r="E6" s="500">
        <v>4624.685565431083</v>
      </c>
      <c r="F6" s="500">
        <v>10802.449284288143</v>
      </c>
      <c r="G6" s="500">
        <v>35711.835711230065</v>
      </c>
      <c r="H6" s="500">
        <v>0</v>
      </c>
      <c r="I6" s="500">
        <v>54703.298374450445</v>
      </c>
      <c r="K6" s="254"/>
    </row>
    <row r="7" spans="2:15" s="13" customFormat="1" ht="20.100000000000001" customHeight="1">
      <c r="B7" s="778">
        <v>2</v>
      </c>
      <c r="C7" s="294" t="s">
        <v>1744</v>
      </c>
      <c r="D7" s="494">
        <v>0</v>
      </c>
      <c r="E7" s="494">
        <v>7714.22080835624</v>
      </c>
      <c r="F7" s="494">
        <v>20373.9204375423</v>
      </c>
      <c r="G7" s="494">
        <v>6384.5268406320502</v>
      </c>
      <c r="H7" s="494">
        <v>151.75078629548298</v>
      </c>
      <c r="I7" s="494">
        <v>34624.418872826027</v>
      </c>
      <c r="K7" s="254"/>
    </row>
    <row r="8" spans="2:15" s="13" customFormat="1" ht="20.100000000000001" customHeight="1" thickBot="1">
      <c r="B8" s="780">
        <v>3</v>
      </c>
      <c r="C8" s="747" t="s">
        <v>94</v>
      </c>
      <c r="D8" s="501">
        <v>3564.3278135011597</v>
      </c>
      <c r="E8" s="501">
        <v>12338.906373787324</v>
      </c>
      <c r="F8" s="501">
        <v>31176.369721830444</v>
      </c>
      <c r="G8" s="501">
        <v>42096.362551862112</v>
      </c>
      <c r="H8" s="501">
        <v>151.75078629548298</v>
      </c>
      <c r="I8" s="501">
        <v>89327.717247276465</v>
      </c>
      <c r="K8" s="254"/>
    </row>
    <row r="9" spans="2:15">
      <c r="B9" s="192"/>
      <c r="C9" s="192"/>
      <c r="D9" s="192"/>
      <c r="E9" s="192"/>
      <c r="F9" s="192"/>
      <c r="G9" s="192"/>
      <c r="H9" s="192"/>
      <c r="I9" s="192"/>
    </row>
    <row r="12" spans="2:15">
      <c r="K12" s="1916"/>
    </row>
    <row r="13" spans="2:15">
      <c r="K13" s="1916"/>
    </row>
    <row r="14" spans="2:15">
      <c r="K14" s="1916"/>
    </row>
    <row r="15" spans="2:15">
      <c r="K15" s="1916"/>
    </row>
    <row r="16" spans="2:15">
      <c r="K16" s="1916"/>
    </row>
    <row r="17" spans="5:11">
      <c r="K17" s="1916"/>
    </row>
    <row r="18" spans="5:11">
      <c r="K18" s="1916"/>
    </row>
    <row r="19" spans="5:11">
      <c r="K19" s="1916"/>
    </row>
    <row r="27" spans="5:11">
      <c r="E27" s="13"/>
    </row>
  </sheetData>
  <mergeCells count="2">
    <mergeCell ref="B1:O1"/>
    <mergeCell ref="D4:I4"/>
  </mergeCells>
  <hyperlinks>
    <hyperlink ref="K2" location="Index!A1" display="Back to index" xr:uid="{886F63AA-A27B-4352-9298-171383E4E17C}"/>
  </hyperlinks>
  <pageMargins left="0.70866141732283472" right="0.70866141732283472" top="0.74803149606299213" bottom="0.74803149606299213" header="0.31496062992125984" footer="0.31496062992125984"/>
  <pageSetup paperSize="9" scale="73" orientation="landscape" r:id="rId1"/>
  <headerFooter>
    <oddHeader>&amp;CEN
Annex XV</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1C564-C390-4D77-BB56-F4767B2AD49A}">
  <sheetPr>
    <tabColor theme="7" tint="0.59999389629810485"/>
    <pageSetUpPr fitToPage="1"/>
  </sheetPr>
  <dimension ref="B1:K27"/>
  <sheetViews>
    <sheetView showGridLines="0" zoomScale="90" zoomScaleNormal="90" workbookViewId="0">
      <selection activeCell="K13" sqref="K13"/>
    </sheetView>
  </sheetViews>
  <sheetFormatPr defaultColWidth="9.140625" defaultRowHeight="18"/>
  <cols>
    <col min="1" max="2" width="4.7109375" style="496" customWidth="1"/>
    <col min="3" max="3" width="57.28515625" style="496" customWidth="1"/>
    <col min="4" max="4" width="15.7109375" style="496" customWidth="1"/>
    <col min="5" max="5" width="18.85546875" style="496" customWidth="1"/>
    <col min="6" max="15" width="15.7109375" style="496" customWidth="1"/>
    <col min="16" max="16384" width="9.140625" style="496"/>
  </cols>
  <sheetData>
    <row r="1" spans="2:11" ht="21.75">
      <c r="B1" s="208" t="s">
        <v>1811</v>
      </c>
      <c r="G1" s="9" t="s">
        <v>418</v>
      </c>
    </row>
    <row r="2" spans="2:11" ht="18.75">
      <c r="B2" s="10" t="s">
        <v>672</v>
      </c>
      <c r="C2" s="497"/>
      <c r="D2" s="497"/>
      <c r="E2" s="497"/>
      <c r="F2" s="497"/>
    </row>
    <row r="3" spans="2:11" s="12" customFormat="1" ht="15">
      <c r="B3" s="2060" t="s">
        <v>1812</v>
      </c>
      <c r="C3" s="2060"/>
      <c r="D3" s="365" t="s">
        <v>64</v>
      </c>
      <c r="E3" s="365" t="s">
        <v>65</v>
      </c>
      <c r="F3" s="4"/>
    </row>
    <row r="4" spans="2:11" s="192" customFormat="1" ht="42.75" customHeight="1" thickBot="1">
      <c r="B4" s="1951"/>
      <c r="C4" s="357"/>
      <c r="D4" s="1945" t="s">
        <v>1813</v>
      </c>
      <c r="E4" s="1945" t="s">
        <v>1814</v>
      </c>
      <c r="F4" s="247"/>
    </row>
    <row r="5" spans="2:11" s="192" customFormat="1" ht="20.100000000000001" customHeight="1">
      <c r="B5" s="1974" t="s">
        <v>1287</v>
      </c>
      <c r="C5" s="306" t="s">
        <v>1815</v>
      </c>
      <c r="D5" s="498"/>
      <c r="E5" s="498"/>
      <c r="F5" s="247"/>
    </row>
    <row r="6" spans="2:11" s="192" customFormat="1" ht="20.100000000000001" customHeight="1">
      <c r="B6" s="351" t="s">
        <v>1291</v>
      </c>
      <c r="C6" s="1946" t="s">
        <v>1816</v>
      </c>
      <c r="D6" s="300"/>
      <c r="E6" s="300"/>
      <c r="F6" s="247"/>
    </row>
    <row r="7" spans="2:11" s="192" customFormat="1" ht="20.100000000000001" customHeight="1">
      <c r="B7" s="351" t="s">
        <v>1293</v>
      </c>
      <c r="C7" s="1946" t="s">
        <v>1817</v>
      </c>
      <c r="D7" s="300"/>
      <c r="E7" s="300"/>
      <c r="F7" s="247"/>
    </row>
    <row r="8" spans="2:11" s="192" customFormat="1" ht="20.100000000000001" customHeight="1">
      <c r="B8" s="351" t="s">
        <v>1295</v>
      </c>
      <c r="C8" s="1952" t="s">
        <v>1818</v>
      </c>
      <c r="D8" s="300"/>
      <c r="E8" s="300"/>
      <c r="F8" s="247"/>
    </row>
    <row r="9" spans="2:11" s="192" customFormat="1" ht="20.100000000000001" customHeight="1">
      <c r="B9" s="351" t="s">
        <v>1297</v>
      </c>
      <c r="C9" s="1952" t="s">
        <v>1819</v>
      </c>
      <c r="D9" s="300"/>
      <c r="E9" s="300"/>
      <c r="F9" s="247"/>
    </row>
    <row r="10" spans="2:11" s="192" customFormat="1" ht="20.100000000000001" customHeight="1">
      <c r="B10" s="351" t="s">
        <v>1820</v>
      </c>
      <c r="C10" s="1952" t="s">
        <v>1821</v>
      </c>
      <c r="D10" s="300"/>
      <c r="E10" s="300"/>
      <c r="F10" s="247"/>
    </row>
    <row r="11" spans="2:11" s="192" customFormat="1" ht="20.100000000000001" customHeight="1">
      <c r="B11" s="351" t="s">
        <v>1822</v>
      </c>
      <c r="C11" s="1952" t="s">
        <v>1823</v>
      </c>
      <c r="D11" s="300"/>
      <c r="E11" s="300"/>
      <c r="F11" s="247"/>
    </row>
    <row r="12" spans="2:11" s="192" customFormat="1" ht="20.100000000000001" customHeight="1">
      <c r="B12" s="351" t="s">
        <v>1824</v>
      </c>
      <c r="C12" s="1952" t="s">
        <v>1825</v>
      </c>
      <c r="D12" s="300"/>
      <c r="E12" s="300"/>
      <c r="F12" s="247"/>
    </row>
    <row r="13" spans="2:11" s="192" customFormat="1" ht="20.100000000000001" customHeight="1">
      <c r="B13" s="351" t="s">
        <v>1826</v>
      </c>
      <c r="C13" s="1952" t="s">
        <v>1827</v>
      </c>
      <c r="D13" s="300"/>
      <c r="E13" s="300"/>
      <c r="F13" s="247"/>
      <c r="K13" s="924"/>
    </row>
    <row r="14" spans="2:11" s="192" customFormat="1" ht="20.100000000000001" customHeight="1">
      <c r="B14" s="351" t="s">
        <v>1828</v>
      </c>
      <c r="C14" s="1952" t="s">
        <v>1829</v>
      </c>
      <c r="D14" s="300"/>
      <c r="E14" s="300"/>
      <c r="F14" s="247"/>
    </row>
    <row r="15" spans="2:11" s="192" customFormat="1" ht="20.100000000000001" customHeight="1">
      <c r="B15" s="351" t="s">
        <v>1830</v>
      </c>
      <c r="C15" s="1952" t="s">
        <v>1831</v>
      </c>
      <c r="D15" s="300"/>
      <c r="E15" s="300"/>
      <c r="F15" s="247"/>
    </row>
    <row r="16" spans="2:11" s="192" customFormat="1" ht="20.100000000000001" customHeight="1">
      <c r="B16" s="351" t="s">
        <v>1832</v>
      </c>
      <c r="C16" s="1952" t="s">
        <v>1833</v>
      </c>
      <c r="D16" s="301"/>
      <c r="E16" s="301"/>
      <c r="F16" s="247"/>
    </row>
    <row r="17" spans="2:6" s="192" customFormat="1" ht="29.25" customHeight="1" thickBot="1">
      <c r="B17" s="1975" t="s">
        <v>1834</v>
      </c>
      <c r="C17" s="535" t="s">
        <v>1835</v>
      </c>
      <c r="D17" s="499"/>
      <c r="E17" s="499"/>
      <c r="F17" s="247"/>
    </row>
    <row r="18" spans="2:6" s="1976" customFormat="1" ht="13.5"/>
    <row r="19" spans="2:6" s="1947" customFormat="1" ht="13.5"/>
    <row r="20" spans="2:6" s="1976" customFormat="1" ht="13.5"/>
    <row r="27" spans="2:6">
      <c r="E27" s="13"/>
    </row>
  </sheetData>
  <mergeCells count="1">
    <mergeCell ref="B3:C3"/>
  </mergeCells>
  <hyperlinks>
    <hyperlink ref="G1" location="Index!A1" display="Back to index" xr:uid="{72BEB575-E869-489C-9FE4-9ECF6A828008}"/>
  </hyperlinks>
  <pageMargins left="0.70866141732283472" right="0.70866141732283472" top="0.74803149606299213" bottom="0.74803149606299213" header="0.31496062992125984" footer="0.31496062992125984"/>
  <pageSetup paperSize="9" orientation="landscape" r:id="rId1"/>
  <headerFooter>
    <oddFooter>&amp;C&amp;P</oddFooter>
  </headerFooter>
  <ignoredErrors>
    <ignoredError sqref="B5:C17"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B6271-2E51-4FCD-A499-D33081BAFE99}">
  <sheetPr>
    <tabColor theme="7" tint="0.59999389629810485"/>
  </sheetPr>
  <dimension ref="A1:L27"/>
  <sheetViews>
    <sheetView showGridLines="0" zoomScale="90" zoomScaleNormal="90" workbookViewId="0"/>
  </sheetViews>
  <sheetFormatPr defaultColWidth="9.140625" defaultRowHeight="18"/>
  <cols>
    <col min="1" max="1" width="4.7109375" style="2" customWidth="1"/>
    <col min="2" max="2" width="5.7109375" style="11" customWidth="1"/>
    <col min="3" max="3" width="43" style="11" customWidth="1"/>
    <col min="4" max="7" width="15.7109375" style="11" customWidth="1"/>
    <col min="8" max="8" width="14.42578125" style="11" customWidth="1"/>
    <col min="9" max="15" width="15.7109375" style="11" customWidth="1"/>
    <col min="16" max="16384" width="9.140625" style="11"/>
  </cols>
  <sheetData>
    <row r="1" spans="1:12" ht="24">
      <c r="C1" s="493" t="s">
        <v>1836</v>
      </c>
      <c r="D1" s="426"/>
      <c r="E1" s="426"/>
      <c r="F1" s="426"/>
      <c r="G1" s="426"/>
      <c r="H1" s="426"/>
      <c r="I1" s="8"/>
      <c r="L1" s="9" t="s">
        <v>418</v>
      </c>
    </row>
    <row r="2" spans="1:12">
      <c r="C2" s="10" t="s">
        <v>672</v>
      </c>
    </row>
    <row r="3" spans="1:12" ht="17.25" customHeight="1">
      <c r="A3" s="12"/>
    </row>
    <row r="4" spans="1:12" ht="12.75" customHeight="1">
      <c r="A4" s="12"/>
    </row>
    <row r="5" spans="1:12" s="13" customFormat="1" ht="3" customHeight="1">
      <c r="A5" s="192"/>
      <c r="B5" s="335"/>
      <c r="C5" s="756"/>
      <c r="D5" s="2065" t="s">
        <v>1837</v>
      </c>
      <c r="E5" s="2065" t="s">
        <v>1838</v>
      </c>
      <c r="F5" s="336"/>
      <c r="G5" s="336"/>
      <c r="H5" s="336"/>
      <c r="I5" s="358"/>
      <c r="J5" s="756"/>
      <c r="K5" s="320"/>
    </row>
    <row r="6" spans="1:12" s="13" customFormat="1" ht="1.5" customHeight="1">
      <c r="A6" s="192"/>
      <c r="B6" s="335"/>
      <c r="C6" s="756"/>
      <c r="D6" s="2066"/>
      <c r="E6" s="2066"/>
      <c r="F6" s="869"/>
      <c r="G6" s="869"/>
      <c r="H6" s="869"/>
      <c r="I6" s="396"/>
      <c r="J6" s="756"/>
      <c r="K6" s="320"/>
    </row>
    <row r="7" spans="1:12" s="12" customFormat="1" ht="51.75" customHeight="1">
      <c r="A7" s="192"/>
      <c r="B7" s="192"/>
      <c r="C7" s="982"/>
      <c r="D7" s="2066"/>
      <c r="E7" s="2066"/>
      <c r="F7" s="1852" t="s">
        <v>1839</v>
      </c>
      <c r="G7" s="1852" t="s">
        <v>1840</v>
      </c>
      <c r="H7" s="1852" t="s">
        <v>1841</v>
      </c>
      <c r="I7" s="1853"/>
      <c r="J7" s="982"/>
      <c r="K7" s="171"/>
    </row>
    <row r="8" spans="1:12" s="12" customFormat="1" ht="20.100000000000001" customHeight="1" thickBot="1">
      <c r="A8" s="192"/>
      <c r="B8" s="1854"/>
      <c r="C8" s="1855"/>
      <c r="D8" s="1736" t="s">
        <v>64</v>
      </c>
      <c r="E8" s="1736" t="s">
        <v>65</v>
      </c>
      <c r="F8" s="1736" t="s">
        <v>66</v>
      </c>
      <c r="G8" s="1736" t="s">
        <v>67</v>
      </c>
      <c r="H8" s="1736" t="s">
        <v>68</v>
      </c>
      <c r="I8" s="1546"/>
      <c r="J8" s="982"/>
      <c r="K8" s="171"/>
    </row>
    <row r="9" spans="1:12" s="14" customFormat="1" ht="23.1" customHeight="1">
      <c r="A9" s="192"/>
      <c r="B9" s="1856">
        <v>1</v>
      </c>
      <c r="C9" s="1857" t="s">
        <v>1793</v>
      </c>
      <c r="D9" s="1858">
        <v>20139.548540009993</v>
      </c>
      <c r="E9" s="1858">
        <v>41225.829991950006</v>
      </c>
      <c r="F9" s="1858">
        <v>34907.699031410004</v>
      </c>
      <c r="G9" s="1858">
        <v>6318.1309605400002</v>
      </c>
      <c r="H9" s="1858">
        <v>0</v>
      </c>
      <c r="I9" s="1859"/>
      <c r="J9" s="982"/>
      <c r="K9" s="1860"/>
    </row>
    <row r="10" spans="1:12" s="14" customFormat="1" ht="23.1" customHeight="1">
      <c r="A10" s="192"/>
      <c r="B10" s="557">
        <v>2</v>
      </c>
      <c r="C10" s="1861" t="s">
        <v>1842</v>
      </c>
      <c r="D10" s="1862">
        <v>34041.43957373</v>
      </c>
      <c r="E10" s="1862">
        <v>643.4287641300001</v>
      </c>
      <c r="F10" s="1862">
        <v>107.11212567000001</v>
      </c>
      <c r="G10" s="1862">
        <v>536.31663845999992</v>
      </c>
      <c r="H10" s="1863"/>
      <c r="I10" s="1859"/>
      <c r="J10" s="982"/>
      <c r="K10" s="1860"/>
    </row>
    <row r="11" spans="1:12" s="14" customFormat="1" ht="23.1" customHeight="1">
      <c r="A11" s="192"/>
      <c r="B11" s="557">
        <v>3</v>
      </c>
      <c r="C11" s="1861" t="s">
        <v>94</v>
      </c>
      <c r="D11" s="1862">
        <v>54180.988113739986</v>
      </c>
      <c r="E11" s="1862">
        <v>41869.258756080002</v>
      </c>
      <c r="F11" s="1862">
        <v>35014.811157080003</v>
      </c>
      <c r="G11" s="1862">
        <v>6854.4475990000001</v>
      </c>
      <c r="H11" s="1862">
        <v>0</v>
      </c>
      <c r="I11" s="1859"/>
      <c r="J11" s="982"/>
      <c r="K11" s="1860"/>
    </row>
    <row r="12" spans="1:12" s="14" customFormat="1" ht="23.1" customHeight="1">
      <c r="A12" s="192"/>
      <c r="B12" s="557">
        <v>4</v>
      </c>
      <c r="C12" s="1861" t="s">
        <v>1843</v>
      </c>
      <c r="D12" s="1862">
        <v>1282.7734829799999</v>
      </c>
      <c r="E12" s="1862">
        <v>543.20808723000005</v>
      </c>
      <c r="F12" s="1862">
        <v>467.43060683999994</v>
      </c>
      <c r="G12" s="1862">
        <v>75.777480389999994</v>
      </c>
      <c r="H12" s="1862">
        <v>0</v>
      </c>
      <c r="I12" s="1859"/>
      <c r="J12" s="982"/>
      <c r="K12" s="1977"/>
    </row>
    <row r="13" spans="1:12" s="14" customFormat="1" ht="23.1" customHeight="1" thickBot="1">
      <c r="A13" s="192"/>
      <c r="B13" s="1864" t="s">
        <v>1378</v>
      </c>
      <c r="C13" s="1865" t="s">
        <v>1844</v>
      </c>
      <c r="D13" s="1862">
        <v>1280.5353449715171</v>
      </c>
      <c r="E13" s="1862">
        <v>543.20808712848259</v>
      </c>
      <c r="F13" s="1863"/>
      <c r="G13" s="1863"/>
      <c r="H13" s="1863"/>
      <c r="I13" s="1859"/>
      <c r="J13" s="982"/>
      <c r="K13" s="1977"/>
    </row>
    <row r="14" spans="1:12">
      <c r="A14" s="192"/>
      <c r="B14" s="192"/>
      <c r="C14" s="777"/>
      <c r="D14" s="449"/>
      <c r="E14" s="449"/>
      <c r="F14" s="449"/>
      <c r="G14" s="449"/>
      <c r="H14" s="449"/>
      <c r="I14" s="192"/>
      <c r="J14" s="192"/>
    </row>
    <row r="15" spans="1:12">
      <c r="A15" s="192"/>
      <c r="B15" s="192"/>
      <c r="C15" s="192"/>
      <c r="D15" s="192"/>
      <c r="E15" s="192"/>
      <c r="F15" s="192"/>
      <c r="G15" s="192"/>
      <c r="H15" s="192"/>
      <c r="I15" s="192"/>
      <c r="J15" s="192"/>
    </row>
    <row r="16" spans="1:12">
      <c r="A16" s="868"/>
      <c r="B16" s="192"/>
      <c r="C16" s="192"/>
      <c r="D16" s="192"/>
      <c r="E16" s="192"/>
      <c r="F16" s="192"/>
      <c r="G16" s="192"/>
      <c r="H16" s="192"/>
      <c r="I16" s="192"/>
      <c r="J16" s="192"/>
    </row>
    <row r="17" spans="1:10">
      <c r="A17" s="868"/>
      <c r="B17" s="192"/>
      <c r="C17" s="192"/>
      <c r="D17" s="192"/>
      <c r="E17" s="192"/>
      <c r="F17" s="192"/>
      <c r="G17" s="192"/>
      <c r="H17" s="192"/>
      <c r="I17" s="192"/>
      <c r="J17" s="192"/>
    </row>
    <row r="27" spans="1:10">
      <c r="E27" s="13"/>
    </row>
  </sheetData>
  <mergeCells count="2">
    <mergeCell ref="D5:D7"/>
    <mergeCell ref="E5:E7"/>
  </mergeCells>
  <hyperlinks>
    <hyperlink ref="L1" location="Index!A1" display="Back to index" xr:uid="{B8BF7182-7F9D-482F-BD3D-3A4CEC5B336D}"/>
  </hyperlinks>
  <pageMargins left="0.7" right="0.7" top="0.75" bottom="0.75" header="0.3" footer="0.3"/>
  <pageSetup paperSize="9"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AAAB2-C5E9-4853-B06A-623C7A53870D}">
  <sheetPr>
    <tabColor theme="7" tint="0.59999389629810485"/>
  </sheetPr>
  <dimension ref="A1:DT27"/>
  <sheetViews>
    <sheetView showGridLines="0" zoomScale="90" zoomScaleNormal="90" zoomScalePageLayoutView="60" workbookViewId="0"/>
  </sheetViews>
  <sheetFormatPr defaultColWidth="11.5703125" defaultRowHeight="18"/>
  <cols>
    <col min="1" max="1" width="4.7109375" style="2" customWidth="1"/>
    <col min="2" max="2" width="7.7109375" style="492" customWidth="1"/>
    <col min="3" max="3" width="46.140625" style="436" customWidth="1"/>
    <col min="4" max="9" width="15.7109375" style="436" customWidth="1"/>
    <col min="10" max="10" width="15.7109375" style="11" customWidth="1"/>
    <col min="11" max="15" width="15.7109375" style="436" customWidth="1"/>
    <col min="16" max="124" width="11.5703125" style="436"/>
    <col min="125" max="16384" width="11.5703125" style="11"/>
  </cols>
  <sheetData>
    <row r="1" spans="1:124" ht="21.75">
      <c r="B1" s="480" t="s">
        <v>2376</v>
      </c>
      <c r="J1" s="8"/>
      <c r="K1" s="9" t="s">
        <v>418</v>
      </c>
    </row>
    <row r="2" spans="1:124">
      <c r="B2" s="10" t="s">
        <v>672</v>
      </c>
      <c r="DF2" s="11"/>
      <c r="DG2" s="11"/>
      <c r="DH2" s="11"/>
      <c r="DI2" s="11"/>
      <c r="DJ2" s="11"/>
      <c r="DK2" s="11"/>
      <c r="DL2" s="11"/>
      <c r="DM2" s="11"/>
      <c r="DN2" s="11"/>
      <c r="DO2" s="11"/>
      <c r="DP2" s="11"/>
      <c r="DQ2" s="11"/>
      <c r="DR2" s="11"/>
      <c r="DS2" s="11"/>
      <c r="DT2" s="11"/>
    </row>
    <row r="3" spans="1:124" s="12" customFormat="1" ht="15">
      <c r="B3" s="870"/>
      <c r="C3" s="585"/>
      <c r="D3" s="585"/>
      <c r="E3" s="585"/>
      <c r="F3" s="585"/>
      <c r="G3" s="585"/>
      <c r="H3" s="585"/>
      <c r="I3" s="585"/>
      <c r="J3" s="192"/>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row>
    <row r="4" spans="1:124" s="13" customFormat="1" ht="27.95" customHeight="1">
      <c r="A4" s="12"/>
      <c r="B4" s="737"/>
      <c r="C4" s="2052" t="s">
        <v>209</v>
      </c>
      <c r="D4" s="2020" t="s">
        <v>210</v>
      </c>
      <c r="E4" s="2020"/>
      <c r="F4" s="2020" t="s">
        <v>211</v>
      </c>
      <c r="G4" s="2020"/>
      <c r="H4" s="2020" t="s">
        <v>212</v>
      </c>
      <c r="I4" s="2020"/>
      <c r="J4" s="192"/>
    </row>
    <row r="5" spans="1:124" s="13" customFormat="1" ht="36" customHeight="1">
      <c r="A5" s="14"/>
      <c r="B5" s="355"/>
      <c r="C5" s="2052"/>
      <c r="D5" s="866" t="s">
        <v>213</v>
      </c>
      <c r="E5" s="866" t="s">
        <v>214</v>
      </c>
      <c r="F5" s="866" t="s">
        <v>213</v>
      </c>
      <c r="G5" s="866" t="s">
        <v>215</v>
      </c>
      <c r="H5" s="866" t="s">
        <v>78</v>
      </c>
      <c r="I5" s="866" t="s">
        <v>216</v>
      </c>
      <c r="J5" s="358"/>
      <c r="L5" s="2067"/>
      <c r="M5" s="2067"/>
      <c r="N5" s="2067"/>
      <c r="O5" s="2067"/>
      <c r="P5" s="2067"/>
      <c r="Q5" s="2067"/>
    </row>
    <row r="6" spans="1:124" s="13" customFormat="1" ht="20.100000000000001" customHeight="1" thickBot="1">
      <c r="A6" s="14"/>
      <c r="B6" s="360"/>
      <c r="C6" s="2049"/>
      <c r="D6" s="766" t="s">
        <v>64</v>
      </c>
      <c r="E6" s="766" t="s">
        <v>65</v>
      </c>
      <c r="F6" s="766" t="s">
        <v>66</v>
      </c>
      <c r="G6" s="766" t="s">
        <v>67</v>
      </c>
      <c r="H6" s="766" t="s">
        <v>68</v>
      </c>
      <c r="I6" s="766" t="s">
        <v>69</v>
      </c>
      <c r="J6" s="396"/>
      <c r="L6" s="264"/>
      <c r="M6" s="264"/>
      <c r="N6" s="264"/>
      <c r="O6" s="264"/>
      <c r="P6" s="264"/>
      <c r="Q6" s="264"/>
    </row>
    <row r="7" spans="1:124" s="24" customFormat="1" ht="24.95" customHeight="1">
      <c r="A7" s="14"/>
      <c r="B7" s="286">
        <v>1</v>
      </c>
      <c r="C7" s="748" t="s">
        <v>217</v>
      </c>
      <c r="D7" s="481">
        <v>31069.03115897</v>
      </c>
      <c r="E7" s="481">
        <v>457.84066762999998</v>
      </c>
      <c r="F7" s="481">
        <v>34378.332257949995</v>
      </c>
      <c r="G7" s="481">
        <v>284.22278431000001</v>
      </c>
      <c r="H7" s="481">
        <v>5113.0707001999999</v>
      </c>
      <c r="I7" s="482">
        <f>+H7/(F7+G7)</f>
        <v>0.14750991939186917</v>
      </c>
      <c r="J7" s="396"/>
      <c r="L7" s="483"/>
      <c r="M7" s="483"/>
      <c r="N7" s="483"/>
      <c r="O7" s="483"/>
      <c r="P7" s="484"/>
      <c r="Q7" s="485"/>
    </row>
    <row r="8" spans="1:124" s="24" customFormat="1" ht="24.95" customHeight="1">
      <c r="A8" s="14"/>
      <c r="B8" s="289">
        <v>2</v>
      </c>
      <c r="C8" s="323" t="s">
        <v>218</v>
      </c>
      <c r="D8" s="452">
        <v>1227.63643473</v>
      </c>
      <c r="E8" s="452">
        <v>75.44377587999999</v>
      </c>
      <c r="F8" s="452">
        <v>999.25622071000009</v>
      </c>
      <c r="G8" s="452">
        <v>16.270442660000001</v>
      </c>
      <c r="H8" s="452">
        <v>166.52500569</v>
      </c>
      <c r="I8" s="466">
        <f t="shared" ref="I8:I17" si="0">+H8/(F8+G8)</f>
        <v>0.16397895958476452</v>
      </c>
      <c r="J8" s="739"/>
      <c r="L8" s="483"/>
      <c r="M8" s="483"/>
      <c r="N8" s="483"/>
      <c r="O8" s="483"/>
      <c r="P8" s="483"/>
      <c r="Q8" s="485"/>
    </row>
    <row r="9" spans="1:124" s="24" customFormat="1" ht="24.95" customHeight="1">
      <c r="A9" s="14"/>
      <c r="B9" s="289">
        <v>3</v>
      </c>
      <c r="C9" s="323" t="s">
        <v>113</v>
      </c>
      <c r="D9" s="452">
        <v>321.90223760999999</v>
      </c>
      <c r="E9" s="452">
        <v>57.450956040000001</v>
      </c>
      <c r="F9" s="452">
        <v>321.90223760999999</v>
      </c>
      <c r="G9" s="452">
        <v>9.3175806100000003</v>
      </c>
      <c r="H9" s="452">
        <v>169.38711848</v>
      </c>
      <c r="I9" s="466">
        <f t="shared" si="0"/>
        <v>0.51140393527868899</v>
      </c>
      <c r="J9" s="867"/>
      <c r="L9" s="483"/>
      <c r="M9" s="483"/>
      <c r="N9" s="483"/>
      <c r="O9" s="483"/>
      <c r="P9" s="483"/>
      <c r="Q9" s="485"/>
    </row>
    <row r="10" spans="1:124" s="24" customFormat="1" ht="24.95" customHeight="1">
      <c r="A10" s="14"/>
      <c r="B10" s="289">
        <v>4</v>
      </c>
      <c r="C10" s="323" t="s">
        <v>114</v>
      </c>
      <c r="D10" s="452">
        <v>290.66880350000002</v>
      </c>
      <c r="E10" s="452">
        <v>0</v>
      </c>
      <c r="F10" s="452">
        <v>290.66880350000002</v>
      </c>
      <c r="G10" s="452">
        <v>0</v>
      </c>
      <c r="H10" s="452">
        <v>0</v>
      </c>
      <c r="I10" s="466">
        <f t="shared" si="0"/>
        <v>0</v>
      </c>
      <c r="J10" s="867"/>
      <c r="L10" s="483"/>
      <c r="M10" s="483"/>
      <c r="N10" s="483"/>
      <c r="O10" s="483"/>
      <c r="P10" s="483"/>
      <c r="Q10" s="485"/>
    </row>
    <row r="11" spans="1:124" s="24" customFormat="1" ht="24.95" customHeight="1">
      <c r="A11" s="14"/>
      <c r="B11" s="289">
        <v>5</v>
      </c>
      <c r="C11" s="323" t="s">
        <v>115</v>
      </c>
      <c r="D11" s="452">
        <v>4234.5075735600003</v>
      </c>
      <c r="E11" s="452">
        <v>0</v>
      </c>
      <c r="F11" s="452">
        <v>4234.5075735600003</v>
      </c>
      <c r="G11" s="452">
        <v>0</v>
      </c>
      <c r="H11" s="289">
        <v>0</v>
      </c>
      <c r="I11" s="486">
        <f t="shared" si="0"/>
        <v>0</v>
      </c>
      <c r="J11" s="867"/>
      <c r="L11" s="483"/>
      <c r="M11" s="483"/>
      <c r="N11" s="483"/>
      <c r="O11" s="483"/>
      <c r="P11" s="483"/>
      <c r="Q11" s="485"/>
    </row>
    <row r="12" spans="1:124" s="24" customFormat="1" ht="24.95" customHeight="1">
      <c r="A12" s="14"/>
      <c r="B12" s="289">
        <v>6</v>
      </c>
      <c r="C12" s="323" t="s">
        <v>116</v>
      </c>
      <c r="D12" s="452">
        <v>1928.9562019800001</v>
      </c>
      <c r="E12" s="452">
        <v>382.82369295000001</v>
      </c>
      <c r="F12" s="452">
        <v>1714.2810405999999</v>
      </c>
      <c r="G12" s="452">
        <v>56.101644969999995</v>
      </c>
      <c r="H12" s="452">
        <v>639.00192787000003</v>
      </c>
      <c r="I12" s="466">
        <f t="shared" si="0"/>
        <v>0.36094000075710425</v>
      </c>
      <c r="J12" s="867"/>
      <c r="L12" s="483"/>
      <c r="M12" s="483"/>
      <c r="N12" s="483"/>
      <c r="O12" s="483"/>
      <c r="P12" s="483"/>
      <c r="Q12" s="485"/>
    </row>
    <row r="13" spans="1:124" s="24" customFormat="1" ht="24.95" customHeight="1">
      <c r="A13" s="14"/>
      <c r="B13" s="289">
        <v>7</v>
      </c>
      <c r="C13" s="323" t="s">
        <v>117</v>
      </c>
      <c r="D13" s="452">
        <v>3479.2687829299998</v>
      </c>
      <c r="E13" s="452">
        <v>4053.7459697700001</v>
      </c>
      <c r="F13" s="452">
        <v>3031.6474849000001</v>
      </c>
      <c r="G13" s="452">
        <v>408.92536304000004</v>
      </c>
      <c r="H13" s="452">
        <v>3281.9488559199999</v>
      </c>
      <c r="I13" s="466">
        <f t="shared" si="0"/>
        <v>0.95389605189874871</v>
      </c>
      <c r="J13" s="867"/>
      <c r="K13" s="1978"/>
      <c r="L13" s="483"/>
      <c r="M13" s="483"/>
      <c r="N13" s="483"/>
      <c r="O13" s="483"/>
      <c r="P13" s="483"/>
      <c r="Q13" s="485"/>
    </row>
    <row r="14" spans="1:124" s="24" customFormat="1" ht="24.95" customHeight="1">
      <c r="A14" s="14"/>
      <c r="B14" s="289">
        <v>8</v>
      </c>
      <c r="C14" s="323" t="s">
        <v>118</v>
      </c>
      <c r="D14" s="452">
        <v>4730.9855643000001</v>
      </c>
      <c r="E14" s="452">
        <v>753.49919995000005</v>
      </c>
      <c r="F14" s="452">
        <v>4231.61056345</v>
      </c>
      <c r="G14" s="452">
        <v>226.07006116999997</v>
      </c>
      <c r="H14" s="452">
        <v>3247.2551004899997</v>
      </c>
      <c r="I14" s="466">
        <f t="shared" si="0"/>
        <v>0.72846293261909389</v>
      </c>
      <c r="J14" s="192"/>
      <c r="L14" s="483"/>
      <c r="M14" s="483"/>
      <c r="N14" s="483"/>
      <c r="O14" s="483"/>
      <c r="P14" s="483"/>
      <c r="Q14" s="485"/>
    </row>
    <row r="15" spans="1:124" s="24" customFormat="1" ht="24.95" customHeight="1">
      <c r="A15" s="14"/>
      <c r="B15" s="289">
        <v>9</v>
      </c>
      <c r="C15" s="323" t="s">
        <v>219</v>
      </c>
      <c r="D15" s="452">
        <v>2092.6502984899998</v>
      </c>
      <c r="E15" s="452">
        <v>370.37423874000001</v>
      </c>
      <c r="F15" s="452">
        <v>2022.6480036800001</v>
      </c>
      <c r="G15" s="452">
        <v>119.21389840000001</v>
      </c>
      <c r="H15" s="452">
        <v>1115.15963072</v>
      </c>
      <c r="I15" s="466">
        <f t="shared" si="0"/>
        <v>0.52064964115429135</v>
      </c>
      <c r="J15" s="192"/>
      <c r="L15" s="483"/>
      <c r="M15" s="483"/>
      <c r="N15" s="483"/>
      <c r="O15" s="483"/>
      <c r="P15" s="483"/>
      <c r="Q15" s="485"/>
    </row>
    <row r="16" spans="1:124" s="24" customFormat="1" ht="24.95" customHeight="1">
      <c r="A16" s="14"/>
      <c r="B16" s="289">
        <v>10</v>
      </c>
      <c r="C16" s="323" t="s">
        <v>203</v>
      </c>
      <c r="D16" s="452">
        <v>299.44350054</v>
      </c>
      <c r="E16" s="452">
        <v>68.19976109000001</v>
      </c>
      <c r="F16" s="452">
        <v>246.68418486000002</v>
      </c>
      <c r="G16" s="452">
        <v>15.80452668</v>
      </c>
      <c r="H16" s="452">
        <v>284.33399388999999</v>
      </c>
      <c r="I16" s="466">
        <f t="shared" si="0"/>
        <v>1.0832237021616491</v>
      </c>
      <c r="J16" s="192"/>
      <c r="L16" s="483"/>
      <c r="M16" s="483"/>
      <c r="N16" s="483"/>
      <c r="O16" s="483"/>
      <c r="P16" s="483"/>
      <c r="Q16" s="485"/>
    </row>
    <row r="17" spans="1:109" s="24" customFormat="1" ht="24.95" customHeight="1">
      <c r="A17" s="14"/>
      <c r="B17" s="289">
        <v>11</v>
      </c>
      <c r="C17" s="323" t="s">
        <v>220</v>
      </c>
      <c r="D17" s="452">
        <v>0.82255659999999997</v>
      </c>
      <c r="E17" s="452">
        <v>30.545951559999999</v>
      </c>
      <c r="F17" s="452">
        <v>0.82255659999999997</v>
      </c>
      <c r="G17" s="452">
        <v>15.272975779999999</v>
      </c>
      <c r="H17" s="452">
        <v>24.143298569999999</v>
      </c>
      <c r="I17" s="466">
        <f t="shared" si="0"/>
        <v>1.5</v>
      </c>
      <c r="J17" s="192"/>
      <c r="L17" s="483"/>
      <c r="M17" s="483"/>
      <c r="N17" s="483"/>
      <c r="O17" s="483"/>
      <c r="P17" s="483"/>
      <c r="Q17" s="485"/>
    </row>
    <row r="18" spans="1:109" s="24" customFormat="1" ht="24.95" customHeight="1">
      <c r="A18" s="21"/>
      <c r="B18" s="289">
        <v>12</v>
      </c>
      <c r="C18" s="323" t="s">
        <v>202</v>
      </c>
      <c r="D18" s="289"/>
      <c r="E18" s="289"/>
      <c r="F18" s="289"/>
      <c r="G18" s="289"/>
      <c r="H18" s="289"/>
      <c r="I18" s="486"/>
      <c r="J18" s="192"/>
      <c r="L18" s="483"/>
      <c r="M18" s="483"/>
      <c r="N18" s="483"/>
      <c r="O18" s="483"/>
      <c r="P18" s="483"/>
      <c r="Q18" s="485"/>
    </row>
    <row r="19" spans="1:109" s="24" customFormat="1" ht="24.95" customHeight="1">
      <c r="A19" s="21"/>
      <c r="B19" s="289">
        <v>13</v>
      </c>
      <c r="C19" s="323" t="s">
        <v>119</v>
      </c>
      <c r="D19" s="289"/>
      <c r="E19" s="289"/>
      <c r="F19" s="289"/>
      <c r="G19" s="289"/>
      <c r="H19" s="289"/>
      <c r="I19" s="486"/>
      <c r="J19" s="192"/>
      <c r="L19" s="483"/>
      <c r="M19" s="483"/>
      <c r="N19" s="483"/>
      <c r="O19" s="483"/>
      <c r="P19" s="483"/>
      <c r="Q19" s="485"/>
    </row>
    <row r="20" spans="1:109" s="24" customFormat="1" ht="24.95" customHeight="1">
      <c r="A20" s="21"/>
      <c r="B20" s="289">
        <v>14</v>
      </c>
      <c r="C20" s="323" t="s">
        <v>221</v>
      </c>
      <c r="D20" s="452">
        <v>43.138595450000004</v>
      </c>
      <c r="E20" s="452">
        <v>0</v>
      </c>
      <c r="F20" s="452">
        <v>43.138595450000004</v>
      </c>
      <c r="G20" s="452">
        <v>0</v>
      </c>
      <c r="H20" s="452">
        <v>37.723832710000003</v>
      </c>
      <c r="I20" s="466">
        <f t="shared" ref="I20:I22" si="1">+H20/(F20+G20)</f>
        <v>0.87447985537044182</v>
      </c>
      <c r="J20" s="192"/>
      <c r="L20" s="483"/>
      <c r="M20" s="483"/>
      <c r="N20" s="483"/>
      <c r="O20" s="483"/>
      <c r="P20" s="483"/>
      <c r="Q20" s="485"/>
    </row>
    <row r="21" spans="1:109" s="24" customFormat="1" ht="24.95" customHeight="1">
      <c r="A21" s="2"/>
      <c r="B21" s="289">
        <v>15</v>
      </c>
      <c r="C21" s="323" t="s">
        <v>200</v>
      </c>
      <c r="D21" s="452">
        <v>15.657486759999999</v>
      </c>
      <c r="E21" s="452">
        <v>0</v>
      </c>
      <c r="F21" s="452">
        <v>15.657486759999999</v>
      </c>
      <c r="G21" s="452">
        <v>0</v>
      </c>
      <c r="H21" s="452">
        <v>37.213788610000002</v>
      </c>
      <c r="I21" s="466">
        <f t="shared" si="1"/>
        <v>2.3767408639980228</v>
      </c>
      <c r="J21" s="192"/>
      <c r="L21" s="483"/>
      <c r="M21" s="483"/>
      <c r="N21" s="483"/>
      <c r="O21" s="483"/>
      <c r="P21" s="483"/>
      <c r="Q21" s="485"/>
    </row>
    <row r="22" spans="1:109" s="24" customFormat="1" ht="24.95" customHeight="1">
      <c r="A22" s="2"/>
      <c r="B22" s="871">
        <v>16</v>
      </c>
      <c r="C22" s="487" t="s">
        <v>120</v>
      </c>
      <c r="D22" s="452">
        <v>17.154454559999998</v>
      </c>
      <c r="E22" s="488">
        <v>0</v>
      </c>
      <c r="F22" s="488">
        <v>17.154454559999998</v>
      </c>
      <c r="G22" s="488">
        <v>0</v>
      </c>
      <c r="H22" s="488">
        <v>17.154454559999998</v>
      </c>
      <c r="I22" s="489">
        <f t="shared" si="1"/>
        <v>1</v>
      </c>
      <c r="J22" s="192"/>
      <c r="L22" s="483"/>
      <c r="M22" s="483"/>
      <c r="N22" s="483"/>
      <c r="O22" s="483"/>
      <c r="P22" s="483"/>
      <c r="Q22" s="485"/>
    </row>
    <row r="23" spans="1:109" s="13" customFormat="1" ht="24.95" customHeight="1" thickBot="1">
      <c r="A23" s="2"/>
      <c r="B23" s="736">
        <v>17</v>
      </c>
      <c r="C23" s="747" t="s">
        <v>222</v>
      </c>
      <c r="D23" s="458">
        <v>49751.823649990001</v>
      </c>
      <c r="E23" s="458">
        <v>6249.9242136099992</v>
      </c>
      <c r="F23" s="458">
        <v>51548.3114642</v>
      </c>
      <c r="G23" s="458">
        <v>1151.1992776300001</v>
      </c>
      <c r="H23" s="458">
        <v>14132.91770772</v>
      </c>
      <c r="I23" s="469">
        <f>+H23/(F23+G23)</f>
        <v>0.26817929633077331</v>
      </c>
      <c r="J23" s="192"/>
      <c r="L23" s="483"/>
      <c r="M23" s="483"/>
      <c r="N23" s="483"/>
      <c r="O23" s="483"/>
      <c r="P23" s="483"/>
      <c r="Q23" s="485"/>
    </row>
    <row r="24" spans="1:109" s="491" customFormat="1">
      <c r="A24" s="2"/>
      <c r="B24" s="872"/>
      <c r="C24" s="873"/>
      <c r="D24" s="873"/>
      <c r="E24" s="873"/>
      <c r="F24" s="873"/>
      <c r="G24" s="873"/>
      <c r="H24" s="873"/>
      <c r="I24" s="873"/>
      <c r="J24" s="192"/>
      <c r="K24" s="490"/>
      <c r="L24" s="490"/>
      <c r="M24" s="490"/>
      <c r="N24" s="490"/>
      <c r="O24" s="490"/>
      <c r="P24" s="490"/>
      <c r="Q24" s="490"/>
      <c r="R24" s="490"/>
      <c r="S24" s="490"/>
      <c r="T24" s="490"/>
      <c r="U24" s="490"/>
      <c r="V24" s="490"/>
      <c r="W24" s="490"/>
      <c r="X24" s="490"/>
      <c r="Y24" s="490"/>
      <c r="Z24" s="490"/>
      <c r="AA24" s="490"/>
      <c r="AB24" s="490"/>
      <c r="AC24" s="490"/>
      <c r="AD24" s="490"/>
      <c r="AE24" s="490"/>
      <c r="AF24" s="490"/>
      <c r="AG24" s="490"/>
      <c r="AH24" s="490"/>
      <c r="AI24" s="490"/>
      <c r="AJ24" s="490"/>
      <c r="AK24" s="490"/>
      <c r="AL24" s="490"/>
      <c r="AM24" s="490"/>
      <c r="AN24" s="490"/>
      <c r="AO24" s="490"/>
      <c r="AP24" s="490"/>
      <c r="AQ24" s="490"/>
      <c r="AR24" s="490"/>
      <c r="AS24" s="490"/>
      <c r="AT24" s="490"/>
      <c r="AU24" s="490"/>
      <c r="AV24" s="490"/>
      <c r="AW24" s="490"/>
      <c r="AX24" s="490"/>
      <c r="AY24" s="490"/>
      <c r="AZ24" s="490"/>
      <c r="BA24" s="490"/>
      <c r="BB24" s="490"/>
      <c r="BC24" s="490"/>
      <c r="BD24" s="490"/>
      <c r="BE24" s="490"/>
      <c r="BF24" s="490"/>
      <c r="BG24" s="490"/>
      <c r="BH24" s="490"/>
      <c r="BI24" s="490"/>
      <c r="BJ24" s="490"/>
      <c r="BK24" s="490"/>
      <c r="BL24" s="490"/>
      <c r="BM24" s="490"/>
      <c r="BN24" s="490"/>
      <c r="BO24" s="490"/>
      <c r="BP24" s="490"/>
      <c r="BQ24" s="490"/>
      <c r="BR24" s="490"/>
      <c r="BS24" s="490"/>
      <c r="BT24" s="490"/>
      <c r="BU24" s="490"/>
      <c r="BV24" s="490"/>
      <c r="BW24" s="490"/>
      <c r="BX24" s="490"/>
      <c r="BY24" s="490"/>
      <c r="BZ24" s="490"/>
      <c r="CA24" s="490"/>
      <c r="CB24" s="490"/>
      <c r="CC24" s="490"/>
      <c r="CD24" s="490"/>
      <c r="CE24" s="490"/>
      <c r="CF24" s="490"/>
      <c r="CG24" s="490"/>
      <c r="CH24" s="490"/>
      <c r="CI24" s="490"/>
      <c r="CJ24" s="490"/>
      <c r="CK24" s="490"/>
      <c r="CL24" s="490"/>
      <c r="CM24" s="490"/>
      <c r="CN24" s="490"/>
      <c r="CO24" s="490"/>
      <c r="CP24" s="490"/>
      <c r="CQ24" s="490"/>
      <c r="CR24" s="490"/>
      <c r="CS24" s="490"/>
      <c r="CT24" s="490"/>
      <c r="CU24" s="490"/>
      <c r="CV24" s="490"/>
      <c r="CW24" s="490"/>
      <c r="CX24" s="490"/>
      <c r="CY24" s="490"/>
      <c r="CZ24" s="490"/>
      <c r="DA24" s="490"/>
      <c r="DB24" s="490"/>
      <c r="DC24" s="490"/>
      <c r="DD24" s="490"/>
      <c r="DE24" s="490"/>
    </row>
    <row r="25" spans="1:109">
      <c r="B25" s="870"/>
      <c r="C25" s="585"/>
      <c r="D25" s="585"/>
      <c r="E25" s="585"/>
      <c r="F25" s="585"/>
      <c r="G25" s="585"/>
      <c r="H25" s="585"/>
      <c r="I25" s="585"/>
      <c r="J25" s="192"/>
    </row>
    <row r="26" spans="1:109">
      <c r="B26" s="870"/>
      <c r="C26" s="585"/>
      <c r="D26" s="585"/>
      <c r="E26" s="585"/>
      <c r="F26" s="585"/>
      <c r="G26" s="585"/>
      <c r="H26" s="585"/>
      <c r="I26" s="585"/>
      <c r="J26" s="192"/>
    </row>
    <row r="27" spans="1:109">
      <c r="E27" s="33"/>
    </row>
  </sheetData>
  <mergeCells count="5">
    <mergeCell ref="C4:C6"/>
    <mergeCell ref="D4:E4"/>
    <mergeCell ref="F4:G4"/>
    <mergeCell ref="H4:I4"/>
    <mergeCell ref="L5:Q5"/>
  </mergeCells>
  <hyperlinks>
    <hyperlink ref="K1" location="Index!A1" display="Back to index" xr:uid="{A85B834F-B3BB-48FA-BB5F-B11C3022CEF8}"/>
  </hyperlinks>
  <pageMargins left="0.7" right="0.7" top="0.78740157499999996" bottom="0.78740157499999996" header="0.3" footer="0.3"/>
  <pageSetup paperSize="9" scale="10" orientation="landscape" r:id="rId1"/>
  <colBreaks count="1" manualBreakCount="1">
    <brk id="14"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3150B-FE60-462C-9D30-1B277E0AF212}">
  <sheetPr>
    <tabColor theme="7" tint="0.59999389629810485"/>
  </sheetPr>
  <dimension ref="A1:DY27"/>
  <sheetViews>
    <sheetView showGridLines="0" zoomScale="90" zoomScaleNormal="90" zoomScaleSheetLayoutView="90" workbookViewId="0"/>
  </sheetViews>
  <sheetFormatPr defaultColWidth="22.7109375" defaultRowHeight="18"/>
  <cols>
    <col min="1" max="1" width="4.7109375" style="2" customWidth="1"/>
    <col min="2" max="2" width="3.85546875" style="436" customWidth="1"/>
    <col min="3" max="3" width="35.28515625" style="436" customWidth="1"/>
    <col min="4" max="19" width="8" style="436" customWidth="1"/>
    <col min="20" max="20" width="10.7109375" style="11" customWidth="1"/>
    <col min="21" max="21" width="4.7109375" style="11" customWidth="1"/>
    <col min="22" max="22" width="13.5703125" style="436" customWidth="1"/>
    <col min="23" max="129" width="22.7109375" style="436"/>
    <col min="130" max="16384" width="22.7109375" style="11"/>
  </cols>
  <sheetData>
    <row r="1" spans="1:129" ht="30">
      <c r="B1" s="475" t="s">
        <v>223</v>
      </c>
      <c r="C1" s="476"/>
      <c r="U1" s="8"/>
      <c r="V1" s="9" t="s">
        <v>418</v>
      </c>
    </row>
    <row r="2" spans="1:129">
      <c r="B2" s="10" t="s">
        <v>672</v>
      </c>
      <c r="C2" s="477"/>
      <c r="DK2" s="11"/>
      <c r="DL2" s="11"/>
      <c r="DM2" s="11"/>
      <c r="DN2" s="11"/>
      <c r="DO2" s="11"/>
      <c r="DP2" s="11"/>
      <c r="DQ2" s="11"/>
      <c r="DR2" s="11"/>
      <c r="DS2" s="11"/>
      <c r="DT2" s="11"/>
      <c r="DU2" s="11"/>
      <c r="DV2" s="11"/>
      <c r="DW2" s="11"/>
      <c r="DX2" s="11"/>
      <c r="DY2" s="11"/>
    </row>
    <row r="3" spans="1:129" s="12" customFormat="1">
      <c r="B3" s="37"/>
      <c r="C3" s="37"/>
      <c r="D3" s="37"/>
      <c r="E3" s="37"/>
      <c r="F3" s="37"/>
      <c r="G3" s="37"/>
      <c r="H3" s="37"/>
      <c r="I3" s="37"/>
      <c r="J3" s="37"/>
      <c r="K3" s="37"/>
      <c r="L3" s="37"/>
      <c r="M3" s="37"/>
      <c r="N3" s="37"/>
      <c r="O3" s="37"/>
      <c r="P3" s="37"/>
      <c r="Q3" s="37"/>
      <c r="R3" s="37"/>
      <c r="S3" s="37"/>
      <c r="U3" s="11"/>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row>
    <row r="4" spans="1:129" s="13" customFormat="1" ht="20.100000000000001" customHeight="1">
      <c r="A4" s="12"/>
      <c r="B4" s="729"/>
      <c r="C4" s="2052" t="s">
        <v>209</v>
      </c>
      <c r="D4" s="2053" t="s">
        <v>105</v>
      </c>
      <c r="E4" s="2053"/>
      <c r="F4" s="2053"/>
      <c r="G4" s="2053"/>
      <c r="H4" s="2053"/>
      <c r="I4" s="2053"/>
      <c r="J4" s="2053"/>
      <c r="K4" s="2053"/>
      <c r="L4" s="2053"/>
      <c r="M4" s="2053"/>
      <c r="N4" s="2053"/>
      <c r="O4" s="2053"/>
      <c r="P4" s="2053"/>
      <c r="Q4" s="2053"/>
      <c r="R4" s="2053"/>
      <c r="S4" s="2068" t="s">
        <v>94</v>
      </c>
      <c r="T4" s="2068" t="s">
        <v>224</v>
      </c>
      <c r="U4" s="11"/>
    </row>
    <row r="5" spans="1:129" s="13" customFormat="1" ht="20.100000000000001" customHeight="1">
      <c r="A5" s="14"/>
      <c r="B5" s="355"/>
      <c r="C5" s="2052"/>
      <c r="D5" s="765">
        <v>0</v>
      </c>
      <c r="E5" s="765">
        <v>0.02</v>
      </c>
      <c r="F5" s="765">
        <v>0.04</v>
      </c>
      <c r="G5" s="765">
        <v>0.1</v>
      </c>
      <c r="H5" s="765">
        <v>0.2</v>
      </c>
      <c r="I5" s="765">
        <v>0.35</v>
      </c>
      <c r="J5" s="765">
        <v>0.5</v>
      </c>
      <c r="K5" s="765">
        <v>0.7</v>
      </c>
      <c r="L5" s="765">
        <v>0.75</v>
      </c>
      <c r="M5" s="765">
        <v>1</v>
      </c>
      <c r="N5" s="765">
        <v>1.5</v>
      </c>
      <c r="O5" s="765">
        <v>2.5</v>
      </c>
      <c r="P5" s="765">
        <v>3.7</v>
      </c>
      <c r="Q5" s="765">
        <v>12.5</v>
      </c>
      <c r="R5" s="765" t="s">
        <v>110</v>
      </c>
      <c r="S5" s="2069"/>
      <c r="T5" s="2069"/>
      <c r="U5" s="15"/>
    </row>
    <row r="6" spans="1:129" s="13" customFormat="1" ht="20.100000000000001" customHeight="1" thickBot="1">
      <c r="A6" s="14"/>
      <c r="B6" s="360"/>
      <c r="C6" s="2049"/>
      <c r="D6" s="766" t="s">
        <v>64</v>
      </c>
      <c r="E6" s="766" t="s">
        <v>65</v>
      </c>
      <c r="F6" s="766" t="s">
        <v>66</v>
      </c>
      <c r="G6" s="766" t="s">
        <v>67</v>
      </c>
      <c r="H6" s="766" t="s">
        <v>68</v>
      </c>
      <c r="I6" s="766" t="s">
        <v>69</v>
      </c>
      <c r="J6" s="766" t="s">
        <v>70</v>
      </c>
      <c r="K6" s="766" t="s">
        <v>71</v>
      </c>
      <c r="L6" s="766" t="s">
        <v>106</v>
      </c>
      <c r="M6" s="766" t="s">
        <v>107</v>
      </c>
      <c r="N6" s="766" t="s">
        <v>108</v>
      </c>
      <c r="O6" s="766" t="s">
        <v>109</v>
      </c>
      <c r="P6" s="766" t="s">
        <v>204</v>
      </c>
      <c r="Q6" s="766" t="s">
        <v>205</v>
      </c>
      <c r="R6" s="766" t="s">
        <v>206</v>
      </c>
      <c r="S6" s="766" t="s">
        <v>225</v>
      </c>
      <c r="T6" s="766" t="s">
        <v>226</v>
      </c>
      <c r="U6" s="16"/>
    </row>
    <row r="7" spans="1:129" s="24" customFormat="1" ht="27" customHeight="1">
      <c r="A7" s="14"/>
      <c r="B7" s="286">
        <v>1</v>
      </c>
      <c r="C7" s="731" t="s">
        <v>217</v>
      </c>
      <c r="D7" s="350">
        <v>30557.218450060001</v>
      </c>
      <c r="E7" s="350">
        <v>0</v>
      </c>
      <c r="F7" s="350">
        <v>0</v>
      </c>
      <c r="G7" s="350">
        <v>29.179018769999999</v>
      </c>
      <c r="H7" s="350">
        <v>98.486401939999993</v>
      </c>
      <c r="I7" s="350">
        <v>0</v>
      </c>
      <c r="J7" s="350">
        <v>143.34412961000001</v>
      </c>
      <c r="K7" s="350">
        <v>0</v>
      </c>
      <c r="L7" s="350">
        <v>0</v>
      </c>
      <c r="M7" s="350">
        <v>2576.2481287600003</v>
      </c>
      <c r="N7" s="350">
        <v>702.66027515999997</v>
      </c>
      <c r="O7" s="350">
        <v>555.41788984000004</v>
      </c>
      <c r="P7" s="350">
        <v>0</v>
      </c>
      <c r="Q7" s="350">
        <v>0</v>
      </c>
      <c r="R7" s="350">
        <v>7.4812000000000001E-4</v>
      </c>
      <c r="S7" s="350">
        <f>+SUM(D7:R7)</f>
        <v>34662.555042259999</v>
      </c>
      <c r="T7" s="350">
        <v>4167.1768890899448</v>
      </c>
      <c r="U7" s="16"/>
      <c r="V7" s="478"/>
    </row>
    <row r="8" spans="1:129" s="24" customFormat="1" ht="27" customHeight="1">
      <c r="A8" s="14"/>
      <c r="B8" s="289">
        <v>2</v>
      </c>
      <c r="C8" s="323" t="s">
        <v>218</v>
      </c>
      <c r="D8" s="300">
        <v>182.90163537999999</v>
      </c>
      <c r="E8" s="300">
        <v>0</v>
      </c>
      <c r="F8" s="300">
        <v>0</v>
      </c>
      <c r="G8" s="300">
        <v>0</v>
      </c>
      <c r="H8" s="300">
        <v>832.62502792999999</v>
      </c>
      <c r="I8" s="300">
        <v>0</v>
      </c>
      <c r="J8" s="300">
        <v>0</v>
      </c>
      <c r="K8" s="300">
        <v>0</v>
      </c>
      <c r="L8" s="300">
        <v>0</v>
      </c>
      <c r="M8" s="300">
        <v>0</v>
      </c>
      <c r="N8" s="300">
        <v>7.0000000000000005E-8</v>
      </c>
      <c r="O8" s="300">
        <v>0</v>
      </c>
      <c r="P8" s="300">
        <v>0</v>
      </c>
      <c r="Q8" s="300">
        <v>0</v>
      </c>
      <c r="R8" s="300">
        <v>0</v>
      </c>
      <c r="S8" s="300">
        <f t="shared" ref="S8:S22" si="0">+SUM(D8:R8)</f>
        <v>1015.5266633800001</v>
      </c>
      <c r="T8" s="300">
        <v>29.121162756315186</v>
      </c>
      <c r="U8" s="19"/>
      <c r="V8" s="478"/>
    </row>
    <row r="9" spans="1:129" s="24" customFormat="1" ht="27" customHeight="1">
      <c r="A9" s="14"/>
      <c r="B9" s="289">
        <v>3</v>
      </c>
      <c r="C9" s="323" t="s">
        <v>113</v>
      </c>
      <c r="D9" s="300">
        <v>0</v>
      </c>
      <c r="E9" s="300">
        <v>0</v>
      </c>
      <c r="F9" s="300">
        <v>0</v>
      </c>
      <c r="G9" s="300">
        <v>0</v>
      </c>
      <c r="H9" s="300">
        <v>0</v>
      </c>
      <c r="I9" s="300">
        <v>0</v>
      </c>
      <c r="J9" s="300">
        <v>327.44260885</v>
      </c>
      <c r="K9" s="300">
        <v>0</v>
      </c>
      <c r="L9" s="300">
        <v>0</v>
      </c>
      <c r="M9" s="300">
        <v>0</v>
      </c>
      <c r="N9" s="300">
        <v>3.77720937</v>
      </c>
      <c r="O9" s="300">
        <v>0</v>
      </c>
      <c r="P9" s="300">
        <v>0</v>
      </c>
      <c r="Q9" s="300">
        <v>0</v>
      </c>
      <c r="R9" s="300">
        <v>0</v>
      </c>
      <c r="S9" s="300">
        <f t="shared" si="0"/>
        <v>331.21981821999998</v>
      </c>
      <c r="T9" s="300">
        <v>31.338430343173354</v>
      </c>
      <c r="U9" s="20"/>
      <c r="V9" s="478"/>
    </row>
    <row r="10" spans="1:129" s="24" customFormat="1" ht="27" customHeight="1">
      <c r="A10" s="14"/>
      <c r="B10" s="289">
        <v>4</v>
      </c>
      <c r="C10" s="323" t="s">
        <v>114</v>
      </c>
      <c r="D10" s="300">
        <v>290.66880350000002</v>
      </c>
      <c r="E10" s="300">
        <v>0</v>
      </c>
      <c r="F10" s="300">
        <v>0</v>
      </c>
      <c r="G10" s="300">
        <v>0</v>
      </c>
      <c r="H10" s="300">
        <v>0</v>
      </c>
      <c r="I10" s="300">
        <v>0</v>
      </c>
      <c r="J10" s="300">
        <v>0</v>
      </c>
      <c r="K10" s="300">
        <v>0</v>
      </c>
      <c r="L10" s="300">
        <v>0</v>
      </c>
      <c r="M10" s="300">
        <v>0</v>
      </c>
      <c r="N10" s="300">
        <v>0</v>
      </c>
      <c r="O10" s="300">
        <v>0</v>
      </c>
      <c r="P10" s="300">
        <v>0</v>
      </c>
      <c r="Q10" s="300">
        <v>0</v>
      </c>
      <c r="R10" s="300">
        <v>0</v>
      </c>
      <c r="S10" s="300">
        <f t="shared" si="0"/>
        <v>290.66880350000002</v>
      </c>
      <c r="T10" s="300">
        <v>290.66880350000002</v>
      </c>
      <c r="U10" s="20"/>
      <c r="V10" s="478"/>
    </row>
    <row r="11" spans="1:129" s="24" customFormat="1" ht="27" customHeight="1">
      <c r="A11" s="14"/>
      <c r="B11" s="289">
        <v>5</v>
      </c>
      <c r="C11" s="323" t="s">
        <v>115</v>
      </c>
      <c r="D11" s="300">
        <v>4234.5075735600003</v>
      </c>
      <c r="E11" s="300">
        <v>0</v>
      </c>
      <c r="F11" s="300">
        <v>0</v>
      </c>
      <c r="G11" s="300">
        <v>0</v>
      </c>
      <c r="H11" s="300">
        <v>0</v>
      </c>
      <c r="I11" s="300">
        <v>0</v>
      </c>
      <c r="J11" s="300">
        <v>0</v>
      </c>
      <c r="K11" s="300">
        <v>0</v>
      </c>
      <c r="L11" s="300">
        <v>0</v>
      </c>
      <c r="M11" s="300">
        <v>0</v>
      </c>
      <c r="N11" s="300">
        <v>0</v>
      </c>
      <c r="O11" s="300">
        <v>0</v>
      </c>
      <c r="P11" s="300">
        <v>0</v>
      </c>
      <c r="Q11" s="300">
        <v>0</v>
      </c>
      <c r="R11" s="300">
        <v>0</v>
      </c>
      <c r="S11" s="300">
        <f t="shared" si="0"/>
        <v>4234.5075735600003</v>
      </c>
      <c r="T11" s="300">
        <v>4234.5075735580804</v>
      </c>
      <c r="U11" s="20"/>
      <c r="V11" s="478"/>
    </row>
    <row r="12" spans="1:129" s="24" customFormat="1" ht="27" customHeight="1">
      <c r="A12" s="14"/>
      <c r="B12" s="289">
        <v>6</v>
      </c>
      <c r="C12" s="323" t="s">
        <v>116</v>
      </c>
      <c r="D12" s="300">
        <v>0</v>
      </c>
      <c r="E12" s="300">
        <v>21.906136849999996</v>
      </c>
      <c r="F12" s="300">
        <v>0</v>
      </c>
      <c r="G12" s="300">
        <v>0</v>
      </c>
      <c r="H12" s="300">
        <v>799.40798447999998</v>
      </c>
      <c r="I12" s="300">
        <v>0</v>
      </c>
      <c r="J12" s="300">
        <v>943.44697881999991</v>
      </c>
      <c r="K12" s="300">
        <v>0</v>
      </c>
      <c r="L12" s="300">
        <v>0</v>
      </c>
      <c r="M12" s="300">
        <v>2.9473186099999999</v>
      </c>
      <c r="N12" s="300">
        <v>2.6742667999999998</v>
      </c>
      <c r="O12" s="300">
        <v>0</v>
      </c>
      <c r="P12" s="300">
        <v>0</v>
      </c>
      <c r="Q12" s="300">
        <v>0</v>
      </c>
      <c r="R12" s="300">
        <v>0</v>
      </c>
      <c r="S12" s="300">
        <f t="shared" si="0"/>
        <v>1770.3826855599998</v>
      </c>
      <c r="T12" s="300">
        <v>78.833086783234805</v>
      </c>
      <c r="U12" s="20"/>
      <c r="V12" s="478"/>
    </row>
    <row r="13" spans="1:129" s="24" customFormat="1" ht="27" customHeight="1">
      <c r="A13" s="14"/>
      <c r="B13" s="289">
        <v>7</v>
      </c>
      <c r="C13" s="323" t="s">
        <v>117</v>
      </c>
      <c r="D13" s="300">
        <v>0</v>
      </c>
      <c r="E13" s="300">
        <v>0</v>
      </c>
      <c r="F13" s="300">
        <v>0</v>
      </c>
      <c r="G13" s="300">
        <v>0</v>
      </c>
      <c r="H13" s="300">
        <v>0</v>
      </c>
      <c r="I13" s="300">
        <v>0</v>
      </c>
      <c r="J13" s="300">
        <v>19.21897491</v>
      </c>
      <c r="K13" s="1930">
        <v>0</v>
      </c>
      <c r="L13" s="300">
        <v>0</v>
      </c>
      <c r="M13" s="300">
        <v>3277.6278621799997</v>
      </c>
      <c r="N13" s="300">
        <v>143.72601084999999</v>
      </c>
      <c r="O13" s="300">
        <v>0</v>
      </c>
      <c r="P13" s="300">
        <v>0</v>
      </c>
      <c r="Q13" s="300">
        <v>0</v>
      </c>
      <c r="R13" s="300">
        <v>0</v>
      </c>
      <c r="S13" s="300">
        <f t="shared" si="0"/>
        <v>3440.5728479399995</v>
      </c>
      <c r="T13" s="300">
        <v>380.27587744447311</v>
      </c>
      <c r="U13" s="20"/>
      <c r="V13" s="478"/>
    </row>
    <row r="14" spans="1:129" s="24" customFormat="1" ht="27" customHeight="1">
      <c r="A14" s="14"/>
      <c r="B14" s="289">
        <v>8</v>
      </c>
      <c r="C14" s="323" t="s">
        <v>118</v>
      </c>
      <c r="D14" s="300">
        <v>0</v>
      </c>
      <c r="E14" s="300">
        <v>0</v>
      </c>
      <c r="F14" s="300">
        <v>0</v>
      </c>
      <c r="G14" s="300">
        <v>0</v>
      </c>
      <c r="H14" s="300">
        <v>0</v>
      </c>
      <c r="I14" s="300">
        <v>0</v>
      </c>
      <c r="J14" s="300">
        <v>0</v>
      </c>
      <c r="K14" s="300">
        <v>0</v>
      </c>
      <c r="L14" s="300">
        <v>4457.6806246300002</v>
      </c>
      <c r="M14" s="300">
        <v>0</v>
      </c>
      <c r="N14" s="300">
        <v>0</v>
      </c>
      <c r="O14" s="300">
        <v>0</v>
      </c>
      <c r="P14" s="300">
        <v>0</v>
      </c>
      <c r="Q14" s="300">
        <v>0</v>
      </c>
      <c r="R14" s="300">
        <v>0</v>
      </c>
      <c r="S14" s="300">
        <f t="shared" si="0"/>
        <v>4457.6806246300002</v>
      </c>
      <c r="T14" s="300">
        <v>148.50753988955563</v>
      </c>
      <c r="U14" s="11"/>
      <c r="V14" s="478"/>
    </row>
    <row r="15" spans="1:129" s="24" customFormat="1" ht="27" customHeight="1">
      <c r="A15" s="14"/>
      <c r="B15" s="289">
        <v>9</v>
      </c>
      <c r="C15" s="323" t="s">
        <v>219</v>
      </c>
      <c r="D15" s="300">
        <v>0</v>
      </c>
      <c r="E15" s="300">
        <v>0</v>
      </c>
      <c r="F15" s="300">
        <v>0</v>
      </c>
      <c r="G15" s="300">
        <v>0</v>
      </c>
      <c r="H15" s="300">
        <v>0</v>
      </c>
      <c r="I15" s="300">
        <v>1282.71044355</v>
      </c>
      <c r="J15" s="300">
        <v>276.21152895</v>
      </c>
      <c r="K15" s="300">
        <v>0</v>
      </c>
      <c r="L15" s="300">
        <v>59.586938930000002</v>
      </c>
      <c r="M15" s="300">
        <v>510.19114050999997</v>
      </c>
      <c r="N15" s="300">
        <v>13.16185014</v>
      </c>
      <c r="O15" s="300">
        <v>0</v>
      </c>
      <c r="P15" s="300">
        <v>0</v>
      </c>
      <c r="Q15" s="300">
        <v>0</v>
      </c>
      <c r="R15" s="300">
        <v>0</v>
      </c>
      <c r="S15" s="300">
        <f t="shared" si="0"/>
        <v>2141.8619020799997</v>
      </c>
      <c r="T15" s="300">
        <v>41.685652882878578</v>
      </c>
      <c r="U15" s="11"/>
      <c r="V15" s="478"/>
    </row>
    <row r="16" spans="1:129" s="24" customFormat="1" ht="27" customHeight="1">
      <c r="A16" s="14"/>
      <c r="B16" s="289">
        <v>10</v>
      </c>
      <c r="C16" s="323" t="s">
        <v>203</v>
      </c>
      <c r="D16" s="300">
        <v>0</v>
      </c>
      <c r="E16" s="300">
        <v>0</v>
      </c>
      <c r="F16" s="300">
        <v>0</v>
      </c>
      <c r="G16" s="300">
        <v>0</v>
      </c>
      <c r="H16" s="300">
        <v>0</v>
      </c>
      <c r="I16" s="300">
        <v>0</v>
      </c>
      <c r="J16" s="300">
        <v>0</v>
      </c>
      <c r="K16" s="300">
        <v>0</v>
      </c>
      <c r="L16" s="300">
        <v>0</v>
      </c>
      <c r="M16" s="300">
        <v>218.79814682</v>
      </c>
      <c r="N16" s="300">
        <v>43.690564710000004</v>
      </c>
      <c r="O16" s="300">
        <v>0</v>
      </c>
      <c r="P16" s="300">
        <v>0</v>
      </c>
      <c r="Q16" s="300">
        <v>0</v>
      </c>
      <c r="R16" s="300">
        <v>0</v>
      </c>
      <c r="S16" s="300">
        <f t="shared" si="0"/>
        <v>262.48871152999999</v>
      </c>
      <c r="T16" s="300">
        <v>8.7592104387400855</v>
      </c>
      <c r="U16" s="11"/>
      <c r="V16" s="478"/>
    </row>
    <row r="17" spans="1:114" s="24" customFormat="1" ht="27" customHeight="1">
      <c r="A17" s="14"/>
      <c r="B17" s="289">
        <v>11</v>
      </c>
      <c r="C17" s="323" t="s">
        <v>220</v>
      </c>
      <c r="D17" s="300">
        <v>0</v>
      </c>
      <c r="E17" s="300">
        <v>0</v>
      </c>
      <c r="F17" s="300">
        <v>0</v>
      </c>
      <c r="G17" s="300">
        <v>0</v>
      </c>
      <c r="H17" s="300">
        <v>0</v>
      </c>
      <c r="I17" s="300">
        <v>0</v>
      </c>
      <c r="J17" s="300">
        <v>0</v>
      </c>
      <c r="K17" s="300">
        <v>0</v>
      </c>
      <c r="L17" s="300">
        <v>0</v>
      </c>
      <c r="M17" s="300">
        <v>0</v>
      </c>
      <c r="N17" s="300">
        <v>16.095532380000002</v>
      </c>
      <c r="O17" s="300">
        <v>0</v>
      </c>
      <c r="P17" s="300">
        <v>0</v>
      </c>
      <c r="Q17" s="300">
        <v>0</v>
      </c>
      <c r="R17" s="300">
        <v>0</v>
      </c>
      <c r="S17" s="300">
        <f t="shared" si="0"/>
        <v>16.095532380000002</v>
      </c>
      <c r="T17" s="300">
        <v>15.6802288213559</v>
      </c>
      <c r="U17" s="11"/>
      <c r="V17" s="478"/>
    </row>
    <row r="18" spans="1:114" s="24" customFormat="1" ht="27" customHeight="1">
      <c r="A18" s="21"/>
      <c r="B18" s="289">
        <v>12</v>
      </c>
      <c r="C18" s="323" t="s">
        <v>202</v>
      </c>
      <c r="D18" s="300"/>
      <c r="E18" s="300"/>
      <c r="F18" s="300"/>
      <c r="G18" s="300"/>
      <c r="H18" s="300"/>
      <c r="I18" s="300"/>
      <c r="J18" s="300"/>
      <c r="K18" s="300"/>
      <c r="L18" s="300"/>
      <c r="M18" s="300"/>
      <c r="N18" s="300"/>
      <c r="O18" s="300"/>
      <c r="P18" s="300"/>
      <c r="Q18" s="300"/>
      <c r="R18" s="300"/>
      <c r="S18" s="300">
        <f t="shared" si="0"/>
        <v>0</v>
      </c>
      <c r="T18" s="300"/>
      <c r="U18" s="11"/>
      <c r="V18" s="478"/>
    </row>
    <row r="19" spans="1:114" s="24" customFormat="1" ht="27" customHeight="1">
      <c r="A19" s="21"/>
      <c r="B19" s="289">
        <v>13</v>
      </c>
      <c r="C19" s="323" t="s">
        <v>119</v>
      </c>
      <c r="D19" s="300"/>
      <c r="E19" s="300"/>
      <c r="F19" s="300"/>
      <c r="G19" s="300"/>
      <c r="H19" s="300"/>
      <c r="I19" s="300"/>
      <c r="J19" s="300"/>
      <c r="K19" s="300"/>
      <c r="L19" s="300"/>
      <c r="M19" s="300"/>
      <c r="N19" s="300"/>
      <c r="O19" s="300"/>
      <c r="P19" s="300"/>
      <c r="Q19" s="300"/>
      <c r="R19" s="300"/>
      <c r="S19" s="300">
        <f t="shared" si="0"/>
        <v>0</v>
      </c>
      <c r="T19" s="300"/>
      <c r="U19" s="11"/>
      <c r="V19" s="478"/>
    </row>
    <row r="20" spans="1:114" s="24" customFormat="1" ht="27" customHeight="1">
      <c r="A20" s="21"/>
      <c r="B20" s="289">
        <v>14</v>
      </c>
      <c r="C20" s="323" t="s">
        <v>227</v>
      </c>
      <c r="D20" s="300">
        <v>0</v>
      </c>
      <c r="E20" s="300">
        <v>0</v>
      </c>
      <c r="F20" s="300">
        <v>0</v>
      </c>
      <c r="G20" s="300">
        <v>0</v>
      </c>
      <c r="H20" s="300">
        <v>0</v>
      </c>
      <c r="I20" s="300">
        <v>0</v>
      </c>
      <c r="J20" s="300">
        <v>0</v>
      </c>
      <c r="K20" s="300">
        <v>0</v>
      </c>
      <c r="L20" s="300">
        <v>0</v>
      </c>
      <c r="M20" s="300">
        <v>0</v>
      </c>
      <c r="N20" s="300">
        <v>12.35598096</v>
      </c>
      <c r="O20" s="300">
        <v>0</v>
      </c>
      <c r="P20" s="300">
        <v>0</v>
      </c>
      <c r="Q20" s="300">
        <v>0</v>
      </c>
      <c r="R20" s="300">
        <v>30.782614489999997</v>
      </c>
      <c r="S20" s="300">
        <f t="shared" si="0"/>
        <v>43.138595449999997</v>
      </c>
      <c r="T20" s="300"/>
      <c r="U20" s="11"/>
      <c r="V20" s="478"/>
    </row>
    <row r="21" spans="1:114" s="24" customFormat="1" ht="27" customHeight="1">
      <c r="A21" s="2"/>
      <c r="B21" s="289">
        <v>15</v>
      </c>
      <c r="C21" s="323" t="s">
        <v>200</v>
      </c>
      <c r="D21" s="300">
        <v>0</v>
      </c>
      <c r="E21" s="300">
        <v>0</v>
      </c>
      <c r="F21" s="300">
        <v>0</v>
      </c>
      <c r="G21" s="300">
        <v>0</v>
      </c>
      <c r="H21" s="300">
        <v>0</v>
      </c>
      <c r="I21" s="300">
        <v>0</v>
      </c>
      <c r="J21" s="300">
        <v>0</v>
      </c>
      <c r="K21" s="300">
        <v>0</v>
      </c>
      <c r="L21" s="300">
        <v>0</v>
      </c>
      <c r="M21" s="300">
        <v>1.2866188600000001</v>
      </c>
      <c r="N21" s="300">
        <v>0</v>
      </c>
      <c r="O21" s="300">
        <v>14.3708679</v>
      </c>
      <c r="P21" s="300">
        <v>0</v>
      </c>
      <c r="Q21" s="300">
        <v>0</v>
      </c>
      <c r="R21" s="300">
        <v>0</v>
      </c>
      <c r="S21" s="300">
        <f t="shared" si="0"/>
        <v>15.657486760000001</v>
      </c>
      <c r="T21" s="300"/>
      <c r="U21" s="11"/>
      <c r="V21" s="478"/>
    </row>
    <row r="22" spans="1:114" s="24" customFormat="1" ht="27" customHeight="1">
      <c r="A22" s="2"/>
      <c r="B22" s="293">
        <v>16</v>
      </c>
      <c r="C22" s="479" t="s">
        <v>120</v>
      </c>
      <c r="D22" s="300">
        <v>0</v>
      </c>
      <c r="E22" s="300">
        <v>0</v>
      </c>
      <c r="F22" s="300">
        <v>0</v>
      </c>
      <c r="G22" s="300">
        <v>0</v>
      </c>
      <c r="H22" s="300">
        <v>0</v>
      </c>
      <c r="I22" s="300">
        <v>0</v>
      </c>
      <c r="J22" s="300">
        <v>0</v>
      </c>
      <c r="K22" s="300">
        <v>0</v>
      </c>
      <c r="L22" s="300">
        <v>0</v>
      </c>
      <c r="M22" s="301">
        <v>17.154454559999998</v>
      </c>
      <c r="N22" s="300">
        <v>0</v>
      </c>
      <c r="O22" s="300">
        <v>0</v>
      </c>
      <c r="P22" s="300">
        <v>0</v>
      </c>
      <c r="Q22" s="300">
        <v>0</v>
      </c>
      <c r="R22" s="300">
        <v>0</v>
      </c>
      <c r="S22" s="301">
        <f t="shared" si="0"/>
        <v>17.154454559999998</v>
      </c>
      <c r="T22" s="301"/>
      <c r="U22" s="11"/>
      <c r="V22" s="478"/>
    </row>
    <row r="23" spans="1:114" s="13" customFormat="1" ht="20.100000000000001" customHeight="1" thickBot="1">
      <c r="A23" s="2"/>
      <c r="B23" s="728">
        <v>17</v>
      </c>
      <c r="C23" s="730" t="s">
        <v>222</v>
      </c>
      <c r="D23" s="435">
        <v>35265.296462500002</v>
      </c>
      <c r="E23" s="435">
        <v>21.906136849999996</v>
      </c>
      <c r="F23" s="435">
        <v>0</v>
      </c>
      <c r="G23" s="435">
        <v>29.179018769999999</v>
      </c>
      <c r="H23" s="435">
        <v>1730.5194143499998</v>
      </c>
      <c r="I23" s="435">
        <v>1282.71044355</v>
      </c>
      <c r="J23" s="435">
        <v>1709.6642211399999</v>
      </c>
      <c r="K23" s="435">
        <v>0</v>
      </c>
      <c r="L23" s="435">
        <v>4517.26756355</v>
      </c>
      <c r="M23" s="435">
        <v>6604.2536703200003</v>
      </c>
      <c r="N23" s="435">
        <v>938.14169046000006</v>
      </c>
      <c r="O23" s="435">
        <v>569.78875774000005</v>
      </c>
      <c r="P23" s="435">
        <v>0</v>
      </c>
      <c r="Q23" s="435">
        <v>0</v>
      </c>
      <c r="R23" s="435">
        <v>30.783362610000001</v>
      </c>
      <c r="S23" s="435">
        <v>52699.510741829996</v>
      </c>
      <c r="T23" s="435">
        <f>+SUM(T7:T22)</f>
        <v>9426.554455507754</v>
      </c>
      <c r="U23" s="11"/>
      <c r="V23" s="478"/>
    </row>
    <row r="24" spans="1:114" s="12" customFormat="1">
      <c r="A24" s="2"/>
      <c r="B24" s="37"/>
      <c r="C24" s="37"/>
      <c r="D24" s="37"/>
      <c r="E24" s="37"/>
      <c r="F24" s="37"/>
      <c r="G24" s="37"/>
      <c r="H24" s="37"/>
      <c r="I24" s="37"/>
      <c r="J24" s="37"/>
      <c r="K24" s="37"/>
      <c r="L24" s="37"/>
      <c r="M24" s="37"/>
      <c r="N24" s="37"/>
      <c r="O24" s="37"/>
      <c r="P24" s="37"/>
      <c r="Q24" s="37"/>
      <c r="R24" s="37"/>
      <c r="S24" s="37"/>
      <c r="U24" s="11"/>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row>
    <row r="27" spans="1:114">
      <c r="E27" s="33"/>
    </row>
  </sheetData>
  <mergeCells count="4">
    <mergeCell ref="C4:C6"/>
    <mergeCell ref="D4:R4"/>
    <mergeCell ref="S4:S5"/>
    <mergeCell ref="T4:T5"/>
  </mergeCells>
  <hyperlinks>
    <hyperlink ref="V1" location="Index!A1" display="Back to index" xr:uid="{5D0DC9CF-D749-4206-A4A8-B1396D566ABA}"/>
  </hyperlinks>
  <pageMargins left="0.7" right="0.7" top="0.78740157499999996" bottom="0.78740157499999996" header="0.3" footer="0.3"/>
  <pageSetup paperSize="9" scale="1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6792C-206F-4822-989C-9EBE202B1983}">
  <sheetPr>
    <tabColor theme="7" tint="0.59999389629810485"/>
  </sheetPr>
  <dimension ref="A1:AG143"/>
  <sheetViews>
    <sheetView showGridLines="0" zoomScale="90" zoomScaleNormal="90" workbookViewId="0"/>
  </sheetViews>
  <sheetFormatPr defaultColWidth="11.5703125" defaultRowHeight="18"/>
  <cols>
    <col min="1" max="1" width="4.7109375" style="2" customWidth="1"/>
    <col min="2" max="2" width="15.7109375" style="5" customWidth="1"/>
    <col min="3" max="3" width="25.42578125" style="4" customWidth="1"/>
    <col min="4" max="4" width="14" style="5" customWidth="1"/>
    <col min="5" max="5" width="15.7109375" style="5" customWidth="1"/>
    <col min="6" max="6" width="15.7109375" style="6" customWidth="1"/>
    <col min="7" max="8" width="15.7109375" style="5" customWidth="1"/>
    <col min="9" max="9" width="13.140625" style="5" customWidth="1"/>
    <col min="10" max="12" width="15.7109375" style="5" customWidth="1"/>
    <col min="13" max="13" width="13.85546875" style="5" customWidth="1"/>
    <col min="14" max="14" width="11.28515625" style="5" customWidth="1"/>
    <col min="15" max="15" width="13.140625" style="5" customWidth="1"/>
    <col min="16" max="16" width="4.7109375" style="11" customWidth="1"/>
    <col min="17" max="17" width="18.42578125" style="5" customWidth="1"/>
    <col min="18" max="18" width="22.5703125" style="5" customWidth="1"/>
    <col min="19" max="19" width="32.7109375" style="5" customWidth="1"/>
    <col min="20" max="16384" width="11.5703125" style="5"/>
  </cols>
  <sheetData>
    <row r="1" spans="1:33" ht="21.75">
      <c r="B1" s="3" t="s">
        <v>565</v>
      </c>
      <c r="N1" s="7"/>
      <c r="P1" s="8"/>
      <c r="Q1" s="9" t="s">
        <v>418</v>
      </c>
    </row>
    <row r="2" spans="1:33" s="247" customFormat="1" ht="13.5">
      <c r="A2" s="868"/>
      <c r="B2" s="335" t="s">
        <v>672</v>
      </c>
      <c r="F2" s="874"/>
      <c r="P2" s="192"/>
    </row>
    <row r="3" spans="1:33" s="247" customFormat="1" ht="13.5">
      <c r="A3" s="192"/>
      <c r="F3" s="874"/>
      <c r="P3" s="192"/>
    </row>
    <row r="4" spans="1:33" s="335" customFormat="1" ht="67.5">
      <c r="A4" s="192"/>
      <c r="B4" s="2071" t="s">
        <v>228</v>
      </c>
      <c r="C4" s="734" t="s">
        <v>123</v>
      </c>
      <c r="D4" s="734" t="s">
        <v>229</v>
      </c>
      <c r="E4" s="734" t="s">
        <v>230</v>
      </c>
      <c r="F4" s="875" t="s">
        <v>231</v>
      </c>
      <c r="G4" s="734" t="s">
        <v>232</v>
      </c>
      <c r="H4" s="734" t="s">
        <v>124</v>
      </c>
      <c r="I4" s="734" t="s">
        <v>125</v>
      </c>
      <c r="J4" s="734" t="s">
        <v>126</v>
      </c>
      <c r="K4" s="734" t="s">
        <v>233</v>
      </c>
      <c r="L4" s="734" t="s">
        <v>234</v>
      </c>
      <c r="M4" s="734" t="s">
        <v>128</v>
      </c>
      <c r="N4" s="734" t="s">
        <v>235</v>
      </c>
      <c r="O4" s="734" t="s">
        <v>590</v>
      </c>
      <c r="P4" s="192"/>
    </row>
    <row r="5" spans="1:33" s="1747" customFormat="1" ht="14.25" thickBot="1">
      <c r="A5" s="777"/>
      <c r="B5" s="2072"/>
      <c r="C5" s="1741" t="s">
        <v>64</v>
      </c>
      <c r="D5" s="1741" t="s">
        <v>65</v>
      </c>
      <c r="E5" s="1741" t="s">
        <v>66</v>
      </c>
      <c r="F5" s="876" t="s">
        <v>67</v>
      </c>
      <c r="G5" s="1741" t="s">
        <v>68</v>
      </c>
      <c r="H5" s="1741" t="s">
        <v>69</v>
      </c>
      <c r="I5" s="1741" t="s">
        <v>70</v>
      </c>
      <c r="J5" s="1741" t="s">
        <v>71</v>
      </c>
      <c r="K5" s="1741" t="s">
        <v>106</v>
      </c>
      <c r="L5" s="1741" t="s">
        <v>107</v>
      </c>
      <c r="M5" s="1741" t="s">
        <v>108</v>
      </c>
      <c r="N5" s="1741" t="s">
        <v>109</v>
      </c>
      <c r="O5" s="1741" t="s">
        <v>204</v>
      </c>
      <c r="P5" s="1743"/>
    </row>
    <row r="6" spans="1:33" s="1740" customFormat="1" ht="20.100000000000001" customHeight="1">
      <c r="A6" s="777"/>
      <c r="B6" s="2070" t="s">
        <v>442</v>
      </c>
      <c r="C6" s="2070"/>
      <c r="D6" s="2070"/>
      <c r="E6" s="2070"/>
      <c r="F6" s="1888"/>
      <c r="G6" s="1889"/>
      <c r="H6" s="1889"/>
      <c r="I6" s="1889"/>
      <c r="J6" s="1889"/>
      <c r="K6" s="1889"/>
      <c r="L6" s="1889"/>
      <c r="M6" s="1889"/>
      <c r="N6" s="1889"/>
      <c r="O6" s="1889"/>
      <c r="P6" s="1742"/>
      <c r="R6" s="888"/>
      <c r="S6" s="888"/>
      <c r="T6" s="888"/>
      <c r="U6" s="888"/>
      <c r="V6" s="888"/>
      <c r="W6" s="888"/>
      <c r="X6" s="888"/>
      <c r="Y6" s="888"/>
      <c r="Z6" s="888"/>
      <c r="AA6" s="888"/>
      <c r="AB6" s="888"/>
      <c r="AC6" s="888"/>
      <c r="AD6" s="888"/>
      <c r="AE6" s="888"/>
      <c r="AF6" s="888"/>
      <c r="AG6" s="888"/>
    </row>
    <row r="7" spans="1:33" s="1740" customFormat="1" ht="20.100000000000001" customHeight="1">
      <c r="A7" s="777"/>
      <c r="B7" s="1890"/>
      <c r="C7" s="889" t="s">
        <v>129</v>
      </c>
      <c r="D7" s="890">
        <v>427.29174286</v>
      </c>
      <c r="E7" s="890">
        <v>978.5982083099999</v>
      </c>
      <c r="F7" s="891">
        <v>0.65900000000000003</v>
      </c>
      <c r="G7" s="890">
        <v>1072.17848</v>
      </c>
      <c r="H7" s="892">
        <v>1.1000000000000001E-3</v>
      </c>
      <c r="I7" s="890">
        <v>184</v>
      </c>
      <c r="J7" s="892">
        <v>0.38150000000000001</v>
      </c>
      <c r="K7" s="893">
        <v>2.1800000000000002</v>
      </c>
      <c r="L7" s="890">
        <v>289.49633654000002</v>
      </c>
      <c r="M7" s="894">
        <f>+IFERROR(L7/G7,0)</f>
        <v>0.27000759849237044</v>
      </c>
      <c r="N7" s="890">
        <v>0.47025428999999996</v>
      </c>
      <c r="O7" s="890">
        <v>-0.14892427999999999</v>
      </c>
      <c r="P7" s="1742"/>
      <c r="R7" s="888"/>
      <c r="S7" s="888"/>
      <c r="T7" s="888"/>
      <c r="U7" s="888"/>
      <c r="V7" s="888"/>
      <c r="W7" s="888"/>
      <c r="X7" s="888"/>
      <c r="Y7" s="888"/>
      <c r="Z7" s="888"/>
      <c r="AA7" s="888"/>
      <c r="AB7" s="888"/>
      <c r="AC7" s="888"/>
      <c r="AD7" s="888"/>
      <c r="AE7" s="888"/>
      <c r="AF7" s="888"/>
      <c r="AG7" s="888"/>
    </row>
    <row r="8" spans="1:33" s="1740" customFormat="1" ht="20.100000000000001" customHeight="1">
      <c r="A8" s="777"/>
      <c r="B8" s="920"/>
      <c r="C8" s="895" t="s">
        <v>236</v>
      </c>
      <c r="D8" s="300">
        <v>4.0999999999999999E-4</v>
      </c>
      <c r="E8" s="300">
        <v>111.85161366</v>
      </c>
      <c r="F8" s="878">
        <v>1.2844</v>
      </c>
      <c r="G8" s="300">
        <v>143.66054640999999</v>
      </c>
      <c r="H8" s="486">
        <v>5.9999999999999995E-4</v>
      </c>
      <c r="I8" s="300">
        <v>9</v>
      </c>
      <c r="J8" s="486">
        <v>0.36940000000000001</v>
      </c>
      <c r="K8" s="879">
        <v>1.1599999999999999</v>
      </c>
      <c r="L8" s="300">
        <v>17.81976775</v>
      </c>
      <c r="M8" s="880">
        <f t="shared" ref="M8:M24" si="0">+IFERROR(L8/G8,0)</f>
        <v>0.12404079056711421</v>
      </c>
      <c r="N8" s="300">
        <v>3.2796150000000003E-2</v>
      </c>
      <c r="O8" s="300">
        <v>-4.9449999999999997E-3</v>
      </c>
      <c r="P8" s="1742"/>
      <c r="R8" s="888"/>
      <c r="S8" s="888"/>
      <c r="T8" s="888"/>
      <c r="U8" s="888"/>
      <c r="V8" s="888"/>
      <c r="W8" s="888"/>
      <c r="X8" s="888"/>
      <c r="Y8" s="888"/>
      <c r="Z8" s="888"/>
      <c r="AA8" s="888"/>
      <c r="AB8" s="888"/>
      <c r="AC8" s="888"/>
      <c r="AD8" s="888"/>
      <c r="AE8" s="888"/>
      <c r="AF8" s="888"/>
      <c r="AG8" s="888"/>
    </row>
    <row r="9" spans="1:33" s="1740" customFormat="1" ht="20.100000000000001" customHeight="1">
      <c r="A9" s="777"/>
      <c r="B9" s="920"/>
      <c r="C9" s="895" t="s">
        <v>237</v>
      </c>
      <c r="D9" s="300">
        <v>427.29133286000001</v>
      </c>
      <c r="E9" s="300">
        <v>866.74659465000002</v>
      </c>
      <c r="F9" s="878">
        <v>0.57830000000000004</v>
      </c>
      <c r="G9" s="300">
        <v>928.51793358999998</v>
      </c>
      <c r="H9" s="486">
        <v>1.1999999999999999E-3</v>
      </c>
      <c r="I9" s="300">
        <v>175</v>
      </c>
      <c r="J9" s="486">
        <v>0.38340000000000002</v>
      </c>
      <c r="K9" s="879">
        <v>2.34</v>
      </c>
      <c r="L9" s="300">
        <v>271.67656879000003</v>
      </c>
      <c r="M9" s="880">
        <f t="shared" si="0"/>
        <v>0.29259162258675619</v>
      </c>
      <c r="N9" s="300">
        <v>0.43745814</v>
      </c>
      <c r="O9" s="300">
        <v>-0.14397927999999999</v>
      </c>
      <c r="P9" s="867"/>
      <c r="R9" s="888"/>
      <c r="S9" s="888"/>
      <c r="T9" s="888"/>
      <c r="U9" s="888"/>
      <c r="V9" s="888"/>
      <c r="W9" s="888"/>
      <c r="X9" s="888"/>
      <c r="Y9" s="888"/>
      <c r="Z9" s="888"/>
      <c r="AA9" s="888"/>
      <c r="AB9" s="888"/>
      <c r="AC9" s="888"/>
      <c r="AD9" s="888"/>
      <c r="AE9" s="888"/>
      <c r="AF9" s="888"/>
      <c r="AG9" s="888"/>
    </row>
    <row r="10" spans="1:33" s="1740" customFormat="1" ht="20.100000000000001" customHeight="1">
      <c r="A10" s="777"/>
      <c r="B10" s="920"/>
      <c r="C10" s="895" t="s">
        <v>130</v>
      </c>
      <c r="D10" s="300">
        <v>1084.3687825699999</v>
      </c>
      <c r="E10" s="300">
        <v>1280.2812857200001</v>
      </c>
      <c r="F10" s="878">
        <v>0.63090000000000002</v>
      </c>
      <c r="G10" s="300">
        <v>1892.1947628199998</v>
      </c>
      <c r="H10" s="486">
        <v>2.3999999999999998E-3</v>
      </c>
      <c r="I10" s="300">
        <v>229</v>
      </c>
      <c r="J10" s="486">
        <v>0.34920000000000001</v>
      </c>
      <c r="K10" s="879">
        <v>1.85</v>
      </c>
      <c r="L10" s="300">
        <v>663.38962321000008</v>
      </c>
      <c r="M10" s="880">
        <f t="shared" si="0"/>
        <v>0.35059267483719742</v>
      </c>
      <c r="N10" s="300">
        <v>1.6124664900000001</v>
      </c>
      <c r="O10" s="300">
        <v>-0.65516348999999996</v>
      </c>
      <c r="P10" s="867"/>
      <c r="R10" s="888"/>
      <c r="S10" s="888"/>
      <c r="T10" s="888"/>
      <c r="U10" s="888"/>
      <c r="V10" s="888"/>
      <c r="W10" s="888"/>
      <c r="X10" s="888"/>
      <c r="Y10" s="888"/>
      <c r="Z10" s="888"/>
      <c r="AA10" s="888"/>
      <c r="AB10" s="888"/>
      <c r="AC10" s="888"/>
      <c r="AD10" s="888"/>
      <c r="AE10" s="888"/>
      <c r="AF10" s="888"/>
      <c r="AG10" s="888"/>
    </row>
    <row r="11" spans="1:33" s="1740" customFormat="1" ht="20.100000000000001" customHeight="1">
      <c r="A11" s="777"/>
      <c r="B11" s="920"/>
      <c r="C11" s="895" t="s">
        <v>131</v>
      </c>
      <c r="D11" s="300">
        <v>457.81464935000002</v>
      </c>
      <c r="E11" s="300">
        <v>387.9553775</v>
      </c>
      <c r="F11" s="878">
        <v>0.54820000000000002</v>
      </c>
      <c r="G11" s="300">
        <v>670.99226736000003</v>
      </c>
      <c r="H11" s="486">
        <v>4.1000000000000003E-3</v>
      </c>
      <c r="I11" s="300">
        <v>243</v>
      </c>
      <c r="J11" s="486">
        <v>0.3841</v>
      </c>
      <c r="K11" s="879">
        <v>2.68</v>
      </c>
      <c r="L11" s="300">
        <v>407.08567364999999</v>
      </c>
      <c r="M11" s="880">
        <f t="shared" si="0"/>
        <v>0.60669204915232033</v>
      </c>
      <c r="N11" s="300">
        <v>1.0923248999999999</v>
      </c>
      <c r="O11" s="300">
        <v>-0.74497561000000001</v>
      </c>
      <c r="P11" s="867"/>
      <c r="R11" s="888"/>
      <c r="S11" s="888"/>
      <c r="T11" s="888"/>
      <c r="U11" s="888"/>
      <c r="V11" s="888"/>
      <c r="W11" s="888"/>
      <c r="X11" s="888"/>
      <c r="Y11" s="888"/>
      <c r="Z11" s="888"/>
      <c r="AA11" s="888"/>
      <c r="AB11" s="888"/>
      <c r="AC11" s="888"/>
      <c r="AD11" s="888"/>
      <c r="AE11" s="888"/>
      <c r="AF11" s="888"/>
      <c r="AG11" s="888"/>
    </row>
    <row r="12" spans="1:33" s="1740" customFormat="1" ht="20.100000000000001" customHeight="1">
      <c r="A12" s="777"/>
      <c r="B12" s="920"/>
      <c r="C12" s="895" t="s">
        <v>132</v>
      </c>
      <c r="D12" s="300">
        <v>762.22450961000004</v>
      </c>
      <c r="E12" s="300">
        <v>728.20441228999994</v>
      </c>
      <c r="F12" s="878">
        <v>0.49659999999999999</v>
      </c>
      <c r="G12" s="300">
        <v>1123.8680357400001</v>
      </c>
      <c r="H12" s="486">
        <v>6.8999999999999999E-3</v>
      </c>
      <c r="I12" s="300">
        <v>339</v>
      </c>
      <c r="J12" s="486">
        <v>0.38040000000000002</v>
      </c>
      <c r="K12" s="879">
        <v>2.69</v>
      </c>
      <c r="L12" s="300">
        <v>841.12090794000005</v>
      </c>
      <c r="M12" s="880">
        <f t="shared" si="0"/>
        <v>0.74841607839320035</v>
      </c>
      <c r="N12" s="300">
        <v>3.0103576400000001</v>
      </c>
      <c r="O12" s="300">
        <v>-2.3944106600000001</v>
      </c>
      <c r="P12" s="867"/>
      <c r="R12" s="888"/>
      <c r="S12" s="888"/>
      <c r="T12" s="888"/>
      <c r="U12" s="888"/>
      <c r="V12" s="888"/>
      <c r="W12" s="888"/>
      <c r="X12" s="888"/>
      <c r="Y12" s="888"/>
      <c r="Z12" s="888"/>
      <c r="AA12" s="888"/>
      <c r="AB12" s="888"/>
      <c r="AC12" s="888"/>
      <c r="AD12" s="888"/>
      <c r="AE12" s="888"/>
      <c r="AF12" s="888"/>
      <c r="AG12" s="888"/>
    </row>
    <row r="13" spans="1:33" s="1740" customFormat="1" ht="20.100000000000001" customHeight="1">
      <c r="A13" s="777"/>
      <c r="B13" s="920"/>
      <c r="C13" s="895" t="s">
        <v>133</v>
      </c>
      <c r="D13" s="300">
        <v>820.73661670000001</v>
      </c>
      <c r="E13" s="300">
        <v>744.44783202999997</v>
      </c>
      <c r="F13" s="878">
        <v>0.57069999999999999</v>
      </c>
      <c r="G13" s="300">
        <v>1245.7402356300001</v>
      </c>
      <c r="H13" s="486">
        <v>1.5900000000000001E-2</v>
      </c>
      <c r="I13" s="300">
        <v>532</v>
      </c>
      <c r="J13" s="486">
        <v>0.33929999999999999</v>
      </c>
      <c r="K13" s="1921">
        <v>2.08</v>
      </c>
      <c r="L13" s="300">
        <v>1018.89667833</v>
      </c>
      <c r="M13" s="880">
        <f t="shared" si="0"/>
        <v>0.817904607387687</v>
      </c>
      <c r="N13" s="300">
        <v>6.8402912200000001</v>
      </c>
      <c r="O13" s="300">
        <v>-6.1005579299999999</v>
      </c>
      <c r="P13" s="867"/>
      <c r="R13" s="888"/>
      <c r="S13" s="888"/>
      <c r="T13" s="888"/>
      <c r="U13" s="888"/>
      <c r="V13" s="888"/>
      <c r="W13" s="888"/>
      <c r="X13" s="888"/>
      <c r="Y13" s="888"/>
      <c r="Z13" s="888"/>
      <c r="AA13" s="888"/>
      <c r="AB13" s="888"/>
      <c r="AC13" s="888"/>
      <c r="AD13" s="888"/>
      <c r="AE13" s="888"/>
      <c r="AF13" s="888"/>
      <c r="AG13" s="888"/>
    </row>
    <row r="14" spans="1:33" s="1740" customFormat="1" ht="20.100000000000001" customHeight="1">
      <c r="A14" s="777"/>
      <c r="B14" s="920"/>
      <c r="C14" s="895" t="s">
        <v>238</v>
      </c>
      <c r="D14" s="300">
        <v>625.87944346000006</v>
      </c>
      <c r="E14" s="300">
        <v>367.96421995999998</v>
      </c>
      <c r="F14" s="878">
        <v>0.55559999999999998</v>
      </c>
      <c r="G14" s="300">
        <v>830.45152812000003</v>
      </c>
      <c r="H14" s="486">
        <v>1.44E-2</v>
      </c>
      <c r="I14" s="300">
        <v>356</v>
      </c>
      <c r="J14" s="486">
        <v>0.31380000000000002</v>
      </c>
      <c r="K14" s="879">
        <v>2.15</v>
      </c>
      <c r="L14" s="300">
        <v>604.92230204999998</v>
      </c>
      <c r="M14" s="880">
        <f t="shared" si="0"/>
        <v>0.72842577991209245</v>
      </c>
      <c r="N14" s="300">
        <v>3.6932086099999997</v>
      </c>
      <c r="O14" s="300">
        <v>-3.5715551099999998</v>
      </c>
      <c r="P14" s="777"/>
      <c r="R14" s="888"/>
      <c r="S14" s="888"/>
      <c r="T14" s="888"/>
      <c r="U14" s="888"/>
      <c r="V14" s="888"/>
      <c r="W14" s="888"/>
      <c r="X14" s="888"/>
      <c r="Y14" s="888"/>
      <c r="Z14" s="888"/>
      <c r="AA14" s="888"/>
      <c r="AB14" s="888"/>
      <c r="AC14" s="888"/>
      <c r="AD14" s="888"/>
      <c r="AE14" s="888"/>
      <c r="AF14" s="888"/>
      <c r="AG14" s="888"/>
    </row>
    <row r="15" spans="1:33" s="1740" customFormat="1" ht="20.100000000000001" customHeight="1">
      <c r="A15" s="777"/>
      <c r="B15" s="920"/>
      <c r="C15" s="895" t="s">
        <v>239</v>
      </c>
      <c r="D15" s="300">
        <v>194.85717324000001</v>
      </c>
      <c r="E15" s="300">
        <v>376.48361206999999</v>
      </c>
      <c r="F15" s="878">
        <v>0.58550000000000002</v>
      </c>
      <c r="G15" s="300">
        <v>415.28870750999999</v>
      </c>
      <c r="H15" s="486">
        <v>1.89E-2</v>
      </c>
      <c r="I15" s="300">
        <v>176</v>
      </c>
      <c r="J15" s="486">
        <v>0.39019999999999999</v>
      </c>
      <c r="K15" s="879">
        <v>1.96</v>
      </c>
      <c r="L15" s="300">
        <v>413.97437627999994</v>
      </c>
      <c r="M15" s="880">
        <f t="shared" si="0"/>
        <v>0.99683513852837324</v>
      </c>
      <c r="N15" s="300">
        <v>3.14708261</v>
      </c>
      <c r="O15" s="300">
        <v>-2.5290028199999997</v>
      </c>
      <c r="P15" s="777"/>
      <c r="R15" s="888"/>
      <c r="S15" s="888"/>
      <c r="T15" s="888"/>
      <c r="U15" s="888"/>
      <c r="V15" s="888"/>
      <c r="W15" s="888"/>
      <c r="X15" s="888"/>
      <c r="Y15" s="888"/>
      <c r="Z15" s="888"/>
      <c r="AA15" s="888"/>
      <c r="AB15" s="888"/>
      <c r="AC15" s="888"/>
      <c r="AD15" s="888"/>
      <c r="AE15" s="888"/>
      <c r="AF15" s="888"/>
      <c r="AG15" s="888"/>
    </row>
    <row r="16" spans="1:33" s="1740" customFormat="1" ht="20.100000000000001" customHeight="1">
      <c r="A16" s="777"/>
      <c r="B16" s="920"/>
      <c r="C16" s="895" t="s">
        <v>134</v>
      </c>
      <c r="D16" s="300">
        <v>1040.9146317499999</v>
      </c>
      <c r="E16" s="300">
        <v>556.60166328000003</v>
      </c>
      <c r="F16" s="878">
        <v>0.45660000000000001</v>
      </c>
      <c r="G16" s="300">
        <v>1295.30486378</v>
      </c>
      <c r="H16" s="486">
        <v>3.9699999999999999E-2</v>
      </c>
      <c r="I16" s="300">
        <v>504</v>
      </c>
      <c r="J16" s="486">
        <v>0.30580000000000002</v>
      </c>
      <c r="K16" s="879">
        <v>2.67</v>
      </c>
      <c r="L16" s="300">
        <v>1336.7968184200001</v>
      </c>
      <c r="M16" s="880">
        <f t="shared" si="0"/>
        <v>1.0320325784301596</v>
      </c>
      <c r="N16" s="300">
        <v>16.255990060000002</v>
      </c>
      <c r="O16" s="300">
        <v>-27.641451190000002</v>
      </c>
      <c r="P16" s="777"/>
      <c r="R16" s="888"/>
      <c r="S16" s="888"/>
      <c r="T16" s="888"/>
      <c r="U16" s="888"/>
      <c r="V16" s="888"/>
      <c r="W16" s="888"/>
      <c r="X16" s="888"/>
      <c r="Y16" s="888"/>
      <c r="Z16" s="888"/>
      <c r="AA16" s="888"/>
      <c r="AB16" s="888"/>
      <c r="AC16" s="888"/>
      <c r="AD16" s="888"/>
      <c r="AE16" s="888"/>
      <c r="AF16" s="888"/>
      <c r="AG16" s="888"/>
    </row>
    <row r="17" spans="1:33" s="1740" customFormat="1" ht="20.100000000000001" customHeight="1">
      <c r="A17" s="777"/>
      <c r="B17" s="920"/>
      <c r="C17" s="895" t="s">
        <v>240</v>
      </c>
      <c r="D17" s="300">
        <v>848.71041711999999</v>
      </c>
      <c r="E17" s="300">
        <v>411.18627056000003</v>
      </c>
      <c r="F17" s="878">
        <v>0.46239999999999998</v>
      </c>
      <c r="G17" s="300">
        <v>1039.11180795</v>
      </c>
      <c r="H17" s="486">
        <v>3.3300000000000003E-2</v>
      </c>
      <c r="I17" s="300">
        <v>348</v>
      </c>
      <c r="J17" s="486">
        <v>0.30669999999999997</v>
      </c>
      <c r="K17" s="879">
        <v>2.73</v>
      </c>
      <c r="L17" s="300">
        <v>1036.45820617</v>
      </c>
      <c r="M17" s="880">
        <f t="shared" si="0"/>
        <v>0.99744627887037962</v>
      </c>
      <c r="N17" s="300">
        <v>11.063193609999999</v>
      </c>
      <c r="O17" s="300">
        <v>-18.255522829999997</v>
      </c>
      <c r="P17" s="777"/>
      <c r="R17" s="888"/>
      <c r="S17" s="888"/>
      <c r="T17" s="888"/>
      <c r="U17" s="888"/>
      <c r="V17" s="888"/>
      <c r="W17" s="888"/>
      <c r="X17" s="888"/>
      <c r="Y17" s="888"/>
      <c r="Z17" s="888"/>
      <c r="AA17" s="888"/>
      <c r="AB17" s="888"/>
      <c r="AC17" s="888"/>
      <c r="AD17" s="888"/>
      <c r="AE17" s="888"/>
      <c r="AF17" s="888"/>
      <c r="AG17" s="888"/>
    </row>
    <row r="18" spans="1:33" s="1740" customFormat="1" ht="20.100000000000001" customHeight="1">
      <c r="A18" s="381"/>
      <c r="B18" s="920"/>
      <c r="C18" s="895" t="s">
        <v>241</v>
      </c>
      <c r="D18" s="300">
        <v>192.20421463</v>
      </c>
      <c r="E18" s="300">
        <v>145.41539272</v>
      </c>
      <c r="F18" s="878">
        <v>0.44</v>
      </c>
      <c r="G18" s="300">
        <v>256.19305582999999</v>
      </c>
      <c r="H18" s="486">
        <v>6.6000000000000003E-2</v>
      </c>
      <c r="I18" s="300">
        <v>156</v>
      </c>
      <c r="J18" s="486">
        <v>0.3024</v>
      </c>
      <c r="K18" s="879">
        <v>2.4300000000000002</v>
      </c>
      <c r="L18" s="300">
        <v>300.33861224999998</v>
      </c>
      <c r="M18" s="880">
        <f t="shared" si="0"/>
        <v>1.1723136338609166</v>
      </c>
      <c r="N18" s="300">
        <v>5.1927964600000003</v>
      </c>
      <c r="O18" s="300">
        <v>-9.3859283599999994</v>
      </c>
      <c r="P18" s="777"/>
      <c r="R18" s="888"/>
      <c r="S18" s="888"/>
      <c r="T18" s="888"/>
      <c r="U18" s="888"/>
      <c r="V18" s="888"/>
      <c r="W18" s="888"/>
      <c r="X18" s="888"/>
      <c r="Y18" s="888"/>
      <c r="Z18" s="888"/>
      <c r="AA18" s="888"/>
      <c r="AB18" s="888"/>
      <c r="AC18" s="888"/>
      <c r="AD18" s="888"/>
      <c r="AE18" s="888"/>
      <c r="AF18" s="888"/>
      <c r="AG18" s="888"/>
    </row>
    <row r="19" spans="1:33" s="1740" customFormat="1" ht="20.100000000000001" customHeight="1">
      <c r="A19" s="381"/>
      <c r="B19" s="920"/>
      <c r="C19" s="895" t="s">
        <v>135</v>
      </c>
      <c r="D19" s="300">
        <v>286.71690226999999</v>
      </c>
      <c r="E19" s="300">
        <v>200.01211094999999</v>
      </c>
      <c r="F19" s="878">
        <v>0.47770000000000001</v>
      </c>
      <c r="G19" s="300">
        <v>382.32563730000004</v>
      </c>
      <c r="H19" s="486">
        <v>0.15890000000000001</v>
      </c>
      <c r="I19" s="300">
        <v>316</v>
      </c>
      <c r="J19" s="486">
        <v>0.31</v>
      </c>
      <c r="K19" s="879">
        <v>3.32</v>
      </c>
      <c r="L19" s="300">
        <v>647.44139261999999</v>
      </c>
      <c r="M19" s="880">
        <f t="shared" si="0"/>
        <v>1.6934291856341592</v>
      </c>
      <c r="N19" s="300">
        <v>19.726949090000002</v>
      </c>
      <c r="O19" s="300">
        <v>-32.419973899999995</v>
      </c>
      <c r="P19" s="777"/>
      <c r="R19" s="888"/>
      <c r="S19" s="888"/>
      <c r="T19" s="888"/>
      <c r="U19" s="888"/>
      <c r="V19" s="888"/>
      <c r="W19" s="888"/>
      <c r="X19" s="888"/>
      <c r="Y19" s="888"/>
      <c r="Z19" s="888"/>
      <c r="AA19" s="888"/>
      <c r="AB19" s="888"/>
      <c r="AC19" s="888"/>
      <c r="AD19" s="888"/>
      <c r="AE19" s="888"/>
      <c r="AF19" s="888"/>
      <c r="AG19" s="888"/>
    </row>
    <row r="20" spans="1:33" s="1740" customFormat="1" ht="20.100000000000001" customHeight="1">
      <c r="A20" s="381"/>
      <c r="B20" s="920"/>
      <c r="C20" s="895" t="s">
        <v>242</v>
      </c>
      <c r="D20" s="300">
        <v>266.07315958000004</v>
      </c>
      <c r="E20" s="300">
        <v>186.92023563000001</v>
      </c>
      <c r="F20" s="878">
        <v>0.48649999999999999</v>
      </c>
      <c r="G20" s="300">
        <v>357.03135333</v>
      </c>
      <c r="H20" s="486">
        <v>0.1439</v>
      </c>
      <c r="I20" s="300">
        <v>261</v>
      </c>
      <c r="J20" s="486">
        <v>0.30620000000000003</v>
      </c>
      <c r="K20" s="879">
        <v>3.41</v>
      </c>
      <c r="L20" s="300">
        <v>594.82722851999995</v>
      </c>
      <c r="M20" s="880">
        <f t="shared" si="0"/>
        <v>1.6660363942048753</v>
      </c>
      <c r="N20" s="300">
        <v>16.216201170000001</v>
      </c>
      <c r="O20" s="300">
        <v>-29.555367180000001</v>
      </c>
      <c r="P20" s="777"/>
      <c r="R20" s="888"/>
      <c r="S20" s="888"/>
      <c r="T20" s="888"/>
      <c r="U20" s="888"/>
      <c r="V20" s="888"/>
      <c r="W20" s="888"/>
      <c r="X20" s="888"/>
      <c r="Y20" s="888"/>
      <c r="Z20" s="888"/>
      <c r="AA20" s="888"/>
      <c r="AB20" s="888"/>
      <c r="AC20" s="888"/>
      <c r="AD20" s="888"/>
      <c r="AE20" s="888"/>
      <c r="AF20" s="888"/>
      <c r="AG20" s="888"/>
    </row>
    <row r="21" spans="1:33" s="1740" customFormat="1" ht="20.100000000000001" customHeight="1">
      <c r="A21" s="381"/>
      <c r="B21" s="920"/>
      <c r="C21" s="895" t="s">
        <v>243</v>
      </c>
      <c r="D21" s="300">
        <v>0</v>
      </c>
      <c r="E21" s="300">
        <v>0</v>
      </c>
      <c r="F21" s="878">
        <v>0</v>
      </c>
      <c r="G21" s="300">
        <v>0</v>
      </c>
      <c r="H21" s="486">
        <v>0</v>
      </c>
      <c r="I21" s="300">
        <v>7</v>
      </c>
      <c r="J21" s="486">
        <v>0</v>
      </c>
      <c r="K21" s="879">
        <v>0</v>
      </c>
      <c r="L21" s="300">
        <v>0</v>
      </c>
      <c r="M21" s="880">
        <f t="shared" si="0"/>
        <v>0</v>
      </c>
      <c r="N21" s="300">
        <v>0</v>
      </c>
      <c r="O21" s="300">
        <v>0</v>
      </c>
      <c r="P21" s="777"/>
      <c r="R21" s="888"/>
      <c r="S21" s="888"/>
      <c r="T21" s="888"/>
      <c r="U21" s="888"/>
      <c r="V21" s="888"/>
      <c r="W21" s="888"/>
      <c r="X21" s="888"/>
      <c r="Y21" s="888"/>
      <c r="Z21" s="888"/>
      <c r="AA21" s="888"/>
      <c r="AB21" s="888"/>
      <c r="AC21" s="888"/>
      <c r="AD21" s="888"/>
      <c r="AE21" s="888"/>
      <c r="AF21" s="888"/>
      <c r="AG21" s="888"/>
    </row>
    <row r="22" spans="1:33" s="1740" customFormat="1" ht="20.100000000000001" customHeight="1">
      <c r="A22" s="381"/>
      <c r="B22" s="920"/>
      <c r="C22" s="895" t="s">
        <v>244</v>
      </c>
      <c r="D22" s="300">
        <v>20.64374269</v>
      </c>
      <c r="E22" s="300">
        <v>13.09187532</v>
      </c>
      <c r="F22" s="878">
        <v>0.35239999999999999</v>
      </c>
      <c r="G22" s="300">
        <v>25.294283969999999</v>
      </c>
      <c r="H22" s="486">
        <v>0.37140000000000001</v>
      </c>
      <c r="I22" s="300">
        <v>48</v>
      </c>
      <c r="J22" s="486">
        <v>0.36249999999999999</v>
      </c>
      <c r="K22" s="879">
        <v>1.99</v>
      </c>
      <c r="L22" s="300">
        <v>52.614164100000004</v>
      </c>
      <c r="M22" s="880">
        <f t="shared" si="0"/>
        <v>2.0800811820726945</v>
      </c>
      <c r="N22" s="300">
        <v>3.51074792</v>
      </c>
      <c r="O22" s="300">
        <v>-2.8646067200000003</v>
      </c>
      <c r="P22" s="777"/>
      <c r="R22" s="888"/>
      <c r="S22" s="888"/>
      <c r="T22" s="888"/>
      <c r="U22" s="888"/>
      <c r="V22" s="888"/>
      <c r="W22" s="888"/>
      <c r="X22" s="888"/>
      <c r="Y22" s="888"/>
      <c r="Z22" s="888"/>
      <c r="AA22" s="888"/>
      <c r="AB22" s="888"/>
      <c r="AC22" s="888"/>
      <c r="AD22" s="888"/>
      <c r="AE22" s="888"/>
      <c r="AF22" s="888"/>
      <c r="AG22" s="888"/>
    </row>
    <row r="23" spans="1:33" s="1740" customFormat="1" ht="20.100000000000001" customHeight="1">
      <c r="A23" s="381"/>
      <c r="B23" s="1891"/>
      <c r="C23" s="896" t="s">
        <v>136</v>
      </c>
      <c r="D23" s="301">
        <v>240.2646652</v>
      </c>
      <c r="E23" s="301">
        <v>62.304973179999998</v>
      </c>
      <c r="F23" s="897">
        <v>0.28749999999999998</v>
      </c>
      <c r="G23" s="301">
        <v>258.18023646</v>
      </c>
      <c r="H23" s="898">
        <v>1</v>
      </c>
      <c r="I23" s="301">
        <v>51</v>
      </c>
      <c r="J23" s="898">
        <v>0.66459999999999997</v>
      </c>
      <c r="K23" s="899">
        <v>3.54</v>
      </c>
      <c r="L23" s="301">
        <v>126.81326097</v>
      </c>
      <c r="M23" s="900">
        <f t="shared" si="0"/>
        <v>0.49118113264121688</v>
      </c>
      <c r="N23" s="301">
        <v>235.07032092</v>
      </c>
      <c r="O23" s="301">
        <v>-230.44790623</v>
      </c>
      <c r="P23" s="777"/>
      <c r="R23" s="888"/>
      <c r="S23" s="888"/>
      <c r="T23" s="888"/>
      <c r="U23" s="888"/>
      <c r="V23" s="888"/>
      <c r="W23" s="888"/>
      <c r="X23" s="888"/>
      <c r="Y23" s="888"/>
      <c r="Z23" s="888"/>
      <c r="AA23" s="888"/>
      <c r="AB23" s="888"/>
      <c r="AC23" s="888"/>
      <c r="AD23" s="888"/>
      <c r="AE23" s="888"/>
      <c r="AF23" s="888"/>
      <c r="AG23" s="888"/>
    </row>
    <row r="24" spans="1:33" s="1740" customFormat="1" ht="20.100000000000001" customHeight="1" thickBot="1">
      <c r="A24" s="381"/>
      <c r="B24" s="2073" t="s">
        <v>443</v>
      </c>
      <c r="C24" s="2073"/>
      <c r="D24" s="901">
        <f>+D7+D10+D11+D12+D13+D16+D19+D23</f>
        <v>5120.3325003099999</v>
      </c>
      <c r="E24" s="901">
        <f>+E7+E10+E11+E12+E13+E16+E19+E23</f>
        <v>4938.405863259999</v>
      </c>
      <c r="F24" s="1892">
        <f>+((E7*F7)+(E10*F10)+(E11*F11)+(E12*F12)+(E13*F13)+(E16*F16)+(E19*F19)+(E23*F23))/E24</f>
        <v>0.57091060799280235</v>
      </c>
      <c r="G24" s="901">
        <f>+G7+G10+G11+G12+G13+G16+G19+G23</f>
        <v>7940.7845190900007</v>
      </c>
      <c r="H24" s="1893">
        <f>+((G7*H7)+(G10*H10)+(G11*H11)+(G12*H12)+(G13*H13)+(G16*H16)+(G19*H19)+(G23*H23))/G24</f>
        <v>5.1177446458863789E-2</v>
      </c>
      <c r="I24" s="901">
        <f>+I7+I10+I11+I12+I13+I16+I19+I23</f>
        <v>2398</v>
      </c>
      <c r="J24" s="1893">
        <f>+((G7*J7)+(G10*J10)+(G11*J11)+(G12*J12)+(G13*J13)+(G16*J16)+(G19*J19)+(G23*J23))/G24</f>
        <v>0.36066076936198183</v>
      </c>
      <c r="K24" s="1894">
        <f>+((G7*K7)+(G10*K10)+(G11*K11)+(G12*K12)+(G13*K13)+(G16*K16)+(G19*K19)+(G23*K23))/G24</f>
        <v>2.3791423220428629</v>
      </c>
      <c r="L24" s="901">
        <f>+L7+L10+L11+L12+L13+L16+L19+L23</f>
        <v>5331.0406916799993</v>
      </c>
      <c r="M24" s="902">
        <f t="shared" si="0"/>
        <v>0.67134937094237213</v>
      </c>
      <c r="N24" s="901">
        <f>+N7+N10+N11+N12+N13+N16+N19+N23</f>
        <v>284.07895460999998</v>
      </c>
      <c r="O24" s="901">
        <f>+O7+O10+O11+O12+O13+O16+O19+O23</f>
        <v>-300.55336328999999</v>
      </c>
      <c r="P24" s="777"/>
      <c r="R24" s="888"/>
      <c r="S24" s="888"/>
      <c r="T24" s="888"/>
      <c r="U24" s="888"/>
      <c r="V24" s="888"/>
      <c r="W24" s="888"/>
      <c r="X24" s="888"/>
      <c r="Y24" s="888"/>
      <c r="Z24" s="888"/>
      <c r="AA24" s="888"/>
      <c r="AB24" s="888"/>
      <c r="AC24" s="888"/>
      <c r="AD24" s="888"/>
      <c r="AE24" s="888"/>
      <c r="AF24" s="888"/>
      <c r="AG24" s="888"/>
    </row>
    <row r="25" spans="1:33" s="1740" customFormat="1" ht="20.100000000000001" customHeight="1">
      <c r="A25" s="381"/>
      <c r="B25" s="2070" t="s">
        <v>446</v>
      </c>
      <c r="C25" s="2070"/>
      <c r="D25" s="2070"/>
      <c r="E25" s="2070"/>
      <c r="F25" s="1888"/>
      <c r="G25" s="1889"/>
      <c r="H25" s="1889"/>
      <c r="I25" s="1889"/>
      <c r="J25" s="1889"/>
      <c r="K25" s="1895"/>
      <c r="L25" s="1889"/>
      <c r="M25" s="1889"/>
      <c r="N25" s="1889"/>
      <c r="O25" s="1889"/>
      <c r="P25" s="777"/>
      <c r="R25" s="888"/>
      <c r="S25" s="888"/>
      <c r="T25" s="888"/>
      <c r="U25" s="888"/>
      <c r="V25" s="888"/>
      <c r="W25" s="888"/>
      <c r="X25" s="888"/>
      <c r="Y25" s="888"/>
      <c r="Z25" s="888"/>
      <c r="AA25" s="888"/>
      <c r="AB25" s="888"/>
      <c r="AC25" s="888"/>
      <c r="AD25" s="888"/>
      <c r="AE25" s="888"/>
      <c r="AF25" s="888"/>
      <c r="AG25" s="888"/>
    </row>
    <row r="26" spans="1:33" s="1740" customFormat="1" ht="20.100000000000001" customHeight="1">
      <c r="A26" s="381"/>
      <c r="B26" s="1890"/>
      <c r="C26" s="889" t="s">
        <v>129</v>
      </c>
      <c r="D26" s="890">
        <v>72.475074769999992</v>
      </c>
      <c r="E26" s="890">
        <v>238.51522885</v>
      </c>
      <c r="F26" s="891">
        <v>0.66720000000000002</v>
      </c>
      <c r="G26" s="890">
        <v>231.62103400999999</v>
      </c>
      <c r="H26" s="892">
        <v>1E-3</v>
      </c>
      <c r="I26" s="890">
        <v>1348</v>
      </c>
      <c r="J26" s="892">
        <v>0.4269</v>
      </c>
      <c r="K26" s="893">
        <v>1.52</v>
      </c>
      <c r="L26" s="890">
        <v>34.446420869999997</v>
      </c>
      <c r="M26" s="894">
        <f t="shared" ref="M26:M43" si="1">+IFERROR(L26/G26,0)</f>
        <v>0.14871888046451259</v>
      </c>
      <c r="N26" s="890">
        <v>0.10195625999999999</v>
      </c>
      <c r="O26" s="890">
        <v>-6.1972760000000002E-2</v>
      </c>
      <c r="P26" s="777"/>
      <c r="R26" s="888"/>
      <c r="S26" s="888"/>
      <c r="T26" s="888"/>
      <c r="U26" s="888"/>
      <c r="V26" s="888"/>
      <c r="W26" s="888"/>
      <c r="X26" s="888"/>
      <c r="Y26" s="888"/>
      <c r="Z26" s="888"/>
      <c r="AA26" s="888"/>
      <c r="AB26" s="888"/>
      <c r="AC26" s="888"/>
      <c r="AD26" s="888"/>
      <c r="AE26" s="888"/>
      <c r="AF26" s="888"/>
      <c r="AG26" s="888"/>
    </row>
    <row r="27" spans="1:33" s="1740" customFormat="1" ht="20.100000000000001" customHeight="1">
      <c r="A27" s="381"/>
      <c r="B27" s="920"/>
      <c r="C27" s="895" t="s">
        <v>236</v>
      </c>
      <c r="D27" s="300">
        <v>2.388639E-2</v>
      </c>
      <c r="E27" s="300">
        <v>0.21</v>
      </c>
      <c r="F27" s="878">
        <v>0.89770000000000005</v>
      </c>
      <c r="G27" s="300">
        <v>0.21241346999999999</v>
      </c>
      <c r="H27" s="486">
        <v>5.0000000000000001E-4</v>
      </c>
      <c r="I27" s="300">
        <v>2</v>
      </c>
      <c r="J27" s="486">
        <v>0.3478</v>
      </c>
      <c r="K27" s="879">
        <v>1.08</v>
      </c>
      <c r="L27" s="300">
        <v>1.247411E-2</v>
      </c>
      <c r="M27" s="880">
        <f t="shared" si="1"/>
        <v>5.8725607184892746E-2</v>
      </c>
      <c r="N27" s="300">
        <v>3.8049999999999997E-5</v>
      </c>
      <c r="O27" s="300">
        <v>-9.5963999999999999E-4</v>
      </c>
      <c r="P27" s="777"/>
      <c r="R27" s="888"/>
      <c r="S27" s="888"/>
      <c r="T27" s="888"/>
      <c r="U27" s="888"/>
      <c r="V27" s="888"/>
      <c r="W27" s="888"/>
      <c r="X27" s="888"/>
      <c r="Y27" s="888"/>
      <c r="Z27" s="888"/>
      <c r="AA27" s="888"/>
      <c r="AB27" s="888"/>
      <c r="AC27" s="888"/>
      <c r="AD27" s="888"/>
      <c r="AE27" s="888"/>
      <c r="AF27" s="888"/>
      <c r="AG27" s="888"/>
    </row>
    <row r="28" spans="1:33" s="1740" customFormat="1" ht="20.100000000000001" customHeight="1">
      <c r="A28" s="381"/>
      <c r="B28" s="920"/>
      <c r="C28" s="895" t="s">
        <v>237</v>
      </c>
      <c r="D28" s="300">
        <v>72.451188379999991</v>
      </c>
      <c r="E28" s="300">
        <v>238.30522884999999</v>
      </c>
      <c r="F28" s="878">
        <v>0.66700000000000004</v>
      </c>
      <c r="G28" s="300">
        <v>231.40862053999999</v>
      </c>
      <c r="H28" s="486">
        <v>1E-3</v>
      </c>
      <c r="I28" s="300">
        <v>1346</v>
      </c>
      <c r="J28" s="486">
        <v>0.42699999999999999</v>
      </c>
      <c r="K28" s="879">
        <v>1.52</v>
      </c>
      <c r="L28" s="300">
        <v>34.433946759999998</v>
      </c>
      <c r="M28" s="880">
        <f t="shared" si="1"/>
        <v>0.14880148665009627</v>
      </c>
      <c r="N28" s="300">
        <v>0.10191821000000001</v>
      </c>
      <c r="O28" s="300">
        <v>-6.1013120000000004E-2</v>
      </c>
      <c r="P28" s="777"/>
      <c r="R28" s="888"/>
      <c r="S28" s="888"/>
      <c r="T28" s="888"/>
      <c r="U28" s="888"/>
      <c r="V28" s="888"/>
      <c r="W28" s="888"/>
      <c r="X28" s="888"/>
      <c r="Y28" s="888"/>
      <c r="Z28" s="888"/>
      <c r="AA28" s="888"/>
      <c r="AB28" s="888"/>
      <c r="AC28" s="888"/>
      <c r="AD28" s="888"/>
      <c r="AE28" s="888"/>
      <c r="AF28" s="888"/>
      <c r="AG28" s="888"/>
    </row>
    <row r="29" spans="1:33" s="1740" customFormat="1" ht="20.100000000000001" customHeight="1">
      <c r="A29" s="381"/>
      <c r="B29" s="920"/>
      <c r="C29" s="895" t="s">
        <v>130</v>
      </c>
      <c r="D29" s="300">
        <v>144.66327831999999</v>
      </c>
      <c r="E29" s="300">
        <v>177.14592019</v>
      </c>
      <c r="F29" s="878">
        <v>0.6038</v>
      </c>
      <c r="G29" s="300">
        <v>251.66096741999999</v>
      </c>
      <c r="H29" s="486">
        <v>2E-3</v>
      </c>
      <c r="I29" s="300">
        <v>970</v>
      </c>
      <c r="J29" s="486">
        <v>0.4123</v>
      </c>
      <c r="K29" s="879">
        <v>2.11</v>
      </c>
      <c r="L29" s="300">
        <v>62.749966819999997</v>
      </c>
      <c r="M29" s="880">
        <f t="shared" si="1"/>
        <v>0.24934326313415076</v>
      </c>
      <c r="N29" s="300">
        <v>0.21375297000000001</v>
      </c>
      <c r="O29" s="300">
        <v>-0.30157402</v>
      </c>
      <c r="P29" s="777"/>
      <c r="R29" s="888"/>
      <c r="S29" s="888"/>
      <c r="T29" s="888"/>
      <c r="U29" s="888"/>
      <c r="V29" s="888"/>
      <c r="W29" s="888"/>
      <c r="X29" s="888"/>
      <c r="Y29" s="888"/>
      <c r="Z29" s="888"/>
      <c r="AA29" s="888"/>
      <c r="AB29" s="888"/>
      <c r="AC29" s="888"/>
      <c r="AD29" s="888"/>
      <c r="AE29" s="888"/>
      <c r="AF29" s="888"/>
      <c r="AG29" s="888"/>
    </row>
    <row r="30" spans="1:33" s="1740" customFormat="1" ht="20.100000000000001" customHeight="1">
      <c r="A30" s="381"/>
      <c r="B30" s="920"/>
      <c r="C30" s="895" t="s">
        <v>131</v>
      </c>
      <c r="D30" s="300">
        <v>224.75204516999997</v>
      </c>
      <c r="E30" s="300">
        <v>173.72153256999999</v>
      </c>
      <c r="F30" s="878">
        <v>0.58589999999999998</v>
      </c>
      <c r="G30" s="300">
        <v>326.5712509</v>
      </c>
      <c r="H30" s="486">
        <v>3.5000000000000001E-3</v>
      </c>
      <c r="I30" s="300">
        <v>1009</v>
      </c>
      <c r="J30" s="486">
        <v>0.3851</v>
      </c>
      <c r="K30" s="879">
        <v>2.13</v>
      </c>
      <c r="L30" s="300">
        <v>108.08622093000001</v>
      </c>
      <c r="M30" s="880">
        <f t="shared" si="1"/>
        <v>0.33097286007915405</v>
      </c>
      <c r="N30" s="300">
        <v>0.45360482000000002</v>
      </c>
      <c r="O30" s="300">
        <v>-0.54608221000000001</v>
      </c>
      <c r="P30" s="777"/>
      <c r="R30" s="888"/>
      <c r="S30" s="888"/>
      <c r="T30" s="888"/>
      <c r="U30" s="888"/>
      <c r="V30" s="888"/>
      <c r="W30" s="888"/>
      <c r="X30" s="888"/>
      <c r="Y30" s="888"/>
      <c r="Z30" s="888"/>
      <c r="AA30" s="888"/>
      <c r="AB30" s="888"/>
      <c r="AC30" s="888"/>
      <c r="AD30" s="888"/>
      <c r="AE30" s="888"/>
      <c r="AF30" s="888"/>
      <c r="AG30" s="888"/>
    </row>
    <row r="31" spans="1:33" s="1740" customFormat="1" ht="20.100000000000001" customHeight="1">
      <c r="A31" s="381"/>
      <c r="B31" s="920"/>
      <c r="C31" s="895" t="s">
        <v>132</v>
      </c>
      <c r="D31" s="300">
        <v>230.70169061999999</v>
      </c>
      <c r="E31" s="300">
        <v>134.07011800000001</v>
      </c>
      <c r="F31" s="878">
        <v>0.58789999999999998</v>
      </c>
      <c r="G31" s="300">
        <v>309.56052148000003</v>
      </c>
      <c r="H31" s="486">
        <v>6.1999999999999998E-3</v>
      </c>
      <c r="I31" s="300">
        <v>774</v>
      </c>
      <c r="J31" s="486">
        <v>0.34910000000000002</v>
      </c>
      <c r="K31" s="879">
        <v>2.27</v>
      </c>
      <c r="L31" s="300">
        <v>123.15316199</v>
      </c>
      <c r="M31" s="880">
        <f t="shared" si="1"/>
        <v>0.39783226039679814</v>
      </c>
      <c r="N31" s="300">
        <v>0.67823118000000004</v>
      </c>
      <c r="O31" s="300">
        <v>-0.71654410999999996</v>
      </c>
      <c r="P31" s="777"/>
      <c r="R31" s="888"/>
      <c r="S31" s="888"/>
      <c r="T31" s="888"/>
      <c r="U31" s="888"/>
      <c r="V31" s="888"/>
      <c r="W31" s="888"/>
      <c r="X31" s="888"/>
      <c r="Y31" s="888"/>
      <c r="Z31" s="888"/>
      <c r="AA31" s="888"/>
      <c r="AB31" s="888"/>
      <c r="AC31" s="888"/>
      <c r="AD31" s="888"/>
      <c r="AE31" s="888"/>
      <c r="AF31" s="888"/>
      <c r="AG31" s="888"/>
    </row>
    <row r="32" spans="1:33" s="1740" customFormat="1" ht="20.100000000000001" customHeight="1">
      <c r="A32" s="381"/>
      <c r="B32" s="920"/>
      <c r="C32" s="895" t="s">
        <v>133</v>
      </c>
      <c r="D32" s="300">
        <v>827.39405752999994</v>
      </c>
      <c r="E32" s="300">
        <v>495.91382913999996</v>
      </c>
      <c r="F32" s="878">
        <v>0.55620000000000003</v>
      </c>
      <c r="G32" s="300">
        <v>1103.3885713099999</v>
      </c>
      <c r="H32" s="486">
        <v>1.4800000000000001E-2</v>
      </c>
      <c r="I32" s="300">
        <v>2368</v>
      </c>
      <c r="J32" s="486">
        <v>0.34789999999999999</v>
      </c>
      <c r="K32" s="879">
        <v>2.1800000000000002</v>
      </c>
      <c r="L32" s="300">
        <v>586.00030676999995</v>
      </c>
      <c r="M32" s="880">
        <f t="shared" si="1"/>
        <v>0.53109151391179454</v>
      </c>
      <c r="N32" s="300">
        <v>5.8346262500000003</v>
      </c>
      <c r="O32" s="300">
        <v>-7.0842846399999999</v>
      </c>
      <c r="P32" s="777"/>
      <c r="R32" s="888"/>
      <c r="S32" s="888"/>
      <c r="T32" s="888"/>
      <c r="U32" s="888"/>
      <c r="V32" s="888"/>
      <c r="W32" s="888"/>
      <c r="X32" s="888"/>
      <c r="Y32" s="888"/>
      <c r="Z32" s="888"/>
      <c r="AA32" s="888"/>
      <c r="AB32" s="888"/>
      <c r="AC32" s="888"/>
      <c r="AD32" s="888"/>
      <c r="AE32" s="888"/>
      <c r="AF32" s="888"/>
      <c r="AG32" s="888"/>
    </row>
    <row r="33" spans="1:33" s="1740" customFormat="1" ht="20.100000000000001" customHeight="1">
      <c r="A33" s="381"/>
      <c r="B33" s="920"/>
      <c r="C33" s="895" t="s">
        <v>238</v>
      </c>
      <c r="D33" s="300">
        <v>662.84844449000002</v>
      </c>
      <c r="E33" s="300">
        <v>412.22712994</v>
      </c>
      <c r="F33" s="878">
        <v>0.56200000000000006</v>
      </c>
      <c r="G33" s="300">
        <v>894.58744463999994</v>
      </c>
      <c r="H33" s="486">
        <v>1.3100000000000001E-2</v>
      </c>
      <c r="I33" s="300">
        <v>1660</v>
      </c>
      <c r="J33" s="486">
        <v>0.33889999999999998</v>
      </c>
      <c r="K33" s="879">
        <v>2.21</v>
      </c>
      <c r="L33" s="300">
        <v>448.80712814999998</v>
      </c>
      <c r="M33" s="880">
        <f t="shared" si="1"/>
        <v>0.50169173605002815</v>
      </c>
      <c r="N33" s="300">
        <v>4.0004612599999998</v>
      </c>
      <c r="O33" s="300">
        <v>-4.2235502999999994</v>
      </c>
      <c r="P33" s="777"/>
      <c r="R33" s="888"/>
      <c r="S33" s="888"/>
      <c r="T33" s="888"/>
      <c r="U33" s="888"/>
      <c r="V33" s="888"/>
      <c r="W33" s="888"/>
      <c r="X33" s="888"/>
      <c r="Y33" s="888"/>
      <c r="Z33" s="888"/>
      <c r="AA33" s="888"/>
      <c r="AB33" s="888"/>
      <c r="AC33" s="888"/>
      <c r="AD33" s="888"/>
      <c r="AE33" s="888"/>
      <c r="AF33" s="888"/>
      <c r="AG33" s="888"/>
    </row>
    <row r="34" spans="1:33" s="1740" customFormat="1" ht="20.100000000000001" customHeight="1">
      <c r="A34" s="381"/>
      <c r="B34" s="920"/>
      <c r="C34" s="895" t="s">
        <v>239</v>
      </c>
      <c r="D34" s="300">
        <v>164.54561303</v>
      </c>
      <c r="E34" s="300">
        <v>83.686699200000007</v>
      </c>
      <c r="F34" s="878">
        <v>0.52769999999999995</v>
      </c>
      <c r="G34" s="300">
        <v>208.80112666999997</v>
      </c>
      <c r="H34" s="486">
        <v>2.1999999999999999E-2</v>
      </c>
      <c r="I34" s="300">
        <v>708</v>
      </c>
      <c r="J34" s="486">
        <v>0.38629999999999998</v>
      </c>
      <c r="K34" s="879">
        <v>2.0499999999999998</v>
      </c>
      <c r="L34" s="300">
        <v>137.19317862</v>
      </c>
      <c r="M34" s="880">
        <f t="shared" si="1"/>
        <v>0.65705190775539801</v>
      </c>
      <c r="N34" s="300">
        <v>1.8341649899999999</v>
      </c>
      <c r="O34" s="300">
        <v>-2.86073434</v>
      </c>
      <c r="P34" s="777"/>
      <c r="R34" s="888"/>
      <c r="S34" s="888"/>
      <c r="T34" s="888"/>
      <c r="U34" s="888"/>
      <c r="V34" s="888"/>
      <c r="W34" s="888"/>
      <c r="X34" s="888"/>
      <c r="Y34" s="888"/>
      <c r="Z34" s="888"/>
      <c r="AA34" s="888"/>
      <c r="AB34" s="888"/>
      <c r="AC34" s="888"/>
      <c r="AD34" s="888"/>
      <c r="AE34" s="888"/>
      <c r="AF34" s="888"/>
      <c r="AG34" s="888"/>
    </row>
    <row r="35" spans="1:33" s="1740" customFormat="1" ht="20.100000000000001" customHeight="1">
      <c r="A35" s="381"/>
      <c r="B35" s="920"/>
      <c r="C35" s="895" t="s">
        <v>134</v>
      </c>
      <c r="D35" s="300">
        <v>1289.16122627</v>
      </c>
      <c r="E35" s="300">
        <v>620.88144777999992</v>
      </c>
      <c r="F35" s="878">
        <v>0.47639999999999999</v>
      </c>
      <c r="G35" s="300">
        <v>1585.2730080399999</v>
      </c>
      <c r="H35" s="486">
        <v>4.6899999999999997E-2</v>
      </c>
      <c r="I35" s="300">
        <v>2496</v>
      </c>
      <c r="J35" s="486">
        <v>0.30709999999999998</v>
      </c>
      <c r="K35" s="879">
        <v>2.64</v>
      </c>
      <c r="L35" s="300">
        <v>1100.1463274</v>
      </c>
      <c r="M35" s="880">
        <f t="shared" si="1"/>
        <v>0.69397909497001975</v>
      </c>
      <c r="N35" s="300">
        <v>23.832526559999998</v>
      </c>
      <c r="O35" s="300">
        <v>-44.546357189999995</v>
      </c>
      <c r="P35" s="777"/>
      <c r="R35" s="888"/>
      <c r="S35" s="888"/>
      <c r="T35" s="888"/>
      <c r="U35" s="888"/>
      <c r="V35" s="888"/>
      <c r="W35" s="888"/>
      <c r="X35" s="888"/>
      <c r="Y35" s="888"/>
      <c r="Z35" s="888"/>
      <c r="AA35" s="888"/>
      <c r="AB35" s="888"/>
      <c r="AC35" s="888"/>
      <c r="AD35" s="888"/>
      <c r="AE35" s="888"/>
      <c r="AF35" s="888"/>
      <c r="AG35" s="888"/>
    </row>
    <row r="36" spans="1:33" s="1740" customFormat="1" ht="20.100000000000001" customHeight="1">
      <c r="A36" s="381"/>
      <c r="B36" s="920"/>
      <c r="C36" s="895" t="s">
        <v>240</v>
      </c>
      <c r="D36" s="300">
        <v>788.90223755999989</v>
      </c>
      <c r="E36" s="300">
        <v>439.57507627999996</v>
      </c>
      <c r="F36" s="878">
        <v>0.48849999999999999</v>
      </c>
      <c r="G36" s="300">
        <v>1003.75610395</v>
      </c>
      <c r="H36" s="486">
        <v>3.4099999999999998E-2</v>
      </c>
      <c r="I36" s="300">
        <v>1497</v>
      </c>
      <c r="J36" s="486">
        <v>0.30620000000000003</v>
      </c>
      <c r="K36" s="879">
        <v>2.57</v>
      </c>
      <c r="L36" s="300">
        <v>640.76365557000008</v>
      </c>
      <c r="M36" s="880">
        <f t="shared" si="1"/>
        <v>0.63836588694051755</v>
      </c>
      <c r="N36" s="300">
        <v>10.99904519</v>
      </c>
      <c r="O36" s="300">
        <v>-19.552597410000001</v>
      </c>
      <c r="P36" s="777"/>
      <c r="R36" s="888"/>
      <c r="S36" s="888"/>
      <c r="T36" s="888"/>
      <c r="U36" s="888"/>
      <c r="V36" s="888"/>
      <c r="W36" s="888"/>
      <c r="X36" s="888"/>
      <c r="Y36" s="888"/>
      <c r="Z36" s="888"/>
      <c r="AA36" s="888"/>
      <c r="AB36" s="888"/>
      <c r="AC36" s="888"/>
      <c r="AD36" s="888"/>
      <c r="AE36" s="888"/>
      <c r="AF36" s="888"/>
      <c r="AG36" s="888"/>
    </row>
    <row r="37" spans="1:33" s="1740" customFormat="1" ht="20.100000000000001" customHeight="1">
      <c r="A37" s="381"/>
      <c r="B37" s="920"/>
      <c r="C37" s="895" t="s">
        <v>241</v>
      </c>
      <c r="D37" s="300">
        <v>500.25898870999998</v>
      </c>
      <c r="E37" s="300">
        <v>181.30637149</v>
      </c>
      <c r="F37" s="878">
        <v>0.44729999999999998</v>
      </c>
      <c r="G37" s="300">
        <v>581.51690409000003</v>
      </c>
      <c r="H37" s="486">
        <v>6.9000000000000006E-2</v>
      </c>
      <c r="I37" s="300">
        <v>999</v>
      </c>
      <c r="J37" s="486">
        <v>0.3085</v>
      </c>
      <c r="K37" s="879">
        <v>2.77</v>
      </c>
      <c r="L37" s="300">
        <v>459.38267182999999</v>
      </c>
      <c r="M37" s="880">
        <f t="shared" si="1"/>
        <v>0.78997303190846258</v>
      </c>
      <c r="N37" s="300">
        <v>12.833481369999999</v>
      </c>
      <c r="O37" s="300">
        <v>-24.993759780000001</v>
      </c>
      <c r="P37" s="777"/>
      <c r="R37" s="888"/>
      <c r="S37" s="888"/>
      <c r="T37" s="888"/>
      <c r="U37" s="888"/>
      <c r="V37" s="888"/>
      <c r="W37" s="888"/>
      <c r="X37" s="888"/>
      <c r="Y37" s="888"/>
      <c r="Z37" s="888"/>
      <c r="AA37" s="888"/>
      <c r="AB37" s="888"/>
      <c r="AC37" s="888"/>
      <c r="AD37" s="888"/>
      <c r="AE37" s="888"/>
      <c r="AF37" s="888"/>
      <c r="AG37" s="888"/>
    </row>
    <row r="38" spans="1:33" s="1740" customFormat="1" ht="20.100000000000001" customHeight="1">
      <c r="A38" s="381"/>
      <c r="B38" s="920"/>
      <c r="C38" s="895" t="s">
        <v>135</v>
      </c>
      <c r="D38" s="300">
        <v>413.38018292999999</v>
      </c>
      <c r="E38" s="300">
        <v>194.11423907</v>
      </c>
      <c r="F38" s="878">
        <v>0.51859999999999995</v>
      </c>
      <c r="G38" s="300">
        <v>514.12661128000002</v>
      </c>
      <c r="H38" s="486">
        <v>0.20979999999999999</v>
      </c>
      <c r="I38" s="300">
        <v>2145</v>
      </c>
      <c r="J38" s="486">
        <v>0.33600000000000002</v>
      </c>
      <c r="K38" s="879">
        <v>2.54</v>
      </c>
      <c r="L38" s="300">
        <v>601.88022266999997</v>
      </c>
      <c r="M38" s="880">
        <f t="shared" si="1"/>
        <v>1.1706848263923226</v>
      </c>
      <c r="N38" s="300">
        <v>38.267217659999993</v>
      </c>
      <c r="O38" s="300">
        <v>-56.451121810000004</v>
      </c>
      <c r="P38" s="777"/>
      <c r="R38" s="888"/>
      <c r="S38" s="888"/>
      <c r="T38" s="888"/>
      <c r="U38" s="888"/>
      <c r="V38" s="888"/>
      <c r="W38" s="888"/>
      <c r="X38" s="888"/>
      <c r="Y38" s="888"/>
      <c r="Z38" s="888"/>
      <c r="AA38" s="888"/>
      <c r="AB38" s="888"/>
      <c r="AC38" s="888"/>
      <c r="AD38" s="888"/>
      <c r="AE38" s="888"/>
      <c r="AF38" s="888"/>
      <c r="AG38" s="888"/>
    </row>
    <row r="39" spans="1:33" s="1740" customFormat="1" ht="20.100000000000001" customHeight="1">
      <c r="A39" s="381"/>
      <c r="B39" s="920"/>
      <c r="C39" s="895" t="s">
        <v>242</v>
      </c>
      <c r="D39" s="300">
        <v>241.0797503</v>
      </c>
      <c r="E39" s="300">
        <v>133.63269278000001</v>
      </c>
      <c r="F39" s="878">
        <v>0.55610000000000004</v>
      </c>
      <c r="G39" s="300">
        <v>315.39484316000005</v>
      </c>
      <c r="H39" s="486">
        <v>0.13489999999999999</v>
      </c>
      <c r="I39" s="300">
        <v>1328</v>
      </c>
      <c r="J39" s="486">
        <v>0.32650000000000001</v>
      </c>
      <c r="K39" s="879">
        <v>2.5499999999999998</v>
      </c>
      <c r="L39" s="300">
        <v>335.82120013999997</v>
      </c>
      <c r="M39" s="880">
        <f t="shared" si="1"/>
        <v>1.0647643974623822</v>
      </c>
      <c r="N39" s="300">
        <v>14.24680227</v>
      </c>
      <c r="O39" s="300">
        <v>-23.797148760000002</v>
      </c>
      <c r="P39" s="777"/>
      <c r="R39" s="888"/>
      <c r="S39" s="888"/>
      <c r="T39" s="888"/>
      <c r="U39" s="888"/>
      <c r="V39" s="888"/>
      <c r="W39" s="888"/>
      <c r="X39" s="888"/>
      <c r="Y39" s="888"/>
      <c r="Z39" s="888"/>
      <c r="AA39" s="888"/>
      <c r="AB39" s="888"/>
      <c r="AC39" s="888"/>
      <c r="AD39" s="888"/>
      <c r="AE39" s="888"/>
      <c r="AF39" s="888"/>
      <c r="AG39" s="888"/>
    </row>
    <row r="40" spans="1:33" s="1740" customFormat="1" ht="20.100000000000001" customHeight="1">
      <c r="A40" s="381"/>
      <c r="B40" s="920"/>
      <c r="C40" s="895" t="s">
        <v>243</v>
      </c>
      <c r="D40" s="300">
        <v>40.308259090000007</v>
      </c>
      <c r="E40" s="300">
        <v>4.6785944100000005</v>
      </c>
      <c r="F40" s="878">
        <v>0.50290000000000001</v>
      </c>
      <c r="G40" s="300">
        <v>42.660976159999997</v>
      </c>
      <c r="H40" s="486">
        <v>0.2258</v>
      </c>
      <c r="I40" s="300">
        <v>195</v>
      </c>
      <c r="J40" s="486">
        <v>0.31269999999999998</v>
      </c>
      <c r="K40" s="879">
        <v>3.37</v>
      </c>
      <c r="L40" s="300">
        <v>50.157101779999998</v>
      </c>
      <c r="M40" s="880">
        <f t="shared" si="1"/>
        <v>1.1757138793984878</v>
      </c>
      <c r="N40" s="300">
        <v>3.0897084100000001</v>
      </c>
      <c r="O40" s="300">
        <v>-2.9652344900000003</v>
      </c>
      <c r="P40" s="777"/>
      <c r="R40" s="888"/>
      <c r="S40" s="888"/>
      <c r="T40" s="888"/>
      <c r="U40" s="888"/>
      <c r="V40" s="888"/>
      <c r="W40" s="888"/>
      <c r="X40" s="888"/>
      <c r="Y40" s="888"/>
      <c r="Z40" s="888"/>
      <c r="AA40" s="888"/>
      <c r="AB40" s="888"/>
      <c r="AC40" s="888"/>
      <c r="AD40" s="888"/>
      <c r="AE40" s="888"/>
      <c r="AF40" s="888"/>
      <c r="AG40" s="888"/>
    </row>
    <row r="41" spans="1:33" s="1740" customFormat="1" ht="20.100000000000001" customHeight="1">
      <c r="A41" s="381"/>
      <c r="B41" s="920"/>
      <c r="C41" s="895" t="s">
        <v>244</v>
      </c>
      <c r="D41" s="300">
        <v>131.99217354999999</v>
      </c>
      <c r="E41" s="300">
        <v>55.802951880000002</v>
      </c>
      <c r="F41" s="878">
        <v>0.4299</v>
      </c>
      <c r="G41" s="300">
        <v>156.07079196000001</v>
      </c>
      <c r="H41" s="486">
        <v>0.35670000000000002</v>
      </c>
      <c r="I41" s="300">
        <v>622</v>
      </c>
      <c r="J41" s="486">
        <v>0.3614</v>
      </c>
      <c r="K41" s="879">
        <v>2.31</v>
      </c>
      <c r="L41" s="300">
        <v>215.90192074999999</v>
      </c>
      <c r="M41" s="880">
        <f t="shared" si="1"/>
        <v>1.3833589106495616</v>
      </c>
      <c r="N41" s="300">
        <v>20.93070698</v>
      </c>
      <c r="O41" s="300">
        <v>-29.688738559999997</v>
      </c>
      <c r="P41" s="777"/>
      <c r="R41" s="888"/>
      <c r="S41" s="888"/>
      <c r="T41" s="888"/>
      <c r="U41" s="888"/>
      <c r="V41" s="888"/>
      <c r="W41" s="888"/>
      <c r="X41" s="888"/>
      <c r="Y41" s="888"/>
      <c r="Z41" s="888"/>
      <c r="AA41" s="888"/>
      <c r="AB41" s="888"/>
      <c r="AC41" s="888"/>
      <c r="AD41" s="888"/>
      <c r="AE41" s="888"/>
      <c r="AF41" s="888"/>
      <c r="AG41" s="888"/>
    </row>
    <row r="42" spans="1:33" s="1740" customFormat="1" ht="20.100000000000001" customHeight="1">
      <c r="A42" s="381"/>
      <c r="B42" s="1891"/>
      <c r="C42" s="896" t="s">
        <v>136</v>
      </c>
      <c r="D42" s="301">
        <v>156.36255578000001</v>
      </c>
      <c r="E42" s="301">
        <v>128.38146551</v>
      </c>
      <c r="F42" s="897">
        <v>0.24390000000000001</v>
      </c>
      <c r="G42" s="301">
        <v>187.73899944999999</v>
      </c>
      <c r="H42" s="898">
        <v>1</v>
      </c>
      <c r="I42" s="301">
        <v>788</v>
      </c>
      <c r="J42" s="898">
        <v>0.47720000000000001</v>
      </c>
      <c r="K42" s="899">
        <v>3.24</v>
      </c>
      <c r="L42" s="301">
        <v>235.78066003999999</v>
      </c>
      <c r="M42" s="900">
        <f t="shared" si="1"/>
        <v>1.2558960084518549</v>
      </c>
      <c r="N42" s="301">
        <v>129.06388328</v>
      </c>
      <c r="O42" s="301">
        <v>-152.5622908</v>
      </c>
      <c r="P42" s="777"/>
      <c r="R42" s="888"/>
      <c r="S42" s="888"/>
      <c r="T42" s="888"/>
      <c r="U42" s="888"/>
      <c r="V42" s="888"/>
      <c r="W42" s="888"/>
      <c r="X42" s="888"/>
      <c r="Y42" s="888"/>
      <c r="Z42" s="888"/>
      <c r="AA42" s="888"/>
      <c r="AB42" s="888"/>
      <c r="AC42" s="888"/>
      <c r="AD42" s="888"/>
      <c r="AE42" s="888"/>
      <c r="AF42" s="888"/>
      <c r="AG42" s="888"/>
    </row>
    <row r="43" spans="1:33" s="1740" customFormat="1" ht="20.100000000000001" customHeight="1" thickBot="1">
      <c r="A43" s="381"/>
      <c r="B43" s="2073" t="s">
        <v>447</v>
      </c>
      <c r="C43" s="2073"/>
      <c r="D43" s="901">
        <f>+D26+D29+D30+D31+D32+D35+D38+D42</f>
        <v>3358.8901113900001</v>
      </c>
      <c r="E43" s="901">
        <f>+E26+E29+E30+E31+E32+E35+E38+E42</f>
        <v>2162.7437811099999</v>
      </c>
      <c r="F43" s="1892">
        <f>+((E26*F26)+(E29*F29)+(E30*F30)+(E31*F31)+(E32*F32)+(E35*F35)+(E38*F38)+(E42*F42))/E43</f>
        <v>0.53186901886439897</v>
      </c>
      <c r="G43" s="901">
        <f>+G26+G29+G30+G31+G32+G35+G38+G42</f>
        <v>4509.9409638899997</v>
      </c>
      <c r="H43" s="1893">
        <f>+((G26*H26)+(G29*H29)+(G30*H30)+(G31*H31)+(G32*H32)+(G35*H35)+(G38*H38)+(G42*H42))/G43</f>
        <v>8.6493246393346407E-2</v>
      </c>
      <c r="I43" s="901">
        <f>+I26+I29+I30+I31+I32+I35+I38+I42</f>
        <v>11898</v>
      </c>
      <c r="J43" s="1893">
        <f>+((G26*J26)+(G29*J29)+(G30*J30)+(G31*J31)+(G32*J32)+(G35*J35)+(G38*J38)+(G42*J42))/G43</f>
        <v>0.34801138912427843</v>
      </c>
      <c r="K43" s="1894">
        <f>+((G26*K26)+(G29*K29)+(G30*K30)+(G31*K31)+(G32*K32)+(G35*K35)+(G38*K38)+(G42*K42))/G43</f>
        <v>2.3916125787542963</v>
      </c>
      <c r="L43" s="901">
        <f>+L26+L29+L30+L31+L32+L35+L38+L42</f>
        <v>2852.2432874899996</v>
      </c>
      <c r="M43" s="902">
        <f t="shared" si="1"/>
        <v>0.63243472815436341</v>
      </c>
      <c r="N43" s="901">
        <f>+N26+N29+N30+N31+N32+N35+N38+N42</f>
        <v>198.44579898000001</v>
      </c>
      <c r="O43" s="901">
        <f>+O26+O29+O30+O31+O32+O35+O38+O42</f>
        <v>-262.27022754000001</v>
      </c>
      <c r="P43" s="777"/>
      <c r="R43" s="888"/>
      <c r="S43" s="888"/>
      <c r="T43" s="888"/>
      <c r="U43" s="888"/>
      <c r="V43" s="888"/>
      <c r="W43" s="888"/>
      <c r="X43" s="888"/>
      <c r="Y43" s="888"/>
      <c r="Z43" s="888"/>
      <c r="AA43" s="888"/>
      <c r="AB43" s="888"/>
      <c r="AC43" s="888"/>
      <c r="AD43" s="888"/>
      <c r="AE43" s="888"/>
      <c r="AF43" s="888"/>
      <c r="AG43" s="888"/>
    </row>
    <row r="44" spans="1:33" s="1740" customFormat="1" ht="20.100000000000001" customHeight="1">
      <c r="A44" s="381"/>
      <c r="B44" s="2070" t="s">
        <v>448</v>
      </c>
      <c r="C44" s="2070"/>
      <c r="D44" s="2070"/>
      <c r="E44" s="2070"/>
      <c r="F44" s="1888"/>
      <c r="G44" s="1889"/>
      <c r="H44" s="1889"/>
      <c r="I44" s="1889"/>
      <c r="J44" s="1889"/>
      <c r="K44" s="1895"/>
      <c r="L44" s="1889"/>
      <c r="M44" s="1889"/>
      <c r="N44" s="1889"/>
      <c r="O44" s="1889"/>
      <c r="P44" s="777"/>
      <c r="R44" s="888"/>
      <c r="S44" s="888"/>
      <c r="T44" s="888"/>
      <c r="U44" s="888"/>
      <c r="V44" s="888"/>
      <c r="W44" s="888"/>
      <c r="X44" s="888"/>
      <c r="Y44" s="888"/>
      <c r="Z44" s="888"/>
      <c r="AA44" s="888"/>
      <c r="AB44" s="888"/>
      <c r="AC44" s="888"/>
      <c r="AD44" s="888"/>
      <c r="AE44" s="888"/>
      <c r="AF44" s="888"/>
      <c r="AG44" s="888"/>
    </row>
    <row r="45" spans="1:33" s="1740" customFormat="1" ht="20.100000000000001" customHeight="1">
      <c r="A45" s="381"/>
      <c r="B45" s="1890"/>
      <c r="C45" s="889" t="s">
        <v>129</v>
      </c>
      <c r="D45" s="890">
        <v>18.60839369</v>
      </c>
      <c r="E45" s="890">
        <v>6.4101654999999997</v>
      </c>
      <c r="F45" s="891">
        <v>0.91049999999999998</v>
      </c>
      <c r="G45" s="890">
        <v>24.44506243</v>
      </c>
      <c r="H45" s="892">
        <v>1E-3</v>
      </c>
      <c r="I45" s="890">
        <v>316</v>
      </c>
      <c r="J45" s="892">
        <v>0.24840000000000001</v>
      </c>
      <c r="K45" s="893">
        <v>0</v>
      </c>
      <c r="L45" s="890">
        <v>1.13417064</v>
      </c>
      <c r="M45" s="894">
        <f t="shared" ref="M45:M62" si="2">+IFERROR(L45/G45,0)</f>
        <v>4.6396716852238368E-2</v>
      </c>
      <c r="N45" s="890">
        <v>5.8366599999999996E-3</v>
      </c>
      <c r="O45" s="890">
        <v>-1.269208E-2</v>
      </c>
      <c r="P45" s="777"/>
      <c r="R45" s="888"/>
      <c r="S45" s="888"/>
      <c r="T45" s="888"/>
      <c r="U45" s="888"/>
      <c r="V45" s="888"/>
      <c r="W45" s="888"/>
      <c r="X45" s="888"/>
      <c r="Y45" s="888"/>
      <c r="Z45" s="888"/>
      <c r="AA45" s="888"/>
      <c r="AB45" s="888"/>
      <c r="AC45" s="888"/>
      <c r="AD45" s="888"/>
      <c r="AE45" s="888"/>
      <c r="AF45" s="888"/>
      <c r="AG45" s="888"/>
    </row>
    <row r="46" spans="1:33" s="1740" customFormat="1" ht="20.100000000000001" customHeight="1">
      <c r="A46" s="381"/>
      <c r="B46" s="920"/>
      <c r="C46" s="895" t="s">
        <v>236</v>
      </c>
      <c r="D46" s="300">
        <v>1.21656225</v>
      </c>
      <c r="E46" s="300">
        <v>2.4388933799999997</v>
      </c>
      <c r="F46" s="878">
        <v>1.0246999999999999</v>
      </c>
      <c r="G46" s="300">
        <v>3.7157126200000001</v>
      </c>
      <c r="H46" s="486">
        <v>8.0000000000000004E-4</v>
      </c>
      <c r="I46" s="300">
        <v>39</v>
      </c>
      <c r="J46" s="486">
        <v>0.46710000000000002</v>
      </c>
      <c r="K46" s="879">
        <v>0</v>
      </c>
      <c r="L46" s="300">
        <v>0.27747223999999998</v>
      </c>
      <c r="M46" s="880">
        <f t="shared" si="2"/>
        <v>7.4675376805647578E-2</v>
      </c>
      <c r="N46" s="300">
        <v>1.3711300000000001E-3</v>
      </c>
      <c r="O46" s="300">
        <v>-2.1902699999999998E-3</v>
      </c>
      <c r="P46" s="777"/>
      <c r="R46" s="888"/>
      <c r="S46" s="888"/>
      <c r="T46" s="888"/>
      <c r="U46" s="888"/>
      <c r="V46" s="888"/>
      <c r="W46" s="888"/>
      <c r="X46" s="888"/>
      <c r="Y46" s="888"/>
      <c r="Z46" s="888"/>
      <c r="AA46" s="888"/>
      <c r="AB46" s="888"/>
      <c r="AC46" s="888"/>
      <c r="AD46" s="888"/>
      <c r="AE46" s="888"/>
      <c r="AF46" s="888"/>
      <c r="AG46" s="888"/>
    </row>
    <row r="47" spans="1:33" s="1740" customFormat="1" ht="20.100000000000001" customHeight="1">
      <c r="A47" s="381"/>
      <c r="B47" s="920"/>
      <c r="C47" s="895" t="s">
        <v>237</v>
      </c>
      <c r="D47" s="300">
        <v>17.391831440000001</v>
      </c>
      <c r="E47" s="300">
        <v>3.9712721200000001</v>
      </c>
      <c r="F47" s="878">
        <v>0.84040000000000004</v>
      </c>
      <c r="G47" s="300">
        <v>20.729349809999999</v>
      </c>
      <c r="H47" s="486">
        <v>1E-3</v>
      </c>
      <c r="I47" s="300">
        <v>277</v>
      </c>
      <c r="J47" s="486">
        <v>0.20910000000000001</v>
      </c>
      <c r="K47" s="879">
        <v>0</v>
      </c>
      <c r="L47" s="300">
        <v>0.85669839999999997</v>
      </c>
      <c r="M47" s="880">
        <f t="shared" si="2"/>
        <v>4.132779888671289E-2</v>
      </c>
      <c r="N47" s="300">
        <v>4.4655399999999996E-3</v>
      </c>
      <c r="O47" s="300">
        <v>-1.050181E-2</v>
      </c>
      <c r="P47" s="777"/>
      <c r="R47" s="888"/>
      <c r="S47" s="888"/>
      <c r="T47" s="888"/>
      <c r="U47" s="888"/>
      <c r="V47" s="888"/>
      <c r="W47" s="888"/>
      <c r="X47" s="888"/>
      <c r="Y47" s="888"/>
      <c r="Z47" s="888"/>
      <c r="AA47" s="888"/>
      <c r="AB47" s="888"/>
      <c r="AC47" s="888"/>
      <c r="AD47" s="888"/>
      <c r="AE47" s="888"/>
      <c r="AF47" s="888"/>
      <c r="AG47" s="888"/>
    </row>
    <row r="48" spans="1:33" s="1740" customFormat="1" ht="20.100000000000001" customHeight="1">
      <c r="A48" s="381"/>
      <c r="B48" s="920"/>
      <c r="C48" s="895" t="s">
        <v>130</v>
      </c>
      <c r="D48" s="300">
        <v>121.203692</v>
      </c>
      <c r="E48" s="300">
        <v>6.6223058799999999</v>
      </c>
      <c r="F48" s="878">
        <v>0.66569999999999996</v>
      </c>
      <c r="G48" s="300">
        <v>125.61216999</v>
      </c>
      <c r="H48" s="486">
        <v>2E-3</v>
      </c>
      <c r="I48" s="300">
        <v>1137</v>
      </c>
      <c r="J48" s="486">
        <v>0.21129999999999999</v>
      </c>
      <c r="K48" s="879">
        <v>0</v>
      </c>
      <c r="L48" s="300">
        <v>8.8684745100000004</v>
      </c>
      <c r="M48" s="880">
        <f t="shared" si="2"/>
        <v>7.0602032515687141E-2</v>
      </c>
      <c r="N48" s="300">
        <v>5.4709260000000003E-2</v>
      </c>
      <c r="O48" s="300">
        <v>-7.5226330000000008E-2</v>
      </c>
      <c r="P48" s="777"/>
      <c r="R48" s="888"/>
      <c r="S48" s="888"/>
      <c r="T48" s="888"/>
      <c r="U48" s="888"/>
      <c r="V48" s="888"/>
      <c r="W48" s="888"/>
      <c r="X48" s="888"/>
      <c r="Y48" s="888"/>
      <c r="Z48" s="888"/>
      <c r="AA48" s="888"/>
      <c r="AB48" s="888"/>
      <c r="AC48" s="888"/>
      <c r="AD48" s="888"/>
      <c r="AE48" s="888"/>
      <c r="AF48" s="888"/>
      <c r="AG48" s="888"/>
    </row>
    <row r="49" spans="1:33" s="1740" customFormat="1" ht="20.100000000000001" customHeight="1">
      <c r="A49" s="381"/>
      <c r="B49" s="920"/>
      <c r="C49" s="895" t="s">
        <v>131</v>
      </c>
      <c r="D49" s="300">
        <v>136.87197379</v>
      </c>
      <c r="E49" s="300">
        <v>2.5144673599999998</v>
      </c>
      <c r="F49" s="878">
        <v>0.66590000000000005</v>
      </c>
      <c r="G49" s="300">
        <v>138.54708558999999</v>
      </c>
      <c r="H49" s="486">
        <v>3.5000000000000001E-3</v>
      </c>
      <c r="I49" s="300">
        <v>1027</v>
      </c>
      <c r="J49" s="486">
        <v>0.21310000000000001</v>
      </c>
      <c r="K49" s="879">
        <v>0</v>
      </c>
      <c r="L49" s="300">
        <v>14.88776184</v>
      </c>
      <c r="M49" s="880">
        <f t="shared" si="2"/>
        <v>0.1074563335388887</v>
      </c>
      <c r="N49" s="300">
        <v>0.10655286999999999</v>
      </c>
      <c r="O49" s="300">
        <v>-7.7317910000000004E-2</v>
      </c>
      <c r="P49" s="777"/>
      <c r="R49" s="888"/>
      <c r="S49" s="888"/>
      <c r="T49" s="888"/>
      <c r="U49" s="888"/>
      <c r="V49" s="888"/>
      <c r="W49" s="888"/>
      <c r="X49" s="888"/>
      <c r="Y49" s="888"/>
      <c r="Z49" s="888"/>
      <c r="AA49" s="888"/>
      <c r="AB49" s="888"/>
      <c r="AC49" s="888"/>
      <c r="AD49" s="888"/>
      <c r="AE49" s="888"/>
      <c r="AF49" s="888"/>
      <c r="AG49" s="888"/>
    </row>
    <row r="50" spans="1:33" s="1740" customFormat="1" ht="20.100000000000001" customHeight="1">
      <c r="A50" s="381"/>
      <c r="B50" s="920"/>
      <c r="C50" s="895" t="s">
        <v>132</v>
      </c>
      <c r="D50" s="300">
        <v>82.041620809999998</v>
      </c>
      <c r="E50" s="300">
        <v>6.0008952400000002</v>
      </c>
      <c r="F50" s="878">
        <v>0.78890000000000005</v>
      </c>
      <c r="G50" s="300">
        <v>86.778495930000005</v>
      </c>
      <c r="H50" s="486">
        <v>6.0000000000000001E-3</v>
      </c>
      <c r="I50" s="300">
        <v>560</v>
      </c>
      <c r="J50" s="486">
        <v>0.2142</v>
      </c>
      <c r="K50" s="879">
        <v>0</v>
      </c>
      <c r="L50" s="300">
        <v>13.776086919999999</v>
      </c>
      <c r="M50" s="880">
        <f t="shared" si="2"/>
        <v>0.15875000796409861</v>
      </c>
      <c r="N50" s="300">
        <v>0.11603318</v>
      </c>
      <c r="O50" s="300">
        <v>-7.706136999999999E-2</v>
      </c>
      <c r="P50" s="777"/>
      <c r="R50" s="888"/>
      <c r="S50" s="888"/>
      <c r="T50" s="888"/>
      <c r="U50" s="888"/>
      <c r="V50" s="888"/>
      <c r="W50" s="888"/>
      <c r="X50" s="888"/>
      <c r="Y50" s="888"/>
      <c r="Z50" s="888"/>
      <c r="AA50" s="888"/>
      <c r="AB50" s="888"/>
      <c r="AC50" s="888"/>
      <c r="AD50" s="888"/>
      <c r="AE50" s="888"/>
      <c r="AF50" s="888"/>
      <c r="AG50" s="888"/>
    </row>
    <row r="51" spans="1:33" s="1740" customFormat="1" ht="20.100000000000001" customHeight="1">
      <c r="A51" s="381"/>
      <c r="B51" s="920"/>
      <c r="C51" s="895" t="s">
        <v>133</v>
      </c>
      <c r="D51" s="300">
        <v>114.38109901999999</v>
      </c>
      <c r="E51" s="300">
        <v>6.4881048300000002</v>
      </c>
      <c r="F51" s="878">
        <v>0.58550000000000002</v>
      </c>
      <c r="G51" s="300">
        <v>118.18534235999999</v>
      </c>
      <c r="H51" s="486">
        <v>1.41E-2</v>
      </c>
      <c r="I51" s="300">
        <v>882</v>
      </c>
      <c r="J51" s="486">
        <v>0.21099999999999999</v>
      </c>
      <c r="K51" s="879">
        <v>0</v>
      </c>
      <c r="L51" s="300">
        <v>31.95449172</v>
      </c>
      <c r="M51" s="880">
        <f t="shared" si="2"/>
        <v>0.27037609810076624</v>
      </c>
      <c r="N51" s="300">
        <v>0.36275887000000001</v>
      </c>
      <c r="O51" s="300">
        <v>-0.22507501000000002</v>
      </c>
      <c r="P51" s="777"/>
      <c r="R51" s="888"/>
      <c r="S51" s="888"/>
      <c r="T51" s="888"/>
      <c r="U51" s="888"/>
      <c r="V51" s="888"/>
      <c r="W51" s="888"/>
      <c r="X51" s="888"/>
      <c r="Y51" s="888"/>
      <c r="Z51" s="888"/>
      <c r="AA51" s="888"/>
      <c r="AB51" s="888"/>
      <c r="AC51" s="888"/>
      <c r="AD51" s="888"/>
      <c r="AE51" s="888"/>
      <c r="AF51" s="888"/>
      <c r="AG51" s="888"/>
    </row>
    <row r="52" spans="1:33" s="1740" customFormat="1" ht="20.100000000000001" customHeight="1">
      <c r="A52" s="381"/>
      <c r="B52" s="920"/>
      <c r="C52" s="895" t="s">
        <v>238</v>
      </c>
      <c r="D52" s="300">
        <v>87.811579510000001</v>
      </c>
      <c r="E52" s="300">
        <v>5.4096633700000005</v>
      </c>
      <c r="F52" s="878">
        <v>0.56459999999999999</v>
      </c>
      <c r="G52" s="300">
        <v>90.871777590000008</v>
      </c>
      <c r="H52" s="486">
        <v>1.1599999999999999E-2</v>
      </c>
      <c r="I52" s="300">
        <v>697</v>
      </c>
      <c r="J52" s="486">
        <v>0.21099999999999999</v>
      </c>
      <c r="K52" s="879">
        <v>0</v>
      </c>
      <c r="L52" s="300">
        <v>21.881561120000001</v>
      </c>
      <c r="M52" s="880">
        <f t="shared" si="2"/>
        <v>0.24079600620036687</v>
      </c>
      <c r="N52" s="300">
        <v>0.22921439999999998</v>
      </c>
      <c r="O52" s="300">
        <v>-0.13398393</v>
      </c>
      <c r="P52" s="777"/>
      <c r="R52" s="888"/>
      <c r="S52" s="888"/>
      <c r="T52" s="888"/>
      <c r="U52" s="888"/>
      <c r="V52" s="888"/>
      <c r="W52" s="888"/>
      <c r="X52" s="888"/>
      <c r="Y52" s="888"/>
      <c r="Z52" s="888"/>
      <c r="AA52" s="888"/>
      <c r="AB52" s="888"/>
      <c r="AC52" s="888"/>
      <c r="AD52" s="888"/>
      <c r="AE52" s="888"/>
      <c r="AF52" s="888"/>
      <c r="AG52" s="888"/>
    </row>
    <row r="53" spans="1:33" s="1740" customFormat="1" ht="20.100000000000001" customHeight="1">
      <c r="A53" s="381"/>
      <c r="B53" s="920"/>
      <c r="C53" s="895" t="s">
        <v>239</v>
      </c>
      <c r="D53" s="300">
        <v>26.569519510000003</v>
      </c>
      <c r="E53" s="300">
        <v>1.0784414599999999</v>
      </c>
      <c r="F53" s="878">
        <v>0.68989999999999996</v>
      </c>
      <c r="G53" s="300">
        <v>27.31356478</v>
      </c>
      <c r="H53" s="486">
        <v>2.2499999999999999E-2</v>
      </c>
      <c r="I53" s="300">
        <v>185</v>
      </c>
      <c r="J53" s="486">
        <v>0.21110000000000001</v>
      </c>
      <c r="K53" s="879">
        <v>0</v>
      </c>
      <c r="L53" s="300">
        <v>10.07293059</v>
      </c>
      <c r="M53" s="880">
        <f t="shared" si="2"/>
        <v>0.36878857341154431</v>
      </c>
      <c r="N53" s="300">
        <v>0.13354447</v>
      </c>
      <c r="O53" s="300">
        <v>-9.1091080000000005E-2</v>
      </c>
      <c r="P53" s="777"/>
      <c r="R53" s="888"/>
      <c r="S53" s="888"/>
      <c r="T53" s="888"/>
      <c r="U53" s="888"/>
      <c r="V53" s="888"/>
      <c r="W53" s="888"/>
      <c r="X53" s="888"/>
      <c r="Y53" s="888"/>
      <c r="Z53" s="888"/>
      <c r="AA53" s="888"/>
      <c r="AB53" s="888"/>
      <c r="AC53" s="888"/>
      <c r="AD53" s="888"/>
      <c r="AE53" s="888"/>
      <c r="AF53" s="888"/>
      <c r="AG53" s="888"/>
    </row>
    <row r="54" spans="1:33" s="1740" customFormat="1" ht="20.100000000000001" customHeight="1">
      <c r="A54" s="381"/>
      <c r="B54" s="920"/>
      <c r="C54" s="895" t="s">
        <v>134</v>
      </c>
      <c r="D54" s="300">
        <v>64.253725520000003</v>
      </c>
      <c r="E54" s="300">
        <v>2.7719933700000001</v>
      </c>
      <c r="F54" s="878">
        <v>0.745</v>
      </c>
      <c r="G54" s="300">
        <v>66.319200809999998</v>
      </c>
      <c r="H54" s="486">
        <v>5.0700000000000002E-2</v>
      </c>
      <c r="I54" s="300">
        <v>526</v>
      </c>
      <c r="J54" s="486">
        <v>0.2102</v>
      </c>
      <c r="K54" s="879">
        <v>0</v>
      </c>
      <c r="L54" s="300">
        <v>37.573696479999995</v>
      </c>
      <c r="M54" s="880">
        <f t="shared" si="2"/>
        <v>0.56655834239688863</v>
      </c>
      <c r="N54" s="300">
        <v>0.73210071999999993</v>
      </c>
      <c r="O54" s="300">
        <v>-0.39390724999999999</v>
      </c>
      <c r="P54" s="777"/>
      <c r="R54" s="888"/>
      <c r="S54" s="888"/>
      <c r="T54" s="888"/>
      <c r="U54" s="888"/>
      <c r="V54" s="888"/>
      <c r="W54" s="888"/>
      <c r="X54" s="888"/>
      <c r="Y54" s="888"/>
      <c r="Z54" s="888"/>
      <c r="AA54" s="888"/>
      <c r="AB54" s="888"/>
      <c r="AC54" s="888"/>
      <c r="AD54" s="888"/>
      <c r="AE54" s="888"/>
      <c r="AF54" s="888"/>
      <c r="AG54" s="888"/>
    </row>
    <row r="55" spans="1:33" s="1740" customFormat="1" ht="20.100000000000001" customHeight="1">
      <c r="A55" s="381"/>
      <c r="B55" s="920"/>
      <c r="C55" s="895" t="s">
        <v>240</v>
      </c>
      <c r="D55" s="300">
        <v>41.781417859999998</v>
      </c>
      <c r="E55" s="300">
        <v>1.4759268700000001</v>
      </c>
      <c r="F55" s="878">
        <v>0.79659999999999997</v>
      </c>
      <c r="G55" s="300">
        <v>42.957110180000001</v>
      </c>
      <c r="H55" s="486">
        <v>3.8699999999999998E-2</v>
      </c>
      <c r="I55" s="300">
        <v>322</v>
      </c>
      <c r="J55" s="486">
        <v>0.20669999999999999</v>
      </c>
      <c r="K55" s="879">
        <v>0</v>
      </c>
      <c r="L55" s="300">
        <v>21.010627809999999</v>
      </c>
      <c r="M55" s="880">
        <f t="shared" si="2"/>
        <v>0.48910710524894996</v>
      </c>
      <c r="N55" s="300">
        <v>0.35265456000000001</v>
      </c>
      <c r="O55" s="300">
        <v>-0.16524961999999999</v>
      </c>
      <c r="P55" s="777"/>
      <c r="R55" s="888"/>
      <c r="S55" s="888"/>
      <c r="T55" s="888"/>
      <c r="U55" s="888"/>
      <c r="V55" s="888"/>
      <c r="W55" s="888"/>
      <c r="X55" s="888"/>
      <c r="Y55" s="888"/>
      <c r="Z55" s="888"/>
      <c r="AA55" s="888"/>
      <c r="AB55" s="888"/>
      <c r="AC55" s="888"/>
      <c r="AD55" s="888"/>
      <c r="AE55" s="888"/>
      <c r="AF55" s="888"/>
      <c r="AG55" s="888"/>
    </row>
    <row r="56" spans="1:33" s="1740" customFormat="1" ht="20.100000000000001" customHeight="1">
      <c r="A56" s="381"/>
      <c r="B56" s="920"/>
      <c r="C56" s="895" t="s">
        <v>241</v>
      </c>
      <c r="D56" s="300">
        <v>22.472307659999998</v>
      </c>
      <c r="E56" s="300">
        <v>1.2960665</v>
      </c>
      <c r="F56" s="878">
        <v>0.68630000000000002</v>
      </c>
      <c r="G56" s="300">
        <v>23.362090629999997</v>
      </c>
      <c r="H56" s="486">
        <v>7.2700000000000001E-2</v>
      </c>
      <c r="I56" s="300">
        <v>204</v>
      </c>
      <c r="J56" s="486">
        <v>0.2165</v>
      </c>
      <c r="K56" s="879">
        <v>0</v>
      </c>
      <c r="L56" s="300">
        <v>16.56306867</v>
      </c>
      <c r="M56" s="880">
        <f t="shared" si="2"/>
        <v>0.70897202362235689</v>
      </c>
      <c r="N56" s="300">
        <v>0.37944615000000004</v>
      </c>
      <c r="O56" s="300">
        <v>-0.22865762000000001</v>
      </c>
      <c r="P56" s="777"/>
      <c r="R56" s="888"/>
      <c r="S56" s="888"/>
      <c r="T56" s="888"/>
      <c r="U56" s="888"/>
      <c r="V56" s="888"/>
      <c r="W56" s="888"/>
      <c r="X56" s="888"/>
      <c r="Y56" s="888"/>
      <c r="Z56" s="888"/>
      <c r="AA56" s="888"/>
      <c r="AB56" s="888"/>
      <c r="AC56" s="888"/>
      <c r="AD56" s="888"/>
      <c r="AE56" s="888"/>
      <c r="AF56" s="888"/>
      <c r="AG56" s="888"/>
    </row>
    <row r="57" spans="1:33" s="1740" customFormat="1" ht="20.100000000000001" customHeight="1">
      <c r="A57" s="381"/>
      <c r="B57" s="920"/>
      <c r="C57" s="895" t="s">
        <v>135</v>
      </c>
      <c r="D57" s="300">
        <v>79.388369439999991</v>
      </c>
      <c r="E57" s="300">
        <v>3.4327470199999999</v>
      </c>
      <c r="F57" s="878">
        <v>0.50280000000000002</v>
      </c>
      <c r="G57" s="300">
        <v>81.115755769999993</v>
      </c>
      <c r="H57" s="486">
        <v>0.24540000000000001</v>
      </c>
      <c r="I57" s="300">
        <v>740</v>
      </c>
      <c r="J57" s="486">
        <v>0.20519999999999999</v>
      </c>
      <c r="K57" s="879">
        <v>0</v>
      </c>
      <c r="L57" s="300">
        <v>77.597847239999993</v>
      </c>
      <c r="M57" s="880">
        <f t="shared" si="2"/>
        <v>0.95663100840760373</v>
      </c>
      <c r="N57" s="300">
        <v>4.2629302000000004</v>
      </c>
      <c r="O57" s="300">
        <v>-1.4430361899999999</v>
      </c>
      <c r="P57" s="777"/>
      <c r="R57" s="888"/>
      <c r="S57" s="888"/>
      <c r="T57" s="888"/>
      <c r="U57" s="888"/>
      <c r="V57" s="888"/>
      <c r="W57" s="888"/>
      <c r="X57" s="888"/>
      <c r="Y57" s="888"/>
      <c r="Z57" s="888"/>
      <c r="AA57" s="888"/>
      <c r="AB57" s="888"/>
      <c r="AC57" s="888"/>
      <c r="AD57" s="888"/>
      <c r="AE57" s="888"/>
      <c r="AF57" s="888"/>
      <c r="AG57" s="888"/>
    </row>
    <row r="58" spans="1:33" s="1740" customFormat="1" ht="20.100000000000001" customHeight="1">
      <c r="A58" s="381"/>
      <c r="B58" s="920"/>
      <c r="C58" s="895" t="s">
        <v>242</v>
      </c>
      <c r="D58" s="300">
        <v>8.2133859699999991</v>
      </c>
      <c r="E58" s="300">
        <v>0.49664139000000002</v>
      </c>
      <c r="F58" s="878">
        <v>0.56640000000000001</v>
      </c>
      <c r="G58" s="300">
        <v>8.49470788</v>
      </c>
      <c r="H58" s="486">
        <v>0.11459999999999999</v>
      </c>
      <c r="I58" s="300">
        <v>94</v>
      </c>
      <c r="J58" s="486">
        <v>0.20449999999999999</v>
      </c>
      <c r="K58" s="879">
        <v>0</v>
      </c>
      <c r="L58" s="300">
        <v>6.9128321100000001</v>
      </c>
      <c r="M58" s="880">
        <f t="shared" si="2"/>
        <v>0.81378102786508066</v>
      </c>
      <c r="N58" s="300">
        <v>0.20680371</v>
      </c>
      <c r="O58" s="300">
        <v>-0.11596813</v>
      </c>
      <c r="P58" s="777"/>
      <c r="R58" s="888"/>
      <c r="S58" s="888"/>
      <c r="T58" s="888"/>
      <c r="U58" s="888"/>
      <c r="V58" s="888"/>
      <c r="W58" s="888"/>
      <c r="X58" s="888"/>
      <c r="Y58" s="888"/>
      <c r="Z58" s="888"/>
      <c r="AA58" s="888"/>
      <c r="AB58" s="888"/>
      <c r="AC58" s="888"/>
      <c r="AD58" s="888"/>
      <c r="AE58" s="888"/>
      <c r="AF58" s="888"/>
      <c r="AG58" s="888"/>
    </row>
    <row r="59" spans="1:33" s="1740" customFormat="1" ht="20.100000000000001" customHeight="1">
      <c r="A59" s="381"/>
      <c r="B59" s="920"/>
      <c r="C59" s="895" t="s">
        <v>243</v>
      </c>
      <c r="D59" s="300">
        <v>65.766754149999997</v>
      </c>
      <c r="E59" s="300">
        <v>2.9191056299999998</v>
      </c>
      <c r="F59" s="878">
        <v>0.49149999999999999</v>
      </c>
      <c r="G59" s="300">
        <v>67.202807300000003</v>
      </c>
      <c r="H59" s="486">
        <v>0.2384</v>
      </c>
      <c r="I59" s="300">
        <v>605</v>
      </c>
      <c r="J59" s="486">
        <v>0.2029</v>
      </c>
      <c r="K59" s="879">
        <v>0</v>
      </c>
      <c r="L59" s="300">
        <v>65.856375970000002</v>
      </c>
      <c r="M59" s="880">
        <f t="shared" si="2"/>
        <v>0.97996465647648623</v>
      </c>
      <c r="N59" s="300">
        <v>3.3486209599999999</v>
      </c>
      <c r="O59" s="300">
        <v>-0.91829976000000002</v>
      </c>
      <c r="P59" s="777"/>
      <c r="R59" s="888"/>
      <c r="S59" s="888"/>
      <c r="T59" s="888"/>
      <c r="U59" s="888"/>
      <c r="V59" s="888"/>
      <c r="W59" s="888"/>
      <c r="X59" s="888"/>
      <c r="Y59" s="888"/>
      <c r="Z59" s="888"/>
      <c r="AA59" s="888"/>
      <c r="AB59" s="888"/>
      <c r="AC59" s="888"/>
      <c r="AD59" s="888"/>
      <c r="AE59" s="888"/>
      <c r="AF59" s="888"/>
      <c r="AG59" s="888"/>
    </row>
    <row r="60" spans="1:33" s="1740" customFormat="1" ht="20.100000000000001" customHeight="1">
      <c r="A60" s="381"/>
      <c r="B60" s="920"/>
      <c r="C60" s="895" t="s">
        <v>244</v>
      </c>
      <c r="D60" s="300">
        <v>5.4082293200000002</v>
      </c>
      <c r="E60" s="300">
        <v>1.7000000000000001E-2</v>
      </c>
      <c r="F60" s="878">
        <v>0.58889999999999998</v>
      </c>
      <c r="G60" s="300">
        <v>5.4182405899999999</v>
      </c>
      <c r="H60" s="486">
        <v>0.53620000000000001</v>
      </c>
      <c r="I60" s="300">
        <v>41</v>
      </c>
      <c r="J60" s="486">
        <v>0.23449999999999999</v>
      </c>
      <c r="K60" s="879">
        <v>0</v>
      </c>
      <c r="L60" s="300">
        <v>4.8286391599999998</v>
      </c>
      <c r="M60" s="880">
        <f t="shared" si="2"/>
        <v>0.89118212449107947</v>
      </c>
      <c r="N60" s="300">
        <v>0.70750553000000005</v>
      </c>
      <c r="O60" s="300">
        <v>-0.40876829999999997</v>
      </c>
      <c r="P60" s="777"/>
      <c r="R60" s="888"/>
      <c r="S60" s="888"/>
      <c r="T60" s="888"/>
      <c r="U60" s="888"/>
      <c r="V60" s="888"/>
      <c r="W60" s="888"/>
      <c r="X60" s="888"/>
      <c r="Y60" s="888"/>
      <c r="Z60" s="888"/>
      <c r="AA60" s="888"/>
      <c r="AB60" s="888"/>
      <c r="AC60" s="888"/>
      <c r="AD60" s="888"/>
      <c r="AE60" s="888"/>
      <c r="AF60" s="888"/>
      <c r="AG60" s="888"/>
    </row>
    <row r="61" spans="1:33" s="1740" customFormat="1" ht="20.100000000000001" customHeight="1">
      <c r="A61" s="381"/>
      <c r="B61" s="1891"/>
      <c r="C61" s="896" t="s">
        <v>136</v>
      </c>
      <c r="D61" s="301">
        <v>21.788983219999999</v>
      </c>
      <c r="E61" s="301">
        <v>1.45944666</v>
      </c>
      <c r="F61" s="897">
        <v>0.37990000000000002</v>
      </c>
      <c r="G61" s="301">
        <v>22.343466790000001</v>
      </c>
      <c r="H61" s="898">
        <v>1</v>
      </c>
      <c r="I61" s="301">
        <v>263</v>
      </c>
      <c r="J61" s="898">
        <v>0.31119999999999998</v>
      </c>
      <c r="K61" s="899">
        <v>0</v>
      </c>
      <c r="L61" s="301">
        <v>24.814131800000002</v>
      </c>
      <c r="M61" s="900">
        <f t="shared" si="2"/>
        <v>1.1105766188041046</v>
      </c>
      <c r="N61" s="301">
        <v>5.6227020599999999</v>
      </c>
      <c r="O61" s="301">
        <v>-5.4876127699999993</v>
      </c>
      <c r="P61" s="777"/>
      <c r="R61" s="888"/>
      <c r="S61" s="888"/>
      <c r="T61" s="888"/>
      <c r="U61" s="888"/>
      <c r="V61" s="888"/>
      <c r="W61" s="888"/>
      <c r="X61" s="888"/>
      <c r="Y61" s="888"/>
      <c r="Z61" s="888"/>
      <c r="AA61" s="888"/>
      <c r="AB61" s="888"/>
      <c r="AC61" s="888"/>
      <c r="AD61" s="888"/>
      <c r="AE61" s="888"/>
      <c r="AF61" s="888"/>
      <c r="AG61" s="888"/>
    </row>
    <row r="62" spans="1:33" s="1740" customFormat="1" ht="20.100000000000001" customHeight="1" thickBot="1">
      <c r="A62" s="381"/>
      <c r="B62" s="2073" t="s">
        <v>449</v>
      </c>
      <c r="C62" s="2073"/>
      <c r="D62" s="901">
        <f>+D45+D48+D49+D50+D51+D54+D57+D61</f>
        <v>638.53785748999996</v>
      </c>
      <c r="E62" s="901">
        <f>+E45+E48+E49+E50+E51+E54+E57+E61</f>
        <v>35.70012586</v>
      </c>
      <c r="F62" s="1892">
        <f>+((E45*F45)+(E48*F48)+(E49*F49)+(E50*F50)+(E51*F51)+(E54*F54)+(E57*F57)+(E61*F61))/E62</f>
        <v>0.69461279508024132</v>
      </c>
      <c r="G62" s="901">
        <f>+G45+G48+G49+G50+G51+G54+G57+G61</f>
        <v>663.34657966999998</v>
      </c>
      <c r="H62" s="1893">
        <f>+((G45*H45)+(G48*H48)+(G49*H49)+(G50*H50)+(G51*H51)+(G54*H54)+(G57*H57)+(G61*H61))/G62</f>
        <v>7.3203551099959199E-2</v>
      </c>
      <c r="I62" s="901">
        <f>+I45+I48+I49+I50+I51+I54+I57+I61</f>
        <v>5451</v>
      </c>
      <c r="J62" s="1893">
        <f>+((G45*J45)+(G48*J48)+(G49*J49)+(G50*J50)+(G51*J51)+(G54*J54)+(G57*J57)+(G61*J61))/G62</f>
        <v>0.21587807999620315</v>
      </c>
      <c r="K62" s="1894">
        <f>+((G45*K45)+(G48*K48)+(G49*K49)+(G50*K50)+(G51*K51)+(G54*K54)+(G57*K57)+(G61*K61))/G62</f>
        <v>0</v>
      </c>
      <c r="L62" s="901">
        <f>+L45+L48+L49+L50+L51+L54+L57+L61</f>
        <v>210.60666115000001</v>
      </c>
      <c r="M62" s="902">
        <f t="shared" si="2"/>
        <v>0.31749113902836745</v>
      </c>
      <c r="N62" s="901">
        <f>+N45+N48+N49+N50+N51+N54+N57+N61</f>
        <v>11.263623819999999</v>
      </c>
      <c r="O62" s="901">
        <f>+O45+O48+O49+O50+O51+O54+O57+O61</f>
        <v>-7.7919289099999993</v>
      </c>
      <c r="P62" s="777"/>
      <c r="R62" s="888"/>
      <c r="S62" s="888"/>
      <c r="T62" s="888"/>
      <c r="U62" s="888"/>
      <c r="V62" s="888"/>
      <c r="W62" s="888"/>
      <c r="X62" s="888"/>
      <c r="Y62" s="888"/>
      <c r="Z62" s="888"/>
      <c r="AA62" s="888"/>
      <c r="AB62" s="888"/>
      <c r="AC62" s="888"/>
      <c r="AD62" s="888"/>
      <c r="AE62" s="888"/>
      <c r="AF62" s="888"/>
      <c r="AG62" s="888"/>
    </row>
    <row r="63" spans="1:33" s="1740" customFormat="1" ht="20.100000000000001" customHeight="1">
      <c r="A63" s="381"/>
      <c r="B63" s="2070" t="s">
        <v>450</v>
      </c>
      <c r="C63" s="2070"/>
      <c r="D63" s="2070"/>
      <c r="E63" s="2070"/>
      <c r="F63" s="1888"/>
      <c r="G63" s="1889"/>
      <c r="H63" s="1889"/>
      <c r="I63" s="1889"/>
      <c r="J63" s="1889"/>
      <c r="K63" s="1895"/>
      <c r="L63" s="1889"/>
      <c r="M63" s="1889"/>
      <c r="N63" s="1889"/>
      <c r="O63" s="1889"/>
      <c r="P63" s="777"/>
      <c r="R63" s="888"/>
      <c r="S63" s="888"/>
      <c r="T63" s="888"/>
      <c r="U63" s="888"/>
      <c r="V63" s="888"/>
      <c r="W63" s="888"/>
      <c r="X63" s="888"/>
      <c r="Y63" s="888"/>
      <c r="Z63" s="888"/>
      <c r="AA63" s="888"/>
      <c r="AB63" s="888"/>
      <c r="AC63" s="888"/>
      <c r="AD63" s="888"/>
      <c r="AE63" s="888"/>
      <c r="AF63" s="888"/>
      <c r="AG63" s="888"/>
    </row>
    <row r="64" spans="1:33" s="1740" customFormat="1" ht="20.100000000000001" customHeight="1">
      <c r="A64" s="381"/>
      <c r="B64" s="1890"/>
      <c r="C64" s="889" t="s">
        <v>129</v>
      </c>
      <c r="D64" s="890">
        <v>13732.341220049999</v>
      </c>
      <c r="E64" s="890">
        <v>100.59814187000001</v>
      </c>
      <c r="F64" s="891">
        <v>0.71230000000000004</v>
      </c>
      <c r="G64" s="890">
        <v>13803.99253559</v>
      </c>
      <c r="H64" s="892">
        <v>8.0000000000000004E-4</v>
      </c>
      <c r="I64" s="890">
        <v>218676</v>
      </c>
      <c r="J64" s="892">
        <v>0.22950000000000001</v>
      </c>
      <c r="K64" s="893">
        <v>0</v>
      </c>
      <c r="L64" s="890">
        <v>700.00801682000008</v>
      </c>
      <c r="M64" s="894">
        <f t="shared" ref="M64:M81" si="3">+IFERROR(L64/G64,0)</f>
        <v>5.07105473300722E-2</v>
      </c>
      <c r="N64" s="890">
        <v>2.6763445099999998</v>
      </c>
      <c r="O64" s="890">
        <v>-2.4034839900000002</v>
      </c>
      <c r="P64" s="777"/>
      <c r="R64" s="888"/>
      <c r="S64" s="888"/>
      <c r="T64" s="888"/>
      <c r="U64" s="888"/>
      <c r="V64" s="888"/>
      <c r="W64" s="888"/>
      <c r="X64" s="888"/>
      <c r="Y64" s="888"/>
      <c r="Z64" s="888"/>
      <c r="AA64" s="888"/>
      <c r="AB64" s="888"/>
      <c r="AC64" s="888"/>
      <c r="AD64" s="888"/>
      <c r="AE64" s="888"/>
      <c r="AF64" s="888"/>
      <c r="AG64" s="888"/>
    </row>
    <row r="65" spans="1:33" s="1740" customFormat="1" ht="20.100000000000001" customHeight="1">
      <c r="A65" s="381"/>
      <c r="B65" s="920"/>
      <c r="C65" s="895" t="s">
        <v>236</v>
      </c>
      <c r="D65" s="300">
        <v>6958.5344500000001</v>
      </c>
      <c r="E65" s="300">
        <v>32.235139329999996</v>
      </c>
      <c r="F65" s="878">
        <v>0.77500000000000002</v>
      </c>
      <c r="G65" s="300">
        <v>6983.5180085000002</v>
      </c>
      <c r="H65" s="486">
        <v>6.9999999999999999E-4</v>
      </c>
      <c r="I65" s="300">
        <v>135252</v>
      </c>
      <c r="J65" s="486">
        <v>0.30259999999999998</v>
      </c>
      <c r="K65" s="879">
        <v>0</v>
      </c>
      <c r="L65" s="300">
        <v>426.44587235</v>
      </c>
      <c r="M65" s="880">
        <f t="shared" si="3"/>
        <v>6.1064619842169911E-2</v>
      </c>
      <c r="N65" s="300">
        <v>1.58992003</v>
      </c>
      <c r="O65" s="300">
        <v>-1.8233292800000001</v>
      </c>
      <c r="P65" s="777"/>
      <c r="R65" s="888"/>
      <c r="S65" s="888"/>
      <c r="T65" s="888"/>
      <c r="U65" s="888"/>
      <c r="V65" s="888"/>
      <c r="W65" s="888"/>
      <c r="X65" s="888"/>
      <c r="Y65" s="888"/>
      <c r="Z65" s="888"/>
      <c r="AA65" s="888"/>
      <c r="AB65" s="888"/>
      <c r="AC65" s="888"/>
      <c r="AD65" s="888"/>
      <c r="AE65" s="888"/>
      <c r="AF65" s="888"/>
      <c r="AG65" s="888"/>
    </row>
    <row r="66" spans="1:33" s="1740" customFormat="1" ht="20.100000000000001" customHeight="1">
      <c r="A66" s="381"/>
      <c r="B66" s="920"/>
      <c r="C66" s="895" t="s">
        <v>237</v>
      </c>
      <c r="D66" s="300">
        <v>6773.8067700500005</v>
      </c>
      <c r="E66" s="300">
        <v>68.363002540000011</v>
      </c>
      <c r="F66" s="878">
        <v>0.68259999999999998</v>
      </c>
      <c r="G66" s="300">
        <v>6820.4745270900003</v>
      </c>
      <c r="H66" s="486">
        <v>1E-3</v>
      </c>
      <c r="I66" s="300">
        <v>83424</v>
      </c>
      <c r="J66" s="486">
        <v>0.15459999999999999</v>
      </c>
      <c r="K66" s="879">
        <v>0</v>
      </c>
      <c r="L66" s="300">
        <v>273.56214447000002</v>
      </c>
      <c r="M66" s="880">
        <f t="shared" si="3"/>
        <v>4.010896065712851E-2</v>
      </c>
      <c r="N66" s="300">
        <v>1.08642448</v>
      </c>
      <c r="O66" s="300">
        <v>-0.58015470999999996</v>
      </c>
      <c r="P66" s="777"/>
      <c r="R66" s="888"/>
      <c r="S66" s="888"/>
      <c r="T66" s="888"/>
      <c r="U66" s="888"/>
      <c r="V66" s="888"/>
      <c r="W66" s="888"/>
      <c r="X66" s="888"/>
      <c r="Y66" s="888"/>
      <c r="Z66" s="888"/>
      <c r="AA66" s="888"/>
      <c r="AB66" s="888"/>
      <c r="AC66" s="888"/>
      <c r="AD66" s="888"/>
      <c r="AE66" s="888"/>
      <c r="AF66" s="888"/>
      <c r="AG66" s="888"/>
    </row>
    <row r="67" spans="1:33" s="1740" customFormat="1" ht="20.100000000000001" customHeight="1">
      <c r="A67" s="381"/>
      <c r="B67" s="920"/>
      <c r="C67" s="895" t="s">
        <v>130</v>
      </c>
      <c r="D67" s="300">
        <v>4238.6044007099999</v>
      </c>
      <c r="E67" s="300">
        <v>36.669678249999997</v>
      </c>
      <c r="F67" s="878">
        <v>0.64270000000000005</v>
      </c>
      <c r="G67" s="300">
        <v>4262.1703184600001</v>
      </c>
      <c r="H67" s="486">
        <v>1.9E-3</v>
      </c>
      <c r="I67" s="300">
        <v>52496</v>
      </c>
      <c r="J67" s="486">
        <v>0.19620000000000001</v>
      </c>
      <c r="K67" s="879">
        <v>0</v>
      </c>
      <c r="L67" s="300">
        <v>354.05198808</v>
      </c>
      <c r="M67" s="880">
        <f t="shared" si="3"/>
        <v>8.306847489096246E-2</v>
      </c>
      <c r="N67" s="300">
        <v>1.65441934</v>
      </c>
      <c r="O67" s="300">
        <v>-1.1962032300000001</v>
      </c>
      <c r="P67" s="777"/>
      <c r="R67" s="888"/>
      <c r="S67" s="888"/>
      <c r="T67" s="888"/>
      <c r="U67" s="888"/>
      <c r="V67" s="888"/>
      <c r="W67" s="888"/>
      <c r="X67" s="888"/>
      <c r="Y67" s="888"/>
      <c r="Z67" s="888"/>
      <c r="AA67" s="888"/>
      <c r="AB67" s="888"/>
      <c r="AC67" s="888"/>
      <c r="AD67" s="888"/>
      <c r="AE67" s="888"/>
      <c r="AF67" s="888"/>
      <c r="AG67" s="888"/>
    </row>
    <row r="68" spans="1:33" s="1740" customFormat="1" ht="20.100000000000001" customHeight="1">
      <c r="A68" s="381"/>
      <c r="B68" s="920"/>
      <c r="C68" s="895" t="s">
        <v>131</v>
      </c>
      <c r="D68" s="300">
        <v>2244.50376022</v>
      </c>
      <c r="E68" s="300">
        <v>18.711724140000001</v>
      </c>
      <c r="F68" s="878">
        <v>0.67279999999999995</v>
      </c>
      <c r="G68" s="300">
        <v>2257.0929295199999</v>
      </c>
      <c r="H68" s="486">
        <v>3.5000000000000001E-3</v>
      </c>
      <c r="I68" s="300">
        <v>26807</v>
      </c>
      <c r="J68" s="486">
        <v>0.2019</v>
      </c>
      <c r="K68" s="879">
        <v>0</v>
      </c>
      <c r="L68" s="300">
        <v>301.86354527999998</v>
      </c>
      <c r="M68" s="880">
        <f t="shared" si="3"/>
        <v>0.13373997203748061</v>
      </c>
      <c r="N68" s="300">
        <v>1.65975272</v>
      </c>
      <c r="O68" s="300">
        <v>-1.6529980900000001</v>
      </c>
      <c r="P68" s="777"/>
      <c r="R68" s="888"/>
      <c r="S68" s="888"/>
      <c r="T68" s="888"/>
      <c r="U68" s="888"/>
      <c r="V68" s="888"/>
      <c r="W68" s="888"/>
      <c r="X68" s="888"/>
      <c r="Y68" s="888"/>
      <c r="Z68" s="888"/>
      <c r="AA68" s="888"/>
      <c r="AB68" s="888"/>
      <c r="AC68" s="888"/>
      <c r="AD68" s="888"/>
      <c r="AE68" s="888"/>
      <c r="AF68" s="888"/>
      <c r="AG68" s="888"/>
    </row>
    <row r="69" spans="1:33" s="1740" customFormat="1" ht="20.100000000000001" customHeight="1">
      <c r="A69" s="381"/>
      <c r="B69" s="920"/>
      <c r="C69" s="895" t="s">
        <v>132</v>
      </c>
      <c r="D69" s="300">
        <v>1647.4685239300002</v>
      </c>
      <c r="E69" s="300">
        <v>14.69821546</v>
      </c>
      <c r="F69" s="878">
        <v>0.52590000000000003</v>
      </c>
      <c r="G69" s="300">
        <v>1655.19836622</v>
      </c>
      <c r="H69" s="486">
        <v>6.0000000000000001E-3</v>
      </c>
      <c r="I69" s="300">
        <v>19576</v>
      </c>
      <c r="J69" s="486">
        <v>0.19819999999999999</v>
      </c>
      <c r="K69" s="879">
        <v>0</v>
      </c>
      <c r="L69" s="300">
        <v>320.01767905999998</v>
      </c>
      <c r="M69" s="880">
        <f t="shared" si="3"/>
        <v>0.19334098292449919</v>
      </c>
      <c r="N69" s="300">
        <v>2.0735803600000002</v>
      </c>
      <c r="O69" s="300">
        <v>-2.0613538300000003</v>
      </c>
      <c r="P69" s="777"/>
      <c r="R69" s="888"/>
      <c r="S69" s="888"/>
      <c r="T69" s="888"/>
      <c r="U69" s="888"/>
      <c r="V69" s="888"/>
      <c r="W69" s="888"/>
      <c r="X69" s="888"/>
      <c r="Y69" s="888"/>
      <c r="Z69" s="888"/>
      <c r="AA69" s="888"/>
      <c r="AB69" s="888"/>
      <c r="AC69" s="888"/>
      <c r="AD69" s="888"/>
      <c r="AE69" s="888"/>
      <c r="AF69" s="888"/>
      <c r="AG69" s="888"/>
    </row>
    <row r="70" spans="1:33" s="1740" customFormat="1" ht="20.100000000000001" customHeight="1">
      <c r="A70" s="381"/>
      <c r="B70" s="920"/>
      <c r="C70" s="895" t="s">
        <v>133</v>
      </c>
      <c r="D70" s="300">
        <v>2258.9532522700001</v>
      </c>
      <c r="E70" s="300">
        <v>12.009235349999999</v>
      </c>
      <c r="F70" s="878">
        <v>0.73709999999999998</v>
      </c>
      <c r="G70" s="300">
        <v>2267.8047135000002</v>
      </c>
      <c r="H70" s="486">
        <v>1.37E-2</v>
      </c>
      <c r="I70" s="300">
        <v>27653</v>
      </c>
      <c r="J70" s="486">
        <v>0.19800000000000001</v>
      </c>
      <c r="K70" s="879">
        <v>0</v>
      </c>
      <c r="L70" s="300">
        <v>747.53522335000002</v>
      </c>
      <c r="M70" s="880">
        <f t="shared" si="3"/>
        <v>0.32962945129269833</v>
      </c>
      <c r="N70" s="300">
        <v>6.5239361900000006</v>
      </c>
      <c r="O70" s="300">
        <v>-5.2349226399999997</v>
      </c>
      <c r="P70" s="777"/>
      <c r="R70" s="888"/>
      <c r="S70" s="888"/>
      <c r="T70" s="888"/>
      <c r="U70" s="888"/>
      <c r="V70" s="888"/>
      <c r="W70" s="888"/>
      <c r="X70" s="888"/>
      <c r="Y70" s="888"/>
      <c r="Z70" s="888"/>
      <c r="AA70" s="888"/>
      <c r="AB70" s="888"/>
      <c r="AC70" s="888"/>
      <c r="AD70" s="888"/>
      <c r="AE70" s="888"/>
      <c r="AF70" s="888"/>
      <c r="AG70" s="888"/>
    </row>
    <row r="71" spans="1:33" s="1740" customFormat="1" ht="20.100000000000001" customHeight="1">
      <c r="A71" s="381"/>
      <c r="B71" s="920"/>
      <c r="C71" s="895" t="s">
        <v>238</v>
      </c>
      <c r="D71" s="300">
        <v>1710.51979792</v>
      </c>
      <c r="E71" s="300">
        <v>9.891495410000001</v>
      </c>
      <c r="F71" s="878">
        <v>0.7278</v>
      </c>
      <c r="G71" s="300">
        <v>1717.7184447899999</v>
      </c>
      <c r="H71" s="486">
        <v>1.1299999999999999E-2</v>
      </c>
      <c r="I71" s="300">
        <v>20427</v>
      </c>
      <c r="J71" s="486">
        <v>0.1923</v>
      </c>
      <c r="K71" s="879">
        <v>0</v>
      </c>
      <c r="L71" s="300">
        <v>487.55546483000001</v>
      </c>
      <c r="M71" s="880">
        <f t="shared" si="3"/>
        <v>0.28383898787883494</v>
      </c>
      <c r="N71" s="300">
        <v>3.9048584700000002</v>
      </c>
      <c r="O71" s="300">
        <v>-2.8942323299999999</v>
      </c>
      <c r="P71" s="777"/>
      <c r="R71" s="888"/>
      <c r="S71" s="888"/>
      <c r="T71" s="888"/>
      <c r="U71" s="888"/>
      <c r="V71" s="888"/>
      <c r="W71" s="888"/>
      <c r="X71" s="888"/>
      <c r="Y71" s="888"/>
      <c r="Z71" s="888"/>
      <c r="AA71" s="888"/>
      <c r="AB71" s="888"/>
      <c r="AC71" s="888"/>
      <c r="AD71" s="888"/>
      <c r="AE71" s="888"/>
      <c r="AF71" s="888"/>
      <c r="AG71" s="888"/>
    </row>
    <row r="72" spans="1:33" s="1740" customFormat="1" ht="20.100000000000001" customHeight="1">
      <c r="A72" s="381"/>
      <c r="B72" s="920"/>
      <c r="C72" s="895" t="s">
        <v>239</v>
      </c>
      <c r="D72" s="300">
        <v>548.43345435000003</v>
      </c>
      <c r="E72" s="300">
        <v>2.1177399399999999</v>
      </c>
      <c r="F72" s="878">
        <v>0.78049999999999997</v>
      </c>
      <c r="G72" s="300">
        <v>550.08626871000001</v>
      </c>
      <c r="H72" s="486">
        <v>2.1299999999999999E-2</v>
      </c>
      <c r="I72" s="300">
        <v>7226</v>
      </c>
      <c r="J72" s="486">
        <v>0.2157</v>
      </c>
      <c r="K72" s="879">
        <v>0</v>
      </c>
      <c r="L72" s="300">
        <v>259.97975851000001</v>
      </c>
      <c r="M72" s="880">
        <f t="shared" si="3"/>
        <v>0.47261633910563716</v>
      </c>
      <c r="N72" s="300">
        <v>2.6190777200000004</v>
      </c>
      <c r="O72" s="300">
        <v>-2.3406903199999998</v>
      </c>
      <c r="P72" s="777"/>
      <c r="R72" s="888"/>
      <c r="S72" s="888"/>
      <c r="T72" s="888"/>
      <c r="U72" s="888"/>
      <c r="V72" s="888"/>
      <c r="W72" s="888"/>
      <c r="X72" s="888"/>
      <c r="Y72" s="888"/>
      <c r="Z72" s="888"/>
      <c r="AA72" s="888"/>
      <c r="AB72" s="888"/>
      <c r="AC72" s="888"/>
      <c r="AD72" s="888"/>
      <c r="AE72" s="888"/>
      <c r="AF72" s="888"/>
      <c r="AG72" s="888"/>
    </row>
    <row r="73" spans="1:33" s="1740" customFormat="1" ht="20.100000000000001" customHeight="1">
      <c r="A73" s="381"/>
      <c r="B73" s="920"/>
      <c r="C73" s="895" t="s">
        <v>134</v>
      </c>
      <c r="D73" s="300">
        <v>1054.74236604</v>
      </c>
      <c r="E73" s="300">
        <v>4.2773559900000002</v>
      </c>
      <c r="F73" s="878">
        <v>0.71330000000000005</v>
      </c>
      <c r="G73" s="300">
        <v>1057.79339716</v>
      </c>
      <c r="H73" s="486">
        <v>4.9399999999999999E-2</v>
      </c>
      <c r="I73" s="300">
        <v>13711</v>
      </c>
      <c r="J73" s="486">
        <v>0.20039999999999999</v>
      </c>
      <c r="K73" s="879">
        <v>0</v>
      </c>
      <c r="L73" s="300">
        <v>724.73305649999998</v>
      </c>
      <c r="M73" s="880">
        <f t="shared" si="3"/>
        <v>0.68513668023055174</v>
      </c>
      <c r="N73" s="300">
        <v>10.913690789999999</v>
      </c>
      <c r="O73" s="300">
        <v>-7.0863535400000002</v>
      </c>
      <c r="P73" s="777"/>
      <c r="R73" s="888"/>
      <c r="S73" s="888"/>
      <c r="T73" s="888"/>
      <c r="U73" s="888"/>
      <c r="V73" s="888"/>
      <c r="W73" s="888"/>
      <c r="X73" s="888"/>
      <c r="Y73" s="888"/>
      <c r="Z73" s="888"/>
      <c r="AA73" s="888"/>
      <c r="AB73" s="888"/>
      <c r="AC73" s="888"/>
      <c r="AD73" s="888"/>
      <c r="AE73" s="888"/>
      <c r="AF73" s="888"/>
      <c r="AG73" s="888"/>
    </row>
    <row r="74" spans="1:33" s="1740" customFormat="1" ht="20.100000000000001" customHeight="1">
      <c r="A74" s="381"/>
      <c r="B74" s="920"/>
      <c r="C74" s="895" t="s">
        <v>240</v>
      </c>
      <c r="D74" s="300">
        <v>625.66378911000004</v>
      </c>
      <c r="E74" s="300">
        <v>2.8818909599999998</v>
      </c>
      <c r="F74" s="878">
        <v>0.68049999999999999</v>
      </c>
      <c r="G74" s="300">
        <v>627.62484671000004</v>
      </c>
      <c r="H74" s="486">
        <v>3.6400000000000002E-2</v>
      </c>
      <c r="I74" s="300">
        <v>8080</v>
      </c>
      <c r="J74" s="486">
        <v>0.1966</v>
      </c>
      <c r="K74" s="879">
        <v>0</v>
      </c>
      <c r="L74" s="300">
        <v>365.01224327</v>
      </c>
      <c r="M74" s="880">
        <f t="shared" si="3"/>
        <v>0.58157710801825113</v>
      </c>
      <c r="N74" s="300">
        <v>4.6282798300000003</v>
      </c>
      <c r="O74" s="300">
        <v>-3.1709479900000002</v>
      </c>
      <c r="P74" s="777"/>
      <c r="R74" s="888"/>
      <c r="S74" s="888"/>
      <c r="T74" s="888"/>
      <c r="U74" s="888"/>
      <c r="V74" s="888"/>
      <c r="W74" s="888"/>
      <c r="X74" s="888"/>
      <c r="Y74" s="888"/>
      <c r="Z74" s="888"/>
      <c r="AA74" s="888"/>
      <c r="AB74" s="888"/>
      <c r="AC74" s="888"/>
      <c r="AD74" s="888"/>
      <c r="AE74" s="888"/>
      <c r="AF74" s="888"/>
      <c r="AG74" s="888"/>
    </row>
    <row r="75" spans="1:33" s="1740" customFormat="1" ht="20.100000000000001" customHeight="1">
      <c r="A75" s="381"/>
      <c r="B75" s="920"/>
      <c r="C75" s="895" t="s">
        <v>241</v>
      </c>
      <c r="D75" s="300">
        <v>429.07857691999999</v>
      </c>
      <c r="E75" s="300">
        <v>1.39546503</v>
      </c>
      <c r="F75" s="878">
        <v>0.78110000000000002</v>
      </c>
      <c r="G75" s="300">
        <v>430.16855046000001</v>
      </c>
      <c r="H75" s="486">
        <v>6.83E-2</v>
      </c>
      <c r="I75" s="300">
        <v>5631</v>
      </c>
      <c r="J75" s="486">
        <v>0.2059</v>
      </c>
      <c r="K75" s="879">
        <v>0</v>
      </c>
      <c r="L75" s="300">
        <v>359.72081323000003</v>
      </c>
      <c r="M75" s="880">
        <f t="shared" si="3"/>
        <v>0.83623224627958781</v>
      </c>
      <c r="N75" s="300">
        <v>6.2854109600000001</v>
      </c>
      <c r="O75" s="300">
        <v>-3.91540555</v>
      </c>
      <c r="P75" s="777"/>
      <c r="R75" s="888"/>
      <c r="S75" s="888"/>
      <c r="T75" s="888"/>
      <c r="U75" s="888"/>
      <c r="V75" s="888"/>
      <c r="W75" s="888"/>
      <c r="X75" s="888"/>
      <c r="Y75" s="888"/>
      <c r="Z75" s="888"/>
      <c r="AA75" s="888"/>
      <c r="AB75" s="888"/>
      <c r="AC75" s="888"/>
      <c r="AD75" s="888"/>
      <c r="AE75" s="888"/>
      <c r="AF75" s="888"/>
      <c r="AG75" s="888"/>
    </row>
    <row r="76" spans="1:33" s="1740" customFormat="1" ht="20.100000000000001" customHeight="1">
      <c r="A76" s="381"/>
      <c r="B76" s="920"/>
      <c r="C76" s="895" t="s">
        <v>135</v>
      </c>
      <c r="D76" s="300">
        <v>617.5543952999999</v>
      </c>
      <c r="E76" s="300">
        <v>1.1774447699999999</v>
      </c>
      <c r="F76" s="878">
        <v>0.50139999999999996</v>
      </c>
      <c r="G76" s="300">
        <v>618.15588142999991</v>
      </c>
      <c r="H76" s="486">
        <v>0.2346</v>
      </c>
      <c r="I76" s="300">
        <v>8168</v>
      </c>
      <c r="J76" s="486">
        <v>0.1784</v>
      </c>
      <c r="K76" s="879">
        <v>0</v>
      </c>
      <c r="L76" s="300">
        <v>593.10662203999993</v>
      </c>
      <c r="M76" s="880">
        <f t="shared" si="3"/>
        <v>0.95947743903681271</v>
      </c>
      <c r="N76" s="300">
        <v>26.85514946</v>
      </c>
      <c r="O76" s="300">
        <v>-11.17228177</v>
      </c>
      <c r="P76" s="777"/>
      <c r="R76" s="888"/>
      <c r="S76" s="888"/>
      <c r="T76" s="888"/>
      <c r="U76" s="888"/>
      <c r="V76" s="888"/>
      <c r="W76" s="888"/>
      <c r="X76" s="888"/>
      <c r="Y76" s="888"/>
      <c r="Z76" s="888"/>
      <c r="AA76" s="888"/>
      <c r="AB76" s="888"/>
      <c r="AC76" s="888"/>
      <c r="AD76" s="888"/>
      <c r="AE76" s="888"/>
      <c r="AF76" s="888"/>
      <c r="AG76" s="888"/>
    </row>
    <row r="77" spans="1:33" s="1740" customFormat="1" ht="20.100000000000001" customHeight="1">
      <c r="A77" s="381"/>
      <c r="B77" s="920"/>
      <c r="C77" s="895" t="s">
        <v>242</v>
      </c>
      <c r="D77" s="300">
        <v>445.61141108999999</v>
      </c>
      <c r="E77" s="300">
        <v>1.1427455099999999</v>
      </c>
      <c r="F77" s="878">
        <v>0.48620000000000002</v>
      </c>
      <c r="G77" s="300">
        <v>446.17819795999998</v>
      </c>
      <c r="H77" s="486">
        <v>0.14099999999999999</v>
      </c>
      <c r="I77" s="300">
        <v>5831</v>
      </c>
      <c r="J77" s="486">
        <v>0.17449999999999999</v>
      </c>
      <c r="K77" s="879">
        <v>0</v>
      </c>
      <c r="L77" s="300">
        <v>413.98392738000001</v>
      </c>
      <c r="M77" s="880">
        <f t="shared" si="3"/>
        <v>0.92784436638276491</v>
      </c>
      <c r="N77" s="300">
        <v>11.426353890000001</v>
      </c>
      <c r="O77" s="300">
        <v>-6.1126829599999999</v>
      </c>
      <c r="P77" s="777"/>
      <c r="R77" s="888"/>
      <c r="S77" s="888"/>
      <c r="T77" s="888"/>
      <c r="U77" s="888"/>
      <c r="V77" s="888"/>
      <c r="W77" s="888"/>
      <c r="X77" s="888"/>
      <c r="Y77" s="888"/>
      <c r="Z77" s="888"/>
      <c r="AA77" s="888"/>
      <c r="AB77" s="888"/>
      <c r="AC77" s="888"/>
      <c r="AD77" s="888"/>
      <c r="AE77" s="888"/>
      <c r="AF77" s="888"/>
      <c r="AG77" s="888"/>
    </row>
    <row r="78" spans="1:33" s="1740" customFormat="1" ht="20.100000000000001" customHeight="1">
      <c r="A78" s="381"/>
      <c r="B78" s="920"/>
      <c r="C78" s="895" t="s">
        <v>243</v>
      </c>
      <c r="D78" s="300">
        <v>1.58840358</v>
      </c>
      <c r="E78" s="300">
        <v>0</v>
      </c>
      <c r="F78" s="878">
        <v>0</v>
      </c>
      <c r="G78" s="300">
        <v>1.58840358</v>
      </c>
      <c r="H78" s="486">
        <v>0.2326</v>
      </c>
      <c r="I78" s="300">
        <v>56</v>
      </c>
      <c r="J78" s="486">
        <v>0.15670000000000001</v>
      </c>
      <c r="K78" s="879">
        <v>0</v>
      </c>
      <c r="L78" s="300">
        <v>1.41499229</v>
      </c>
      <c r="M78" s="880">
        <f t="shared" si="3"/>
        <v>0.89082668146592825</v>
      </c>
      <c r="N78" s="300">
        <v>5.9483180000000004E-2</v>
      </c>
      <c r="O78" s="300">
        <v>-1.645448E-2</v>
      </c>
      <c r="P78" s="777"/>
      <c r="R78" s="888"/>
      <c r="S78" s="888"/>
      <c r="T78" s="888"/>
      <c r="U78" s="888"/>
      <c r="V78" s="888"/>
      <c r="W78" s="888"/>
      <c r="X78" s="888"/>
      <c r="Y78" s="888"/>
      <c r="Z78" s="888"/>
      <c r="AA78" s="888"/>
      <c r="AB78" s="888"/>
      <c r="AC78" s="888"/>
      <c r="AD78" s="888"/>
      <c r="AE78" s="888"/>
      <c r="AF78" s="888"/>
      <c r="AG78" s="888"/>
    </row>
    <row r="79" spans="1:33" s="1740" customFormat="1" ht="20.100000000000001" customHeight="1">
      <c r="A79" s="381"/>
      <c r="B79" s="920"/>
      <c r="C79" s="895" t="s">
        <v>244</v>
      </c>
      <c r="D79" s="300">
        <v>170.35458062999999</v>
      </c>
      <c r="E79" s="300">
        <v>3.4699250000000001E-2</v>
      </c>
      <c r="F79" s="878">
        <v>1</v>
      </c>
      <c r="G79" s="300">
        <v>170.38927988999998</v>
      </c>
      <c r="H79" s="486">
        <v>0.47960000000000003</v>
      </c>
      <c r="I79" s="300">
        <v>2281</v>
      </c>
      <c r="J79" s="486">
        <v>0.18870000000000001</v>
      </c>
      <c r="K79" s="879">
        <v>0</v>
      </c>
      <c r="L79" s="300">
        <v>177.70770238</v>
      </c>
      <c r="M79" s="880">
        <f t="shared" si="3"/>
        <v>1.0429511909125073</v>
      </c>
      <c r="N79" s="300">
        <v>15.369312390000001</v>
      </c>
      <c r="O79" s="300">
        <v>-5.0431443399999996</v>
      </c>
      <c r="P79" s="777"/>
      <c r="R79" s="888"/>
      <c r="S79" s="888"/>
      <c r="T79" s="888"/>
      <c r="U79" s="888"/>
      <c r="V79" s="888"/>
      <c r="W79" s="888"/>
      <c r="X79" s="888"/>
      <c r="Y79" s="888"/>
      <c r="Z79" s="888"/>
      <c r="AA79" s="888"/>
      <c r="AB79" s="888"/>
      <c r="AC79" s="888"/>
      <c r="AD79" s="888"/>
      <c r="AE79" s="888"/>
      <c r="AF79" s="888"/>
      <c r="AG79" s="888"/>
    </row>
    <row r="80" spans="1:33" s="1740" customFormat="1" ht="20.100000000000001" customHeight="1">
      <c r="A80" s="381"/>
      <c r="B80" s="1891"/>
      <c r="C80" s="896" t="s">
        <v>136</v>
      </c>
      <c r="D80" s="301">
        <v>421.78362526999996</v>
      </c>
      <c r="E80" s="301">
        <v>0.64267522999999993</v>
      </c>
      <c r="F80" s="897">
        <v>0.42870000000000003</v>
      </c>
      <c r="G80" s="301">
        <v>422.05914635000005</v>
      </c>
      <c r="H80" s="898">
        <v>1</v>
      </c>
      <c r="I80" s="301">
        <v>6203</v>
      </c>
      <c r="J80" s="898">
        <v>0.43890000000000001</v>
      </c>
      <c r="K80" s="899">
        <v>0</v>
      </c>
      <c r="L80" s="301">
        <v>459.73631637</v>
      </c>
      <c r="M80" s="900">
        <f t="shared" si="3"/>
        <v>1.0892698815932198</v>
      </c>
      <c r="N80" s="301">
        <v>149.27331424000002</v>
      </c>
      <c r="O80" s="301">
        <v>-117.32649886</v>
      </c>
      <c r="P80" s="777"/>
      <c r="R80" s="888"/>
      <c r="S80" s="888"/>
      <c r="T80" s="888"/>
      <c r="U80" s="888"/>
      <c r="V80" s="888"/>
      <c r="W80" s="888"/>
      <c r="X80" s="888"/>
      <c r="Y80" s="888"/>
      <c r="Z80" s="888"/>
      <c r="AA80" s="888"/>
      <c r="AB80" s="888"/>
      <c r="AC80" s="888"/>
      <c r="AD80" s="888"/>
      <c r="AE80" s="888"/>
      <c r="AF80" s="888"/>
      <c r="AG80" s="888"/>
    </row>
    <row r="81" spans="1:33" s="1740" customFormat="1" ht="26.25" customHeight="1" thickBot="1">
      <c r="A81" s="381"/>
      <c r="B81" s="2073" t="s">
        <v>451</v>
      </c>
      <c r="C81" s="2073"/>
      <c r="D81" s="901">
        <f>+D64+D67+D68+D69+D70+D73+D76+D80</f>
        <v>26215.951543789997</v>
      </c>
      <c r="E81" s="901">
        <f>+E64+E67+E68+E69+E70+E73+E76+E80</f>
        <v>188.78447106000002</v>
      </c>
      <c r="F81" s="1892">
        <f>+((E64*F64)+(E67*F67)+(E68*F68)+(E69*F69)+(E70*F70)+(E73*F73)+(E76*F76)+(E80*F80))/E81</f>
        <v>0.67967258397663777</v>
      </c>
      <c r="G81" s="901">
        <f>+G64+G67+G68+G69+G70+G73+G76+G80</f>
        <v>26344.267288229999</v>
      </c>
      <c r="H81" s="1893">
        <f>+((G64*H64)+(G67*H67)+(G68*H68)+(G69*H69)+(G70*H70)+(G73*H73)+(G76*H76)+(G80*H80))/G81</f>
        <v>2.6092005524079271E-2</v>
      </c>
      <c r="I81" s="901">
        <f>+I64+I67+I68+I69+I70+I73+I76+I80</f>
        <v>373290</v>
      </c>
      <c r="J81" s="1893">
        <f>+((G64*J64)+(G67*J67)+(G68*J68)+(G69*J69)+(G70*J70)+(G73*J73)+(G76*J76)+(G80*J80))/G81</f>
        <v>0.21805690467106556</v>
      </c>
      <c r="K81" s="1894">
        <f>+((G64*K64)+(G67*K67)+(G68*K68)+(G69*K69)+(G70*K70)+(G73*K73)+(G76*K76)+(G80*K80))/G81</f>
        <v>0</v>
      </c>
      <c r="L81" s="901">
        <f>+L64+L67+L68+L69+L70+L73+L76+L80</f>
        <v>4201.0524475000002</v>
      </c>
      <c r="M81" s="902">
        <f t="shared" si="3"/>
        <v>0.15946742422314139</v>
      </c>
      <c r="N81" s="901">
        <f>+N64+N67+N68+N69+N70+N73+N76+N80</f>
        <v>201.63018761000001</v>
      </c>
      <c r="O81" s="901">
        <f>+O64+O67+O68+O69+O70+O73+O76+O80</f>
        <v>-148.13409595000002</v>
      </c>
      <c r="P81" s="777"/>
      <c r="R81" s="888"/>
      <c r="S81" s="888"/>
      <c r="T81" s="888"/>
      <c r="U81" s="888"/>
      <c r="V81" s="888"/>
      <c r="W81" s="888"/>
      <c r="X81" s="888"/>
      <c r="Y81" s="888"/>
      <c r="Z81" s="888"/>
      <c r="AA81" s="888"/>
      <c r="AB81" s="888"/>
      <c r="AC81" s="888"/>
      <c r="AD81" s="888"/>
      <c r="AE81" s="888"/>
      <c r="AF81" s="888"/>
      <c r="AG81" s="888"/>
    </row>
    <row r="82" spans="1:33" s="1740" customFormat="1" ht="20.100000000000001" customHeight="1">
      <c r="A82" s="381"/>
      <c r="B82" s="2070" t="s">
        <v>452</v>
      </c>
      <c r="C82" s="2070"/>
      <c r="D82" s="2070"/>
      <c r="E82" s="2070"/>
      <c r="F82" s="1888"/>
      <c r="G82" s="1889"/>
      <c r="H82" s="1889"/>
      <c r="I82" s="1889"/>
      <c r="J82" s="1889"/>
      <c r="K82" s="1895"/>
      <c r="L82" s="1889"/>
      <c r="M82" s="1889"/>
      <c r="N82" s="1889"/>
      <c r="O82" s="1889"/>
      <c r="P82" s="777"/>
      <c r="R82" s="888"/>
      <c r="S82" s="888"/>
      <c r="T82" s="888"/>
      <c r="U82" s="888"/>
      <c r="V82" s="888"/>
      <c r="W82" s="888"/>
      <c r="X82" s="888"/>
      <c r="Y82" s="888"/>
      <c r="Z82" s="888"/>
      <c r="AA82" s="888"/>
      <c r="AB82" s="888"/>
      <c r="AC82" s="888"/>
      <c r="AD82" s="888"/>
      <c r="AE82" s="888"/>
      <c r="AF82" s="888"/>
      <c r="AG82" s="888"/>
    </row>
    <row r="83" spans="1:33" s="1740" customFormat="1" ht="20.100000000000001" customHeight="1">
      <c r="A83" s="381"/>
      <c r="B83" s="1890"/>
      <c r="C83" s="889" t="s">
        <v>129</v>
      </c>
      <c r="D83" s="890">
        <v>208.2184273</v>
      </c>
      <c r="E83" s="890">
        <v>1785.2555501500001</v>
      </c>
      <c r="F83" s="891">
        <v>0.6452</v>
      </c>
      <c r="G83" s="890">
        <v>1360.1538075799999</v>
      </c>
      <c r="H83" s="892">
        <v>6.9999999999999999E-4</v>
      </c>
      <c r="I83" s="890">
        <v>844925</v>
      </c>
      <c r="J83" s="892">
        <v>0.43880000000000002</v>
      </c>
      <c r="K83" s="893">
        <v>0</v>
      </c>
      <c r="L83" s="890">
        <v>29.517747399999998</v>
      </c>
      <c r="M83" s="894">
        <f t="shared" ref="M83:M100" si="4">+IFERROR(L83/G83,0)</f>
        <v>2.1701771693392741E-2</v>
      </c>
      <c r="N83" s="890">
        <v>0.44140162999999999</v>
      </c>
      <c r="O83" s="890">
        <v>-1.2183081100000002</v>
      </c>
      <c r="P83" s="777"/>
      <c r="R83" s="888"/>
      <c r="S83" s="888"/>
      <c r="T83" s="888"/>
      <c r="U83" s="888"/>
      <c r="V83" s="888"/>
      <c r="W83" s="888"/>
      <c r="X83" s="888"/>
      <c r="Y83" s="888"/>
      <c r="Z83" s="888"/>
      <c r="AA83" s="888"/>
      <c r="AB83" s="888"/>
      <c r="AC83" s="888"/>
      <c r="AD83" s="888"/>
      <c r="AE83" s="888"/>
      <c r="AF83" s="888"/>
      <c r="AG83" s="888"/>
    </row>
    <row r="84" spans="1:33" s="1740" customFormat="1" ht="20.100000000000001" customHeight="1">
      <c r="A84" s="381"/>
      <c r="B84" s="920"/>
      <c r="C84" s="895" t="s">
        <v>236</v>
      </c>
      <c r="D84" s="300">
        <v>161.89952119</v>
      </c>
      <c r="E84" s="300">
        <v>1389.5022935699999</v>
      </c>
      <c r="F84" s="878">
        <v>0.64739999999999998</v>
      </c>
      <c r="G84" s="300">
        <v>1061.48314261</v>
      </c>
      <c r="H84" s="486">
        <v>5.9999999999999995E-4</v>
      </c>
      <c r="I84" s="300">
        <v>655094</v>
      </c>
      <c r="J84" s="486">
        <v>0.48199999999999998</v>
      </c>
      <c r="K84" s="879">
        <v>0</v>
      </c>
      <c r="L84" s="300">
        <v>23.918849999999999</v>
      </c>
      <c r="M84" s="880">
        <f t="shared" si="4"/>
        <v>2.2533424262572613E-2</v>
      </c>
      <c r="N84" s="300">
        <v>0.35364665000000001</v>
      </c>
      <c r="O84" s="300">
        <v>-0.98297858999999999</v>
      </c>
      <c r="P84" s="777"/>
      <c r="R84" s="888"/>
      <c r="S84" s="888"/>
      <c r="T84" s="888"/>
      <c r="U84" s="888"/>
      <c r="V84" s="888"/>
      <c r="W84" s="888"/>
      <c r="X84" s="888"/>
      <c r="Y84" s="888"/>
      <c r="Z84" s="888"/>
      <c r="AA84" s="888"/>
      <c r="AB84" s="888"/>
      <c r="AC84" s="888"/>
      <c r="AD84" s="888"/>
      <c r="AE84" s="888"/>
      <c r="AF84" s="888"/>
      <c r="AG84" s="888"/>
    </row>
    <row r="85" spans="1:33" s="1740" customFormat="1" ht="20.100000000000001" customHeight="1">
      <c r="A85" s="381"/>
      <c r="B85" s="920"/>
      <c r="C85" s="895" t="s">
        <v>237</v>
      </c>
      <c r="D85" s="300">
        <v>46.31890611</v>
      </c>
      <c r="E85" s="300">
        <v>395.75325657999997</v>
      </c>
      <c r="F85" s="878">
        <v>0.63759999999999994</v>
      </c>
      <c r="G85" s="300">
        <v>298.67066497000002</v>
      </c>
      <c r="H85" s="486">
        <v>1E-3</v>
      </c>
      <c r="I85" s="300">
        <v>189831</v>
      </c>
      <c r="J85" s="486">
        <v>0.2853</v>
      </c>
      <c r="K85" s="879">
        <v>0</v>
      </c>
      <c r="L85" s="300">
        <v>5.5988974000000002</v>
      </c>
      <c r="M85" s="880">
        <f t="shared" si="4"/>
        <v>1.8746057302153802E-2</v>
      </c>
      <c r="N85" s="300">
        <v>8.7754990000000005E-2</v>
      </c>
      <c r="O85" s="300">
        <v>-0.23532951999999999</v>
      </c>
      <c r="P85" s="777"/>
      <c r="R85" s="888"/>
      <c r="S85" s="888"/>
      <c r="T85" s="888"/>
      <c r="U85" s="888"/>
      <c r="V85" s="888"/>
      <c r="W85" s="888"/>
      <c r="X85" s="888"/>
      <c r="Y85" s="888"/>
      <c r="Z85" s="888"/>
      <c r="AA85" s="888"/>
      <c r="AB85" s="888"/>
      <c r="AC85" s="888"/>
      <c r="AD85" s="888"/>
      <c r="AE85" s="888"/>
      <c r="AF85" s="888"/>
      <c r="AG85" s="888"/>
    </row>
    <row r="86" spans="1:33" s="1740" customFormat="1" ht="20.100000000000001" customHeight="1">
      <c r="A86" s="381"/>
      <c r="B86" s="920"/>
      <c r="C86" s="895" t="s">
        <v>130</v>
      </c>
      <c r="D86" s="300">
        <v>91.261064090000005</v>
      </c>
      <c r="E86" s="300">
        <v>272.24648536000001</v>
      </c>
      <c r="F86" s="878">
        <v>0.64510000000000001</v>
      </c>
      <c r="G86" s="300">
        <v>266.88750629999998</v>
      </c>
      <c r="H86" s="486">
        <v>2E-3</v>
      </c>
      <c r="I86" s="300">
        <v>156291</v>
      </c>
      <c r="J86" s="486">
        <v>0.46100000000000002</v>
      </c>
      <c r="K86" s="879">
        <v>0</v>
      </c>
      <c r="L86" s="300">
        <v>13.801812869999999</v>
      </c>
      <c r="M86" s="880">
        <f t="shared" si="4"/>
        <v>5.1713971408185025E-2</v>
      </c>
      <c r="N86" s="300">
        <v>0.24361839000000002</v>
      </c>
      <c r="O86" s="300">
        <v>-0.86075312999999998</v>
      </c>
      <c r="P86" s="777"/>
      <c r="R86" s="888"/>
      <c r="S86" s="888"/>
      <c r="T86" s="888"/>
      <c r="U86" s="888"/>
      <c r="V86" s="888"/>
      <c r="W86" s="888"/>
      <c r="X86" s="888"/>
      <c r="Y86" s="888"/>
      <c r="Z86" s="888"/>
      <c r="AA86" s="888"/>
      <c r="AB86" s="888"/>
      <c r="AC86" s="888"/>
      <c r="AD86" s="888"/>
      <c r="AE86" s="888"/>
      <c r="AF86" s="888"/>
      <c r="AG86" s="888"/>
    </row>
    <row r="87" spans="1:33" s="1740" customFormat="1" ht="20.100000000000001" customHeight="1">
      <c r="A87" s="381"/>
      <c r="B87" s="920"/>
      <c r="C87" s="895" t="s">
        <v>131</v>
      </c>
      <c r="D87" s="300">
        <v>100.11468781000001</v>
      </c>
      <c r="E87" s="300">
        <v>198.57477721999999</v>
      </c>
      <c r="F87" s="878">
        <v>0.65559999999999996</v>
      </c>
      <c r="G87" s="300">
        <v>230.31666669999998</v>
      </c>
      <c r="H87" s="486">
        <v>3.5999999999999999E-3</v>
      </c>
      <c r="I87" s="300">
        <v>130393</v>
      </c>
      <c r="J87" s="486">
        <v>0.46810000000000002</v>
      </c>
      <c r="K87" s="879">
        <v>0</v>
      </c>
      <c r="L87" s="300">
        <v>20.414138140000002</v>
      </c>
      <c r="M87" s="880">
        <f t="shared" si="4"/>
        <v>8.8635088517456398E-2</v>
      </c>
      <c r="N87" s="300">
        <v>0.40645001000000003</v>
      </c>
      <c r="O87" s="300">
        <v>-1.4108063799999999</v>
      </c>
      <c r="P87" s="777"/>
      <c r="R87" s="888"/>
      <c r="S87" s="888"/>
      <c r="T87" s="888"/>
      <c r="U87" s="888"/>
      <c r="V87" s="888"/>
      <c r="W87" s="888"/>
      <c r="X87" s="888"/>
      <c r="Y87" s="888"/>
      <c r="Z87" s="888"/>
      <c r="AA87" s="888"/>
      <c r="AB87" s="888"/>
      <c r="AC87" s="888"/>
      <c r="AD87" s="888"/>
      <c r="AE87" s="888"/>
      <c r="AF87" s="888"/>
      <c r="AG87" s="888"/>
    </row>
    <row r="88" spans="1:33" s="1740" customFormat="1" ht="20.100000000000001" customHeight="1">
      <c r="A88" s="381"/>
      <c r="B88" s="920"/>
      <c r="C88" s="895" t="s">
        <v>132</v>
      </c>
      <c r="D88" s="300">
        <v>108.29542244</v>
      </c>
      <c r="E88" s="300">
        <v>138.29314062</v>
      </c>
      <c r="F88" s="878">
        <v>0.64659999999999995</v>
      </c>
      <c r="G88" s="300">
        <v>197.73760256999998</v>
      </c>
      <c r="H88" s="486">
        <v>6.4000000000000003E-3</v>
      </c>
      <c r="I88" s="300">
        <v>111063</v>
      </c>
      <c r="J88" s="486">
        <v>0.48010000000000003</v>
      </c>
      <c r="K88" s="879">
        <v>0</v>
      </c>
      <c r="L88" s="300">
        <v>28.42117159</v>
      </c>
      <c r="M88" s="880">
        <f t="shared" si="4"/>
        <v>0.14373174965514604</v>
      </c>
      <c r="N88" s="300">
        <v>0.63904804000000004</v>
      </c>
      <c r="O88" s="300">
        <v>-2.0785378400000001</v>
      </c>
      <c r="P88" s="777"/>
      <c r="R88" s="888"/>
      <c r="S88" s="888"/>
      <c r="T88" s="888"/>
      <c r="U88" s="888"/>
      <c r="V88" s="888"/>
      <c r="W88" s="888"/>
      <c r="X88" s="888"/>
      <c r="Y88" s="888"/>
      <c r="Z88" s="888"/>
      <c r="AA88" s="888"/>
      <c r="AB88" s="888"/>
      <c r="AC88" s="888"/>
      <c r="AD88" s="888"/>
      <c r="AE88" s="888"/>
      <c r="AF88" s="888"/>
      <c r="AG88" s="888"/>
    </row>
    <row r="89" spans="1:33" s="1740" customFormat="1" ht="20.100000000000001" customHeight="1">
      <c r="A89" s="381"/>
      <c r="B89" s="920"/>
      <c r="C89" s="895" t="s">
        <v>133</v>
      </c>
      <c r="D89" s="300">
        <v>227.78036596000001</v>
      </c>
      <c r="E89" s="300">
        <v>166.22127861999999</v>
      </c>
      <c r="F89" s="878">
        <v>0.6724</v>
      </c>
      <c r="G89" s="300">
        <v>339.60132676999996</v>
      </c>
      <c r="H89" s="486">
        <v>1.5299999999999999E-2</v>
      </c>
      <c r="I89" s="300">
        <v>206291</v>
      </c>
      <c r="J89" s="486">
        <v>0.48139999999999999</v>
      </c>
      <c r="K89" s="879">
        <v>0</v>
      </c>
      <c r="L89" s="300">
        <v>94.193916729999998</v>
      </c>
      <c r="M89" s="880">
        <f t="shared" si="4"/>
        <v>0.27736616233479627</v>
      </c>
      <c r="N89" s="300">
        <v>2.6373046000000002</v>
      </c>
      <c r="O89" s="300">
        <v>-6.1067828300000002</v>
      </c>
      <c r="P89" s="777"/>
      <c r="R89" s="888"/>
      <c r="S89" s="888"/>
      <c r="T89" s="888"/>
      <c r="U89" s="888"/>
      <c r="V89" s="888"/>
      <c r="W89" s="888"/>
      <c r="X89" s="888"/>
      <c r="Y89" s="888"/>
      <c r="Z89" s="888"/>
      <c r="AA89" s="888"/>
      <c r="AB89" s="888"/>
      <c r="AC89" s="888"/>
      <c r="AD89" s="888"/>
      <c r="AE89" s="888"/>
      <c r="AF89" s="888"/>
      <c r="AG89" s="888"/>
    </row>
    <row r="90" spans="1:33" s="1740" customFormat="1" ht="20.100000000000001" customHeight="1">
      <c r="A90" s="381"/>
      <c r="B90" s="920"/>
      <c r="C90" s="895" t="s">
        <v>238</v>
      </c>
      <c r="D90" s="300">
        <v>151.00222787000001</v>
      </c>
      <c r="E90" s="300">
        <v>128.18673916</v>
      </c>
      <c r="F90" s="878">
        <v>0.65859999999999996</v>
      </c>
      <c r="G90" s="300">
        <v>235.46643269999998</v>
      </c>
      <c r="H90" s="486">
        <v>1.21E-2</v>
      </c>
      <c r="I90" s="300">
        <v>144345</v>
      </c>
      <c r="J90" s="486">
        <v>0.44629999999999997</v>
      </c>
      <c r="K90" s="879">
        <v>0</v>
      </c>
      <c r="L90" s="300">
        <v>50.52024351</v>
      </c>
      <c r="M90" s="880">
        <f t="shared" si="4"/>
        <v>0.21455390872789998</v>
      </c>
      <c r="N90" s="300">
        <v>1.31303675</v>
      </c>
      <c r="O90" s="300">
        <v>-3.27048337</v>
      </c>
      <c r="P90" s="777"/>
      <c r="R90" s="888"/>
      <c r="S90" s="888"/>
      <c r="T90" s="888"/>
      <c r="U90" s="888"/>
      <c r="V90" s="888"/>
      <c r="W90" s="888"/>
      <c r="X90" s="888"/>
      <c r="Y90" s="888"/>
      <c r="Z90" s="888"/>
      <c r="AA90" s="888"/>
      <c r="AB90" s="888"/>
      <c r="AC90" s="888"/>
      <c r="AD90" s="888"/>
      <c r="AE90" s="888"/>
      <c r="AF90" s="888"/>
      <c r="AG90" s="888"/>
    </row>
    <row r="91" spans="1:33" s="1740" customFormat="1" ht="20.100000000000001" customHeight="1">
      <c r="A91" s="381"/>
      <c r="B91" s="920"/>
      <c r="C91" s="895" t="s">
        <v>239</v>
      </c>
      <c r="D91" s="300">
        <v>76.778138089999999</v>
      </c>
      <c r="E91" s="300">
        <v>38.034539459999998</v>
      </c>
      <c r="F91" s="878">
        <v>0.71889999999999998</v>
      </c>
      <c r="G91" s="300">
        <v>104.13489406000001</v>
      </c>
      <c r="H91" s="486">
        <v>2.2499999999999999E-2</v>
      </c>
      <c r="I91" s="300">
        <v>61946</v>
      </c>
      <c r="J91" s="486">
        <v>0.56069999999999998</v>
      </c>
      <c r="K91" s="879">
        <v>0</v>
      </c>
      <c r="L91" s="300">
        <v>43.673673219999998</v>
      </c>
      <c r="M91" s="880">
        <f t="shared" si="4"/>
        <v>0.41939518558338651</v>
      </c>
      <c r="N91" s="300">
        <v>1.32426785</v>
      </c>
      <c r="O91" s="300">
        <v>-2.8362994500000003</v>
      </c>
      <c r="P91" s="777"/>
      <c r="R91" s="888"/>
      <c r="S91" s="888"/>
      <c r="T91" s="888"/>
      <c r="U91" s="888"/>
      <c r="V91" s="888"/>
      <c r="W91" s="888"/>
      <c r="X91" s="888"/>
      <c r="Y91" s="888"/>
      <c r="Z91" s="888"/>
      <c r="AA91" s="888"/>
      <c r="AB91" s="888"/>
      <c r="AC91" s="888"/>
      <c r="AD91" s="888"/>
      <c r="AE91" s="888"/>
      <c r="AF91" s="888"/>
      <c r="AG91" s="888"/>
    </row>
    <row r="92" spans="1:33" s="1740" customFormat="1" ht="20.100000000000001" customHeight="1">
      <c r="A92" s="381"/>
      <c r="B92" s="920"/>
      <c r="C92" s="895" t="s">
        <v>134</v>
      </c>
      <c r="D92" s="300">
        <v>164.76708384</v>
      </c>
      <c r="E92" s="300">
        <v>55.120337840000005</v>
      </c>
      <c r="F92" s="878">
        <v>0.72850000000000004</v>
      </c>
      <c r="G92" s="300">
        <v>204.97051088999999</v>
      </c>
      <c r="H92" s="486">
        <v>5.5100000000000003E-2</v>
      </c>
      <c r="I92" s="300">
        <v>180065</v>
      </c>
      <c r="J92" s="486">
        <v>0.57609999999999995</v>
      </c>
      <c r="K92" s="879">
        <v>0</v>
      </c>
      <c r="L92" s="300">
        <v>163.60466994999999</v>
      </c>
      <c r="M92" s="880">
        <f t="shared" si="4"/>
        <v>0.79818637929726632</v>
      </c>
      <c r="N92" s="300">
        <v>6.81679426</v>
      </c>
      <c r="O92" s="300">
        <v>-9.9547269600000003</v>
      </c>
      <c r="P92" s="777"/>
      <c r="R92" s="888"/>
      <c r="S92" s="888"/>
      <c r="T92" s="888"/>
      <c r="U92" s="888"/>
      <c r="V92" s="888"/>
      <c r="W92" s="888"/>
      <c r="X92" s="888"/>
      <c r="Y92" s="888"/>
      <c r="Z92" s="888"/>
      <c r="AA92" s="888"/>
      <c r="AB92" s="888"/>
      <c r="AC92" s="888"/>
      <c r="AD92" s="888"/>
      <c r="AE92" s="888"/>
      <c r="AF92" s="888"/>
      <c r="AG92" s="888"/>
    </row>
    <row r="93" spans="1:33" s="1740" customFormat="1" ht="20.100000000000001" customHeight="1">
      <c r="A93" s="381"/>
      <c r="B93" s="920"/>
      <c r="C93" s="895" t="s">
        <v>240</v>
      </c>
      <c r="D93" s="300">
        <v>87.390914749999993</v>
      </c>
      <c r="E93" s="300">
        <v>33.55997704</v>
      </c>
      <c r="F93" s="878">
        <v>0.73250000000000004</v>
      </c>
      <c r="G93" s="300">
        <v>112.00636526999999</v>
      </c>
      <c r="H93" s="486">
        <v>3.8199999999999998E-2</v>
      </c>
      <c r="I93" s="300">
        <v>88929</v>
      </c>
      <c r="J93" s="486">
        <v>0.5212</v>
      </c>
      <c r="K93" s="879">
        <v>0</v>
      </c>
      <c r="L93" s="300">
        <v>63.46146529</v>
      </c>
      <c r="M93" s="880">
        <f t="shared" si="4"/>
        <v>0.56658802503787387</v>
      </c>
      <c r="N93" s="300">
        <v>2.2557792499999998</v>
      </c>
      <c r="O93" s="300">
        <v>-4.0999502799999998</v>
      </c>
      <c r="P93" s="777"/>
      <c r="R93" s="888"/>
      <c r="S93" s="888"/>
      <c r="T93" s="888"/>
      <c r="U93" s="888"/>
      <c r="V93" s="888"/>
      <c r="W93" s="888"/>
      <c r="X93" s="888"/>
      <c r="Y93" s="888"/>
      <c r="Z93" s="888"/>
      <c r="AA93" s="888"/>
      <c r="AB93" s="888"/>
      <c r="AC93" s="888"/>
      <c r="AD93" s="888"/>
      <c r="AE93" s="888"/>
      <c r="AF93" s="888"/>
      <c r="AG93" s="888"/>
    </row>
    <row r="94" spans="1:33" s="1740" customFormat="1" ht="20.100000000000001" customHeight="1">
      <c r="A94" s="381"/>
      <c r="B94" s="920"/>
      <c r="C94" s="895" t="s">
        <v>241</v>
      </c>
      <c r="D94" s="300">
        <v>77.376169079999997</v>
      </c>
      <c r="E94" s="300">
        <v>21.560360800000002</v>
      </c>
      <c r="F94" s="878">
        <v>0.72219999999999995</v>
      </c>
      <c r="G94" s="300">
        <v>92.964145620000011</v>
      </c>
      <c r="H94" s="486">
        <v>7.5399999999999995E-2</v>
      </c>
      <c r="I94" s="300">
        <v>91136</v>
      </c>
      <c r="J94" s="486">
        <v>0.64219999999999999</v>
      </c>
      <c r="K94" s="879">
        <v>0</v>
      </c>
      <c r="L94" s="300">
        <v>100.14320465999999</v>
      </c>
      <c r="M94" s="880">
        <f t="shared" si="4"/>
        <v>1.0772239554520846</v>
      </c>
      <c r="N94" s="300">
        <v>4.5610150100000002</v>
      </c>
      <c r="O94" s="300">
        <v>-5.8547766799999996</v>
      </c>
      <c r="P94" s="777"/>
      <c r="R94" s="888"/>
      <c r="S94" s="888"/>
      <c r="T94" s="888"/>
      <c r="U94" s="888"/>
      <c r="V94" s="888"/>
      <c r="W94" s="888"/>
      <c r="X94" s="888"/>
      <c r="Y94" s="888"/>
      <c r="Z94" s="888"/>
      <c r="AA94" s="888"/>
      <c r="AB94" s="888"/>
      <c r="AC94" s="888"/>
      <c r="AD94" s="888"/>
      <c r="AE94" s="888"/>
      <c r="AF94" s="888"/>
      <c r="AG94" s="888"/>
    </row>
    <row r="95" spans="1:33" s="1740" customFormat="1" ht="20.100000000000001" customHeight="1">
      <c r="A95" s="381"/>
      <c r="B95" s="920"/>
      <c r="C95" s="895" t="s">
        <v>135</v>
      </c>
      <c r="D95" s="300">
        <v>87.877526430000003</v>
      </c>
      <c r="E95" s="300">
        <v>26.44041133</v>
      </c>
      <c r="F95" s="878">
        <v>0.6048</v>
      </c>
      <c r="G95" s="300">
        <v>103.89634059000001</v>
      </c>
      <c r="H95" s="486">
        <v>0.23880000000000001</v>
      </c>
      <c r="I95" s="300">
        <v>90220</v>
      </c>
      <c r="J95" s="486">
        <v>0.59430000000000005</v>
      </c>
      <c r="K95" s="879">
        <v>0</v>
      </c>
      <c r="L95" s="300">
        <v>158.44468128</v>
      </c>
      <c r="M95" s="880">
        <f t="shared" si="4"/>
        <v>1.5250265830368452</v>
      </c>
      <c r="N95" s="300">
        <v>14.924391079999999</v>
      </c>
      <c r="O95" s="300">
        <v>-16.527482240000001</v>
      </c>
      <c r="P95" s="777"/>
      <c r="R95" s="888"/>
      <c r="S95" s="888"/>
      <c r="T95" s="888"/>
      <c r="U95" s="888"/>
      <c r="V95" s="888"/>
      <c r="W95" s="888"/>
      <c r="X95" s="888"/>
      <c r="Y95" s="888"/>
      <c r="Z95" s="888"/>
      <c r="AA95" s="888"/>
      <c r="AB95" s="888"/>
      <c r="AC95" s="888"/>
      <c r="AD95" s="888"/>
      <c r="AE95" s="888"/>
      <c r="AF95" s="888"/>
      <c r="AG95" s="888"/>
    </row>
    <row r="96" spans="1:33" s="1740" customFormat="1" ht="20.100000000000001" customHeight="1">
      <c r="A96" s="381"/>
      <c r="B96" s="920"/>
      <c r="C96" s="895" t="s">
        <v>242</v>
      </c>
      <c r="D96" s="300">
        <v>59.678854439999995</v>
      </c>
      <c r="E96" s="300">
        <v>23.50340714</v>
      </c>
      <c r="F96" s="878">
        <v>0.61480000000000001</v>
      </c>
      <c r="G96" s="300">
        <v>74.142454909999998</v>
      </c>
      <c r="H96" s="486">
        <v>0.15090000000000001</v>
      </c>
      <c r="I96" s="300">
        <v>67471</v>
      </c>
      <c r="J96" s="486">
        <v>0.60140000000000005</v>
      </c>
      <c r="K96" s="879">
        <v>0</v>
      </c>
      <c r="L96" s="300">
        <v>110.47016757999999</v>
      </c>
      <c r="M96" s="880">
        <f t="shared" si="4"/>
        <v>1.489971807840696</v>
      </c>
      <c r="N96" s="300">
        <v>6.8526675300000006</v>
      </c>
      <c r="O96" s="300">
        <v>-8.9773254999999992</v>
      </c>
      <c r="P96" s="777"/>
      <c r="R96" s="888"/>
      <c r="S96" s="888"/>
      <c r="T96" s="888"/>
      <c r="U96" s="888"/>
      <c r="V96" s="888"/>
      <c r="W96" s="888"/>
      <c r="X96" s="888"/>
      <c r="Y96" s="888"/>
      <c r="Z96" s="888"/>
      <c r="AA96" s="888"/>
      <c r="AB96" s="888"/>
      <c r="AC96" s="888"/>
      <c r="AD96" s="888"/>
      <c r="AE96" s="888"/>
      <c r="AF96" s="888"/>
      <c r="AG96" s="888"/>
    </row>
    <row r="97" spans="1:33" s="1740" customFormat="1" ht="20.100000000000001" customHeight="1">
      <c r="A97" s="381"/>
      <c r="B97" s="920"/>
      <c r="C97" s="895" t="s">
        <v>243</v>
      </c>
      <c r="D97" s="300">
        <v>9.3828225800000009</v>
      </c>
      <c r="E97" s="300">
        <v>1.6136988400000001</v>
      </c>
      <c r="F97" s="878">
        <v>0.63639999999999997</v>
      </c>
      <c r="G97" s="300">
        <v>10.41297773</v>
      </c>
      <c r="H97" s="486">
        <v>0.26100000000000001</v>
      </c>
      <c r="I97" s="300">
        <v>7761</v>
      </c>
      <c r="J97" s="486">
        <v>0.43969999999999998</v>
      </c>
      <c r="K97" s="879">
        <v>0</v>
      </c>
      <c r="L97" s="300">
        <v>14.21537968</v>
      </c>
      <c r="M97" s="880">
        <f t="shared" si="4"/>
        <v>1.3651599041689297</v>
      </c>
      <c r="N97" s="300">
        <v>1.22010222</v>
      </c>
      <c r="O97" s="300">
        <v>-1.5312224999999999</v>
      </c>
      <c r="P97" s="777"/>
      <c r="R97" s="888"/>
      <c r="S97" s="888"/>
      <c r="T97" s="888"/>
      <c r="U97" s="888"/>
      <c r="V97" s="888"/>
      <c r="W97" s="888"/>
      <c r="X97" s="888"/>
      <c r="Y97" s="888"/>
      <c r="Z97" s="888"/>
      <c r="AA97" s="888"/>
      <c r="AB97" s="888"/>
      <c r="AC97" s="888"/>
      <c r="AD97" s="888"/>
      <c r="AE97" s="888"/>
      <c r="AF97" s="888"/>
      <c r="AG97" s="888"/>
    </row>
    <row r="98" spans="1:33" s="1740" customFormat="1" ht="20.100000000000001" customHeight="1">
      <c r="A98" s="381"/>
      <c r="B98" s="920"/>
      <c r="C98" s="895" t="s">
        <v>244</v>
      </c>
      <c r="D98" s="300">
        <v>19</v>
      </c>
      <c r="E98" s="300">
        <v>1.3233053400000001</v>
      </c>
      <c r="F98" s="878">
        <v>0.38919999999999999</v>
      </c>
      <c r="G98" s="300">
        <v>19.340907959999999</v>
      </c>
      <c r="H98" s="486">
        <v>0.56399999999999995</v>
      </c>
      <c r="I98" s="300">
        <v>14988</v>
      </c>
      <c r="J98" s="486">
        <v>0.65039999999999998</v>
      </c>
      <c r="K98" s="879">
        <v>0</v>
      </c>
      <c r="L98" s="300">
        <v>33.759134029999998</v>
      </c>
      <c r="M98" s="880">
        <f t="shared" si="4"/>
        <v>1.7454782422737924</v>
      </c>
      <c r="N98" s="300">
        <v>6.8516213399999994</v>
      </c>
      <c r="O98" s="300">
        <v>-6.0189342400000001</v>
      </c>
      <c r="P98" s="777"/>
      <c r="R98" s="888"/>
      <c r="S98" s="888"/>
      <c r="T98" s="888"/>
      <c r="U98" s="888"/>
      <c r="V98" s="888"/>
      <c r="W98" s="888"/>
      <c r="X98" s="888"/>
      <c r="Y98" s="888"/>
      <c r="Z98" s="888"/>
      <c r="AA98" s="888"/>
      <c r="AB98" s="888"/>
      <c r="AC98" s="888"/>
      <c r="AD98" s="888"/>
      <c r="AE98" s="888"/>
      <c r="AF98" s="888"/>
      <c r="AG98" s="888"/>
    </row>
    <row r="99" spans="1:33" s="1740" customFormat="1" ht="20.100000000000001" customHeight="1">
      <c r="A99" s="381"/>
      <c r="B99" s="1891"/>
      <c r="C99" s="896" t="s">
        <v>136</v>
      </c>
      <c r="D99" s="301">
        <v>60.795538700000002</v>
      </c>
      <c r="E99" s="301">
        <v>5.2257779199999996</v>
      </c>
      <c r="F99" s="897">
        <v>0.33029999999999998</v>
      </c>
      <c r="G99" s="301">
        <v>62.531361609999998</v>
      </c>
      <c r="H99" s="898">
        <v>1</v>
      </c>
      <c r="I99" s="301">
        <v>46093</v>
      </c>
      <c r="J99" s="898">
        <v>0.69350000000000001</v>
      </c>
      <c r="K99" s="899">
        <v>0</v>
      </c>
      <c r="L99" s="301">
        <v>57.69266107</v>
      </c>
      <c r="M99" s="900">
        <f t="shared" si="4"/>
        <v>0.92261961973292139</v>
      </c>
      <c r="N99" s="301">
        <v>41.414169380000004</v>
      </c>
      <c r="O99" s="301">
        <v>-36.008966899999997</v>
      </c>
      <c r="P99" s="777"/>
      <c r="R99" s="888"/>
      <c r="S99" s="888"/>
      <c r="T99" s="888"/>
      <c r="U99" s="888"/>
      <c r="V99" s="888"/>
      <c r="W99" s="888"/>
      <c r="X99" s="888"/>
      <c r="Y99" s="888"/>
      <c r="Z99" s="888"/>
      <c r="AA99" s="888"/>
      <c r="AB99" s="888"/>
      <c r="AC99" s="888"/>
      <c r="AD99" s="888"/>
      <c r="AE99" s="888"/>
      <c r="AF99" s="888"/>
      <c r="AG99" s="888"/>
    </row>
    <row r="100" spans="1:33" s="1740" customFormat="1" ht="24" customHeight="1" thickBot="1">
      <c r="A100" s="381"/>
      <c r="B100" s="2073" t="s">
        <v>453</v>
      </c>
      <c r="C100" s="2073"/>
      <c r="D100" s="901">
        <f>+D83+D86+D87+D88+D89+D92+D95+D99</f>
        <v>1049.1101165699999</v>
      </c>
      <c r="E100" s="901">
        <f>+E83+E86+E87+E88+E89+E92+E95+E99</f>
        <v>2647.3777590599998</v>
      </c>
      <c r="F100" s="1892">
        <f>+((E83*F83)+(E86*F86)+(E87*F87)+(E88*F88)+(E89*F89)+(E92*F92)+(E95*F95)+(E99*F99))/E100</f>
        <v>0.64846002446673146</v>
      </c>
      <c r="G100" s="901">
        <f>+G83+G86+G87+G88+G89+G92+G95+G99</f>
        <v>2766.09512301</v>
      </c>
      <c r="H100" s="1893">
        <f>+((G83*H83)+(G86*H86)+(G87*H87)+(G88*H88)+(G89*H89)+(G92*H92)+(G95*H95)+(G99*H99))/G100</f>
        <v>3.883168211876338E-2</v>
      </c>
      <c r="I100" s="901">
        <f>+I83+I86+I87+I88+I89+I92+I95+I99</f>
        <v>1765341</v>
      </c>
      <c r="J100" s="1893">
        <f>+((G83*J83)+(G86*J86)+(G87*J87)+(G88*J88)+(G89*J89)+(G92*J92)+(G95*J95)+(G99*J99))/G100</f>
        <v>0.47333671191385734</v>
      </c>
      <c r="K100" s="1894">
        <f>+((G83*K83)+(G86*K86)+(G87*K87)+(G88*K88)+(G89*K89)+(G92*K92)+(G95*K95)+(G99*K99))/G100</f>
        <v>0</v>
      </c>
      <c r="L100" s="901">
        <f>+L83+L86+L87+L88+L89+L92+L95+L99</f>
        <v>566.09079902999997</v>
      </c>
      <c r="M100" s="902">
        <f t="shared" si="4"/>
        <v>0.20465340989936501</v>
      </c>
      <c r="N100" s="901">
        <f>+N83+N86+N87+N88+N89+N92+N95+N99</f>
        <v>67.523177390000001</v>
      </c>
      <c r="O100" s="901">
        <f>+O83+O86+O87+O88+O89+O92+O95+O99</f>
        <v>-74.166364390000012</v>
      </c>
      <c r="P100" s="777"/>
      <c r="R100" s="888"/>
      <c r="S100" s="888"/>
      <c r="T100" s="888"/>
      <c r="U100" s="888"/>
      <c r="V100" s="888"/>
      <c r="W100" s="888"/>
      <c r="X100" s="888"/>
      <c r="Y100" s="888"/>
      <c r="Z100" s="888"/>
      <c r="AA100" s="888"/>
      <c r="AB100" s="888"/>
      <c r="AC100" s="888"/>
      <c r="AD100" s="888"/>
      <c r="AE100" s="888"/>
      <c r="AF100" s="888"/>
      <c r="AG100" s="888"/>
    </row>
    <row r="101" spans="1:33" s="1740" customFormat="1" ht="20.100000000000001" customHeight="1">
      <c r="A101" s="381"/>
      <c r="B101" s="2070" t="s">
        <v>444</v>
      </c>
      <c r="C101" s="2070"/>
      <c r="D101" s="2070"/>
      <c r="E101" s="2070"/>
      <c r="F101" s="1888"/>
      <c r="G101" s="1889"/>
      <c r="H101" s="1889"/>
      <c r="I101" s="1889"/>
      <c r="J101" s="1889"/>
      <c r="K101" s="1895"/>
      <c r="L101" s="1889"/>
      <c r="M101" s="1889"/>
      <c r="N101" s="1889"/>
      <c r="O101" s="1889"/>
      <c r="P101" s="777"/>
      <c r="R101" s="888"/>
      <c r="S101" s="888"/>
      <c r="T101" s="888"/>
      <c r="U101" s="888"/>
      <c r="V101" s="888"/>
      <c r="W101" s="888"/>
      <c r="X101" s="888"/>
      <c r="Y101" s="888"/>
      <c r="Z101" s="888"/>
      <c r="AA101" s="888"/>
      <c r="AB101" s="888"/>
      <c r="AC101" s="888"/>
      <c r="AD101" s="888"/>
      <c r="AE101" s="888"/>
      <c r="AF101" s="888"/>
      <c r="AG101" s="888"/>
    </row>
    <row r="102" spans="1:33" s="1740" customFormat="1" ht="20.100000000000001" customHeight="1">
      <c r="A102" s="381"/>
      <c r="B102" s="1890"/>
      <c r="C102" s="889" t="s">
        <v>129</v>
      </c>
      <c r="D102" s="890">
        <v>30.505317390000002</v>
      </c>
      <c r="E102" s="890">
        <v>81.286582879999997</v>
      </c>
      <c r="F102" s="891">
        <v>0.81079999999999997</v>
      </c>
      <c r="G102" s="890">
        <v>96.418780010000006</v>
      </c>
      <c r="H102" s="892">
        <v>1E-3</v>
      </c>
      <c r="I102" s="890">
        <v>4287</v>
      </c>
      <c r="J102" s="892">
        <v>0.39190000000000003</v>
      </c>
      <c r="K102" s="893">
        <v>0</v>
      </c>
      <c r="L102" s="890">
        <v>7.5366284299999995</v>
      </c>
      <c r="M102" s="894">
        <f t="shared" ref="M102:M119" si="5">+IFERROR(L102/G102,0)</f>
        <v>7.8165565144242055E-2</v>
      </c>
      <c r="N102" s="890">
        <v>3.7318469999999999E-2</v>
      </c>
      <c r="O102" s="890">
        <v>-0.41298106000000001</v>
      </c>
      <c r="P102" s="777"/>
      <c r="R102" s="888"/>
      <c r="S102" s="888"/>
      <c r="T102" s="888"/>
      <c r="U102" s="888"/>
      <c r="V102" s="888"/>
      <c r="W102" s="888"/>
      <c r="X102" s="888"/>
      <c r="Y102" s="888"/>
      <c r="Z102" s="888"/>
      <c r="AA102" s="888"/>
      <c r="AB102" s="888"/>
      <c r="AC102" s="888"/>
      <c r="AD102" s="888"/>
      <c r="AE102" s="888"/>
      <c r="AF102" s="888"/>
      <c r="AG102" s="888"/>
    </row>
    <row r="103" spans="1:33" s="1740" customFormat="1" ht="20.100000000000001" customHeight="1">
      <c r="A103" s="381"/>
      <c r="B103" s="920"/>
      <c r="C103" s="895" t="s">
        <v>236</v>
      </c>
      <c r="D103" s="300">
        <v>0.56056737000000001</v>
      </c>
      <c r="E103" s="300">
        <v>6.66524903</v>
      </c>
      <c r="F103" s="878">
        <v>1.1947000000000001</v>
      </c>
      <c r="G103" s="300">
        <v>8.5238164000000012</v>
      </c>
      <c r="H103" s="486">
        <v>5.0000000000000001E-4</v>
      </c>
      <c r="I103" s="300">
        <v>120</v>
      </c>
      <c r="J103" s="486">
        <v>0.36480000000000001</v>
      </c>
      <c r="K103" s="879">
        <v>0</v>
      </c>
      <c r="L103" s="300">
        <v>0.38101778999999997</v>
      </c>
      <c r="M103" s="880">
        <f t="shared" si="5"/>
        <v>4.4700375057351062E-2</v>
      </c>
      <c r="N103" s="300">
        <v>1.6012800000000001E-3</v>
      </c>
      <c r="O103" s="300">
        <v>-1.6071820000000001E-2</v>
      </c>
      <c r="P103" s="777"/>
      <c r="R103" s="888"/>
      <c r="S103" s="888"/>
      <c r="T103" s="888"/>
      <c r="U103" s="888"/>
      <c r="V103" s="888"/>
      <c r="W103" s="888"/>
      <c r="X103" s="888"/>
      <c r="Y103" s="888"/>
      <c r="Z103" s="888"/>
      <c r="AA103" s="888"/>
      <c r="AB103" s="888"/>
      <c r="AC103" s="888"/>
      <c r="AD103" s="888"/>
      <c r="AE103" s="888"/>
      <c r="AF103" s="888"/>
      <c r="AG103" s="888"/>
    </row>
    <row r="104" spans="1:33" s="1740" customFormat="1" ht="20.100000000000001" customHeight="1">
      <c r="A104" s="381"/>
      <c r="B104" s="920"/>
      <c r="C104" s="895" t="s">
        <v>237</v>
      </c>
      <c r="D104" s="300">
        <v>29.944750020000001</v>
      </c>
      <c r="E104" s="300">
        <v>74.621333849999999</v>
      </c>
      <c r="F104" s="878">
        <v>0.77649999999999997</v>
      </c>
      <c r="G104" s="300">
        <v>87.894963610000005</v>
      </c>
      <c r="H104" s="486">
        <v>1E-3</v>
      </c>
      <c r="I104" s="300">
        <v>4167</v>
      </c>
      <c r="J104" s="486">
        <v>0.39450000000000002</v>
      </c>
      <c r="K104" s="879">
        <v>0</v>
      </c>
      <c r="L104" s="300">
        <v>7.1556106399999999</v>
      </c>
      <c r="M104" s="880">
        <f t="shared" si="5"/>
        <v>8.141092897825479E-2</v>
      </c>
      <c r="N104" s="300">
        <v>3.5717180000000001E-2</v>
      </c>
      <c r="O104" s="300">
        <v>-0.39690924</v>
      </c>
      <c r="P104" s="777"/>
      <c r="R104" s="888"/>
      <c r="S104" s="888"/>
      <c r="T104" s="888"/>
      <c r="U104" s="888"/>
      <c r="V104" s="888"/>
      <c r="W104" s="888"/>
      <c r="X104" s="888"/>
      <c r="Y104" s="888"/>
      <c r="Z104" s="888"/>
      <c r="AA104" s="888"/>
      <c r="AB104" s="888"/>
      <c r="AC104" s="888"/>
      <c r="AD104" s="888"/>
      <c r="AE104" s="888"/>
      <c r="AF104" s="888"/>
      <c r="AG104" s="888"/>
    </row>
    <row r="105" spans="1:33" s="1740" customFormat="1" ht="20.100000000000001" customHeight="1">
      <c r="A105" s="381"/>
      <c r="B105" s="920"/>
      <c r="C105" s="895" t="s">
        <v>130</v>
      </c>
      <c r="D105" s="300">
        <v>214.28058600999998</v>
      </c>
      <c r="E105" s="300">
        <v>122.87456640000001</v>
      </c>
      <c r="F105" s="878">
        <v>0.60699999999999998</v>
      </c>
      <c r="G105" s="300">
        <v>288.89043519000001</v>
      </c>
      <c r="H105" s="486">
        <v>2E-3</v>
      </c>
      <c r="I105" s="300">
        <v>12192</v>
      </c>
      <c r="J105" s="486">
        <v>0.3009</v>
      </c>
      <c r="K105" s="879">
        <v>0</v>
      </c>
      <c r="L105" s="300">
        <v>29.29661291</v>
      </c>
      <c r="M105" s="880">
        <f t="shared" si="5"/>
        <v>0.10141080957122013</v>
      </c>
      <c r="N105" s="300">
        <v>0.17903095000000002</v>
      </c>
      <c r="O105" s="300">
        <v>-2.28490109</v>
      </c>
      <c r="P105" s="777"/>
      <c r="R105" s="888"/>
      <c r="S105" s="888"/>
      <c r="T105" s="888"/>
      <c r="U105" s="888"/>
      <c r="V105" s="888"/>
      <c r="W105" s="888"/>
      <c r="X105" s="888"/>
      <c r="Y105" s="888"/>
      <c r="Z105" s="888"/>
      <c r="AA105" s="888"/>
      <c r="AB105" s="888"/>
      <c r="AC105" s="888"/>
      <c r="AD105" s="888"/>
      <c r="AE105" s="888"/>
      <c r="AF105" s="888"/>
      <c r="AG105" s="888"/>
    </row>
    <row r="106" spans="1:33" s="1740" customFormat="1" ht="20.100000000000001" customHeight="1">
      <c r="A106" s="381"/>
      <c r="B106" s="920"/>
      <c r="C106" s="895" t="s">
        <v>131</v>
      </c>
      <c r="D106" s="300">
        <v>211.50994469</v>
      </c>
      <c r="E106" s="300">
        <v>89.951160909999999</v>
      </c>
      <c r="F106" s="878">
        <v>0.52880000000000005</v>
      </c>
      <c r="G106" s="300">
        <v>259.10767924999999</v>
      </c>
      <c r="H106" s="486">
        <v>3.5000000000000001E-3</v>
      </c>
      <c r="I106" s="300">
        <v>10121</v>
      </c>
      <c r="J106" s="486">
        <v>0.28699999999999998</v>
      </c>
      <c r="K106" s="879">
        <v>0</v>
      </c>
      <c r="L106" s="300">
        <v>36.032018719999996</v>
      </c>
      <c r="M106" s="880">
        <f t="shared" si="5"/>
        <v>0.13906194839263916</v>
      </c>
      <c r="N106" s="300">
        <v>0.26805123999999997</v>
      </c>
      <c r="O106" s="300">
        <v>-2.21075211</v>
      </c>
      <c r="P106" s="777"/>
      <c r="R106" s="888"/>
      <c r="S106" s="888"/>
      <c r="T106" s="888"/>
      <c r="U106" s="888"/>
      <c r="V106" s="888"/>
      <c r="W106" s="888"/>
      <c r="X106" s="888"/>
      <c r="Y106" s="888"/>
      <c r="Z106" s="888"/>
      <c r="AA106" s="888"/>
      <c r="AB106" s="888"/>
      <c r="AC106" s="888"/>
      <c r="AD106" s="888"/>
      <c r="AE106" s="888"/>
      <c r="AF106" s="888"/>
      <c r="AG106" s="888"/>
    </row>
    <row r="107" spans="1:33" s="1740" customFormat="1" ht="20.100000000000001" customHeight="1">
      <c r="A107" s="381"/>
      <c r="B107" s="920"/>
      <c r="C107" s="895" t="s">
        <v>132</v>
      </c>
      <c r="D107" s="300">
        <v>104.99823979999999</v>
      </c>
      <c r="E107" s="300">
        <v>48.264110280000004</v>
      </c>
      <c r="F107" s="878">
        <v>0.54969999999999997</v>
      </c>
      <c r="G107" s="300">
        <v>131.52793369</v>
      </c>
      <c r="H107" s="486">
        <v>6.0000000000000001E-3</v>
      </c>
      <c r="I107" s="300">
        <v>5209</v>
      </c>
      <c r="J107" s="486">
        <v>0.28549999999999998</v>
      </c>
      <c r="K107" s="879">
        <v>0</v>
      </c>
      <c r="L107" s="300">
        <v>24.775530100000001</v>
      </c>
      <c r="M107" s="880">
        <f t="shared" si="5"/>
        <v>0.18836705941411494</v>
      </c>
      <c r="N107" s="300">
        <v>0.23130086</v>
      </c>
      <c r="O107" s="300">
        <v>-1.2543856200000001</v>
      </c>
      <c r="P107" s="777"/>
      <c r="R107" s="888"/>
      <c r="S107" s="888"/>
      <c r="T107" s="888"/>
      <c r="U107" s="888"/>
      <c r="V107" s="888"/>
      <c r="W107" s="888"/>
      <c r="X107" s="888"/>
      <c r="Y107" s="888"/>
      <c r="Z107" s="888"/>
      <c r="AA107" s="888"/>
      <c r="AB107" s="888"/>
      <c r="AC107" s="888"/>
      <c r="AD107" s="888"/>
      <c r="AE107" s="888"/>
      <c r="AF107" s="888"/>
      <c r="AG107" s="888"/>
    </row>
    <row r="108" spans="1:33" s="1740" customFormat="1" ht="20.100000000000001" customHeight="1">
      <c r="A108" s="381"/>
      <c r="B108" s="920"/>
      <c r="C108" s="895" t="s">
        <v>133</v>
      </c>
      <c r="D108" s="300">
        <v>164.85101988</v>
      </c>
      <c r="E108" s="300">
        <v>50.866141149999997</v>
      </c>
      <c r="F108" s="878">
        <v>0.61899999999999999</v>
      </c>
      <c r="G108" s="300">
        <v>196.36506861000001</v>
      </c>
      <c r="H108" s="486">
        <v>1.3899999999999999E-2</v>
      </c>
      <c r="I108" s="300">
        <v>7341</v>
      </c>
      <c r="J108" s="486">
        <v>0.28399999999999997</v>
      </c>
      <c r="K108" s="879">
        <v>0</v>
      </c>
      <c r="L108" s="300">
        <v>52.15377977</v>
      </c>
      <c r="M108" s="880">
        <f t="shared" si="5"/>
        <v>0.26559601531564886</v>
      </c>
      <c r="N108" s="300">
        <v>0.80227965000000001</v>
      </c>
      <c r="O108" s="300">
        <v>-3.8765777699999999</v>
      </c>
      <c r="P108" s="777"/>
      <c r="R108" s="888"/>
      <c r="S108" s="888"/>
      <c r="T108" s="888"/>
      <c r="U108" s="888"/>
      <c r="V108" s="888"/>
      <c r="W108" s="888"/>
      <c r="X108" s="888"/>
      <c r="Y108" s="888"/>
      <c r="Z108" s="888"/>
      <c r="AA108" s="888"/>
      <c r="AB108" s="888"/>
      <c r="AC108" s="888"/>
      <c r="AD108" s="888"/>
      <c r="AE108" s="888"/>
      <c r="AF108" s="888"/>
      <c r="AG108" s="888"/>
    </row>
    <row r="109" spans="1:33" s="1740" customFormat="1" ht="20.100000000000001" customHeight="1">
      <c r="A109" s="381"/>
      <c r="B109" s="920"/>
      <c r="C109" s="895" t="s">
        <v>238</v>
      </c>
      <c r="D109" s="300">
        <v>130.14351915999998</v>
      </c>
      <c r="E109" s="300">
        <v>39.385132340000006</v>
      </c>
      <c r="F109" s="878">
        <v>0.61260000000000003</v>
      </c>
      <c r="G109" s="300">
        <v>154.29748040000001</v>
      </c>
      <c r="H109" s="486">
        <v>1.1599999999999999E-2</v>
      </c>
      <c r="I109" s="300">
        <v>5743</v>
      </c>
      <c r="J109" s="486">
        <v>0.28210000000000002</v>
      </c>
      <c r="K109" s="879">
        <v>0</v>
      </c>
      <c r="L109" s="300">
        <v>38.641510600000004</v>
      </c>
      <c r="M109" s="880">
        <f t="shared" si="5"/>
        <v>0.2504351367230751</v>
      </c>
      <c r="N109" s="300">
        <v>0.52076544000000002</v>
      </c>
      <c r="O109" s="300">
        <v>-2.2410004799999999</v>
      </c>
      <c r="P109" s="777"/>
      <c r="R109" s="888"/>
      <c r="S109" s="888"/>
      <c r="T109" s="888"/>
      <c r="U109" s="888"/>
      <c r="V109" s="888"/>
      <c r="W109" s="888"/>
      <c r="X109" s="888"/>
      <c r="Y109" s="888"/>
      <c r="Z109" s="888"/>
      <c r="AA109" s="888"/>
      <c r="AB109" s="888"/>
      <c r="AC109" s="888"/>
      <c r="AD109" s="888"/>
      <c r="AE109" s="888"/>
      <c r="AF109" s="888"/>
      <c r="AG109" s="888"/>
    </row>
    <row r="110" spans="1:33" s="1740" customFormat="1" ht="20.100000000000001" customHeight="1">
      <c r="A110" s="381"/>
      <c r="B110" s="920"/>
      <c r="C110" s="895" t="s">
        <v>239</v>
      </c>
      <c r="D110" s="300">
        <v>34.70750073</v>
      </c>
      <c r="E110" s="300">
        <v>11.481008810000001</v>
      </c>
      <c r="F110" s="878">
        <v>0.64100000000000001</v>
      </c>
      <c r="G110" s="300">
        <v>42.067588210000004</v>
      </c>
      <c r="H110" s="486">
        <v>2.23E-2</v>
      </c>
      <c r="I110" s="300">
        <v>1598</v>
      </c>
      <c r="J110" s="486">
        <v>0.2908</v>
      </c>
      <c r="K110" s="879">
        <v>0</v>
      </c>
      <c r="L110" s="300">
        <v>13.51226917</v>
      </c>
      <c r="M110" s="880">
        <f t="shared" si="5"/>
        <v>0.32120379952725603</v>
      </c>
      <c r="N110" s="300">
        <v>0.28151421000000004</v>
      </c>
      <c r="O110" s="300">
        <v>-1.6355772900000001</v>
      </c>
      <c r="P110" s="777"/>
      <c r="R110" s="888"/>
      <c r="S110" s="888"/>
      <c r="T110" s="888"/>
      <c r="U110" s="888"/>
      <c r="V110" s="888"/>
      <c r="W110" s="888"/>
      <c r="X110" s="888"/>
      <c r="Y110" s="888"/>
      <c r="Z110" s="888"/>
      <c r="AA110" s="888"/>
      <c r="AB110" s="888"/>
      <c r="AC110" s="888"/>
      <c r="AD110" s="888"/>
      <c r="AE110" s="888"/>
      <c r="AF110" s="888"/>
      <c r="AG110" s="888"/>
    </row>
    <row r="111" spans="1:33" s="1740" customFormat="1" ht="20.100000000000001" customHeight="1">
      <c r="A111" s="381"/>
      <c r="B111" s="920"/>
      <c r="C111" s="895" t="s">
        <v>134</v>
      </c>
      <c r="D111" s="300">
        <v>92.787750989999992</v>
      </c>
      <c r="E111" s="300">
        <v>26.427499989999998</v>
      </c>
      <c r="F111" s="878">
        <v>0.61899999999999999</v>
      </c>
      <c r="G111" s="300">
        <v>109.22455143000001</v>
      </c>
      <c r="H111" s="486">
        <v>4.9200000000000001E-2</v>
      </c>
      <c r="I111" s="300">
        <v>4388</v>
      </c>
      <c r="J111" s="486">
        <v>0.27310000000000001</v>
      </c>
      <c r="K111" s="879">
        <v>0</v>
      </c>
      <c r="L111" s="300">
        <v>36.545479229999998</v>
      </c>
      <c r="M111" s="880">
        <f t="shared" si="5"/>
        <v>0.33459033478769945</v>
      </c>
      <c r="N111" s="300">
        <v>1.5154819399999999</v>
      </c>
      <c r="O111" s="300">
        <v>-6.8568436100000003</v>
      </c>
      <c r="P111" s="777"/>
      <c r="R111" s="888"/>
      <c r="S111" s="888"/>
      <c r="T111" s="888"/>
      <c r="U111" s="888"/>
      <c r="V111" s="888"/>
      <c r="W111" s="888"/>
      <c r="X111" s="888"/>
      <c r="Y111" s="888"/>
      <c r="Z111" s="888"/>
      <c r="AA111" s="888"/>
      <c r="AB111" s="888"/>
      <c r="AC111" s="888"/>
      <c r="AD111" s="888"/>
      <c r="AE111" s="888"/>
      <c r="AF111" s="888"/>
      <c r="AG111" s="888"/>
    </row>
    <row r="112" spans="1:33" s="1740" customFormat="1" ht="20.100000000000001" customHeight="1">
      <c r="A112" s="381"/>
      <c r="B112" s="920"/>
      <c r="C112" s="895" t="s">
        <v>240</v>
      </c>
      <c r="D112" s="300">
        <v>61.701145830000002</v>
      </c>
      <c r="E112" s="300">
        <v>19.051231670000004</v>
      </c>
      <c r="F112" s="878">
        <v>0.61480000000000001</v>
      </c>
      <c r="G112" s="300">
        <v>73.460214480000005</v>
      </c>
      <c r="H112" s="486">
        <v>3.8699999999999998E-2</v>
      </c>
      <c r="I112" s="300">
        <v>2546</v>
      </c>
      <c r="J112" s="486">
        <v>0.27</v>
      </c>
      <c r="K112" s="879">
        <v>0</v>
      </c>
      <c r="L112" s="300">
        <v>23.673089739999998</v>
      </c>
      <c r="M112" s="880">
        <f t="shared" si="5"/>
        <v>0.32225729134571396</v>
      </c>
      <c r="N112" s="300">
        <v>0.78679219999999994</v>
      </c>
      <c r="O112" s="300">
        <v>-3.2495413900000001</v>
      </c>
      <c r="P112" s="777"/>
      <c r="R112" s="888"/>
      <c r="S112" s="888"/>
      <c r="T112" s="888"/>
      <c r="U112" s="888"/>
      <c r="V112" s="888"/>
      <c r="W112" s="888"/>
      <c r="X112" s="888"/>
      <c r="Y112" s="888"/>
      <c r="Z112" s="888"/>
      <c r="AA112" s="888"/>
      <c r="AB112" s="888"/>
      <c r="AC112" s="888"/>
      <c r="AD112" s="888"/>
      <c r="AE112" s="888"/>
      <c r="AF112" s="888"/>
      <c r="AG112" s="888"/>
    </row>
    <row r="113" spans="1:33" s="1740" customFormat="1" ht="20.100000000000001" customHeight="1">
      <c r="A113" s="381"/>
      <c r="B113" s="920"/>
      <c r="C113" s="895" t="s">
        <v>241</v>
      </c>
      <c r="D113" s="300">
        <v>31.086605160000001</v>
      </c>
      <c r="E113" s="300">
        <v>7.3762683200000003</v>
      </c>
      <c r="F113" s="878">
        <v>0.63</v>
      </c>
      <c r="G113" s="300">
        <v>35.764336960000001</v>
      </c>
      <c r="H113" s="486">
        <v>7.0699999999999999E-2</v>
      </c>
      <c r="I113" s="300">
        <v>1842</v>
      </c>
      <c r="J113" s="486">
        <v>0.27950000000000003</v>
      </c>
      <c r="K113" s="879">
        <v>0</v>
      </c>
      <c r="L113" s="300">
        <v>12.87238949</v>
      </c>
      <c r="M113" s="880">
        <f t="shared" si="5"/>
        <v>0.35992249777751784</v>
      </c>
      <c r="N113" s="300">
        <v>0.72868973999999997</v>
      </c>
      <c r="O113" s="300">
        <v>-3.6073022300000002</v>
      </c>
      <c r="P113" s="777"/>
      <c r="R113" s="888"/>
      <c r="S113" s="888"/>
      <c r="T113" s="888"/>
      <c r="U113" s="888"/>
      <c r="V113" s="888"/>
      <c r="W113" s="888"/>
      <c r="X113" s="888"/>
      <c r="Y113" s="888"/>
      <c r="Z113" s="888"/>
      <c r="AA113" s="888"/>
      <c r="AB113" s="888"/>
      <c r="AC113" s="888"/>
      <c r="AD113" s="888"/>
      <c r="AE113" s="888"/>
      <c r="AF113" s="888"/>
      <c r="AG113" s="888"/>
    </row>
    <row r="114" spans="1:33" s="1740" customFormat="1" ht="20.100000000000001" customHeight="1">
      <c r="A114" s="381"/>
      <c r="B114" s="920"/>
      <c r="C114" s="895" t="s">
        <v>135</v>
      </c>
      <c r="D114" s="300">
        <v>98.109145189999992</v>
      </c>
      <c r="E114" s="300">
        <v>41.931347810000005</v>
      </c>
      <c r="F114" s="878">
        <v>0.51749999999999996</v>
      </c>
      <c r="G114" s="300">
        <v>119.85962545999999</v>
      </c>
      <c r="H114" s="486">
        <v>0.24940000000000001</v>
      </c>
      <c r="I114" s="300">
        <v>15381</v>
      </c>
      <c r="J114" s="486">
        <v>0.28570000000000001</v>
      </c>
      <c r="K114" s="879">
        <v>0</v>
      </c>
      <c r="L114" s="300">
        <v>64.693055880000003</v>
      </c>
      <c r="M114" s="880">
        <f t="shared" si="5"/>
        <v>0.53974018049630579</v>
      </c>
      <c r="N114" s="300">
        <v>9.0618715299999995</v>
      </c>
      <c r="O114" s="300">
        <v>-21.466469480000001</v>
      </c>
      <c r="P114" s="777"/>
      <c r="R114" s="888"/>
      <c r="S114" s="888"/>
      <c r="T114" s="888"/>
      <c r="U114" s="888"/>
      <c r="V114" s="888"/>
      <c r="W114" s="888"/>
      <c r="X114" s="888"/>
      <c r="Y114" s="888"/>
      <c r="Z114" s="888"/>
      <c r="AA114" s="888"/>
      <c r="AB114" s="888"/>
      <c r="AC114" s="888"/>
      <c r="AD114" s="888"/>
      <c r="AE114" s="888"/>
      <c r="AF114" s="888"/>
      <c r="AG114" s="888"/>
    </row>
    <row r="115" spans="1:33" s="1740" customFormat="1" ht="20.100000000000001" customHeight="1">
      <c r="A115" s="381"/>
      <c r="B115" s="920"/>
      <c r="C115" s="895" t="s">
        <v>242</v>
      </c>
      <c r="D115" s="300">
        <v>11.44743815</v>
      </c>
      <c r="E115" s="300">
        <v>3.2525170800000001</v>
      </c>
      <c r="F115" s="878">
        <v>0.53959999999999997</v>
      </c>
      <c r="G115" s="300">
        <v>13.215087179999999</v>
      </c>
      <c r="H115" s="486">
        <v>0.112</v>
      </c>
      <c r="I115" s="300">
        <v>1655</v>
      </c>
      <c r="J115" s="486">
        <v>0.2974</v>
      </c>
      <c r="K115" s="879">
        <v>0</v>
      </c>
      <c r="L115" s="300">
        <v>5.7135007900000003</v>
      </c>
      <c r="M115" s="880">
        <f t="shared" si="5"/>
        <v>0.43234681029171995</v>
      </c>
      <c r="N115" s="300">
        <v>0.45401962000000001</v>
      </c>
      <c r="O115" s="300">
        <v>-1.8120807999999999</v>
      </c>
      <c r="P115" s="777"/>
      <c r="R115" s="888"/>
      <c r="S115" s="888"/>
      <c r="T115" s="888"/>
      <c r="U115" s="888"/>
      <c r="V115" s="888"/>
      <c r="W115" s="888"/>
      <c r="X115" s="888"/>
      <c r="Y115" s="888"/>
      <c r="Z115" s="888"/>
      <c r="AA115" s="888"/>
      <c r="AB115" s="888"/>
      <c r="AC115" s="888"/>
      <c r="AD115" s="888"/>
      <c r="AE115" s="888"/>
      <c r="AF115" s="888"/>
      <c r="AG115" s="888"/>
    </row>
    <row r="116" spans="1:33" s="1740" customFormat="1" ht="20.100000000000001" customHeight="1">
      <c r="A116" s="381"/>
      <c r="B116" s="920"/>
      <c r="C116" s="895" t="s">
        <v>243</v>
      </c>
      <c r="D116" s="300">
        <v>79.094272689999997</v>
      </c>
      <c r="E116" s="300">
        <v>37.181035469999998</v>
      </c>
      <c r="F116" s="878">
        <v>0.52410000000000001</v>
      </c>
      <c r="G116" s="300">
        <v>98.618295489999994</v>
      </c>
      <c r="H116" s="486">
        <v>0.23580000000000001</v>
      </c>
      <c r="I116" s="300">
        <v>13142</v>
      </c>
      <c r="J116" s="486">
        <v>0.2772</v>
      </c>
      <c r="K116" s="879">
        <v>0</v>
      </c>
      <c r="L116" s="300">
        <v>53.976746049999996</v>
      </c>
      <c r="M116" s="880">
        <f t="shared" si="5"/>
        <v>0.54732994300710969</v>
      </c>
      <c r="N116" s="300">
        <v>6.6431544999999996</v>
      </c>
      <c r="O116" s="300">
        <v>-15.00463049</v>
      </c>
      <c r="P116" s="777"/>
      <c r="R116" s="888"/>
      <c r="S116" s="888"/>
      <c r="T116" s="888"/>
      <c r="U116" s="888"/>
      <c r="V116" s="888"/>
      <c r="W116" s="888"/>
      <c r="X116" s="888"/>
      <c r="Y116" s="888"/>
      <c r="Z116" s="888"/>
      <c r="AA116" s="888"/>
      <c r="AB116" s="888"/>
      <c r="AC116" s="888"/>
      <c r="AD116" s="888"/>
      <c r="AE116" s="888"/>
      <c r="AF116" s="888"/>
      <c r="AG116" s="888"/>
    </row>
    <row r="117" spans="1:33" s="1740" customFormat="1" ht="20.100000000000001" customHeight="1">
      <c r="A117" s="381"/>
      <c r="B117" s="920"/>
      <c r="C117" s="895" t="s">
        <v>244</v>
      </c>
      <c r="D117" s="300">
        <v>7.5674343499999992</v>
      </c>
      <c r="E117" s="300">
        <v>1.49779526</v>
      </c>
      <c r="F117" s="878">
        <v>0.30630000000000002</v>
      </c>
      <c r="G117" s="300">
        <v>8.0262427899999995</v>
      </c>
      <c r="H117" s="486">
        <v>0.64270000000000005</v>
      </c>
      <c r="I117" s="300">
        <v>584</v>
      </c>
      <c r="J117" s="486">
        <v>0.37040000000000001</v>
      </c>
      <c r="K117" s="879">
        <v>0</v>
      </c>
      <c r="L117" s="300">
        <v>5.0028090399999998</v>
      </c>
      <c r="M117" s="880">
        <f t="shared" si="5"/>
        <v>0.62330646740876872</v>
      </c>
      <c r="N117" s="300">
        <v>1.9646974099999999</v>
      </c>
      <c r="O117" s="300">
        <v>-4.64975819</v>
      </c>
      <c r="P117" s="777"/>
      <c r="R117" s="888"/>
      <c r="S117" s="888"/>
      <c r="T117" s="888"/>
      <c r="U117" s="888"/>
      <c r="V117" s="888"/>
      <c r="W117" s="888"/>
      <c r="X117" s="888"/>
      <c r="Y117" s="888"/>
      <c r="Z117" s="888"/>
      <c r="AA117" s="888"/>
      <c r="AB117" s="888"/>
      <c r="AC117" s="888"/>
      <c r="AD117" s="888"/>
      <c r="AE117" s="888"/>
      <c r="AF117" s="888"/>
      <c r="AG117" s="888"/>
    </row>
    <row r="118" spans="1:33" s="1740" customFormat="1" ht="20.100000000000001" customHeight="1">
      <c r="A118" s="381"/>
      <c r="B118" s="1891"/>
      <c r="C118" s="896" t="s">
        <v>136</v>
      </c>
      <c r="D118" s="301">
        <v>70.717508510000002</v>
      </c>
      <c r="E118" s="301">
        <v>47.038803380000004</v>
      </c>
      <c r="F118" s="897">
        <v>0.2495</v>
      </c>
      <c r="G118" s="301">
        <v>82.470679590000003</v>
      </c>
      <c r="H118" s="898">
        <v>1</v>
      </c>
      <c r="I118" s="301">
        <v>3889</v>
      </c>
      <c r="J118" s="898">
        <v>0.40310000000000001</v>
      </c>
      <c r="K118" s="899">
        <v>0</v>
      </c>
      <c r="L118" s="301">
        <v>93.127470670000008</v>
      </c>
      <c r="M118" s="900">
        <f t="shared" si="5"/>
        <v>1.1292191495569075</v>
      </c>
      <c r="N118" s="301">
        <v>38.1288853</v>
      </c>
      <c r="O118" s="301">
        <v>-47.233618329999999</v>
      </c>
      <c r="P118" s="777"/>
      <c r="R118" s="888"/>
      <c r="S118" s="888"/>
      <c r="T118" s="888"/>
      <c r="U118" s="888"/>
      <c r="V118" s="888"/>
      <c r="W118" s="888"/>
      <c r="X118" s="888"/>
      <c r="Y118" s="888"/>
      <c r="Z118" s="888"/>
      <c r="AA118" s="888"/>
      <c r="AB118" s="888"/>
      <c r="AC118" s="888"/>
      <c r="AD118" s="888"/>
      <c r="AE118" s="888"/>
      <c r="AF118" s="888"/>
      <c r="AG118" s="888"/>
    </row>
    <row r="119" spans="1:33" s="1740" customFormat="1" ht="20.100000000000001" customHeight="1" thickBot="1">
      <c r="A119" s="381"/>
      <c r="B119" s="2073" t="s">
        <v>445</v>
      </c>
      <c r="C119" s="2073"/>
      <c r="D119" s="901">
        <f>+D102+D105+D106+D107+D108+D111+D114+D118</f>
        <v>987.75951246</v>
      </c>
      <c r="E119" s="901">
        <f>+E102+E105+E106+E107+E108+E111+E114+E118</f>
        <v>508.64021279999997</v>
      </c>
      <c r="F119" s="1892">
        <f>+((E102*F102)+(E105*F105)+(E106*F106)+(E107*F107)+(E108*F108)+(E111*F111)+(E114*F114)+(E118*F118))/E119</f>
        <v>0.5816869938103193</v>
      </c>
      <c r="G119" s="901">
        <f>+G102+G105+G106+G107+G108+G111+G114+G118</f>
        <v>1283.8647532299999</v>
      </c>
      <c r="H119" s="1893">
        <f>+((G102*H102)+(G105*H105)+(G106*H106)+(G107*H107)+(G108*H108)+(G111*H111)+(G114*H114)+(G118*H118))/G119</f>
        <v>9.5677707783958565E-2</v>
      </c>
      <c r="I119" s="901">
        <f>+I102+I105+I106+I107+I108+I111+I114+I118</f>
        <v>62808</v>
      </c>
      <c r="J119" s="1893">
        <f>+((G102*J102)+(G105*J105)+(G106*J106)+(G107*J107)+(G108*J108)+(G111*J111)+(G114*J114)+(G118*J118))/G119</f>
        <v>0.30354716903381107</v>
      </c>
      <c r="K119" s="1894">
        <f>+((G102*K102)+(G105*K105)+(G106*K106)+(G107*K107)+(G108*K108)+(G111*K111)+(G114*K114)+(G118*K118))/G119</f>
        <v>0</v>
      </c>
      <c r="L119" s="901">
        <f>+L102+L105+L106+L107+L108+L111+L114+L118</f>
        <v>344.16057570999999</v>
      </c>
      <c r="M119" s="902">
        <f t="shared" si="5"/>
        <v>0.26806606758550433</v>
      </c>
      <c r="N119" s="901">
        <f>+N102+N105+N106+N107+N108+N111+N114+N118</f>
        <v>50.224219939999998</v>
      </c>
      <c r="O119" s="901">
        <f>+O102+O105+O106+O107+O108+O111+O114+O118</f>
        <v>-85.596529070000003</v>
      </c>
      <c r="P119" s="777"/>
      <c r="R119" s="888"/>
      <c r="S119" s="888"/>
      <c r="T119" s="888"/>
      <c r="U119" s="888"/>
      <c r="V119" s="888"/>
      <c r="W119" s="888"/>
      <c r="X119" s="888"/>
      <c r="Y119" s="888"/>
      <c r="Z119" s="888"/>
      <c r="AA119" s="888"/>
      <c r="AB119" s="888"/>
      <c r="AC119" s="888"/>
      <c r="AD119" s="888"/>
      <c r="AE119" s="888"/>
      <c r="AF119" s="888"/>
      <c r="AG119" s="888"/>
    </row>
    <row r="120" spans="1:33" s="1740" customFormat="1" ht="20.100000000000001" customHeight="1">
      <c r="A120" s="381"/>
      <c r="B120" s="2070" t="s">
        <v>454</v>
      </c>
      <c r="C120" s="2070"/>
      <c r="D120" s="2070"/>
      <c r="E120" s="2070"/>
      <c r="F120" s="1888"/>
      <c r="G120" s="1889"/>
      <c r="H120" s="1889"/>
      <c r="I120" s="1889"/>
      <c r="J120" s="1889"/>
      <c r="K120" s="1895"/>
      <c r="L120" s="1889"/>
      <c r="M120" s="1889"/>
      <c r="N120" s="1889"/>
      <c r="O120" s="1889"/>
      <c r="P120" s="777"/>
      <c r="R120" s="888"/>
      <c r="S120" s="888"/>
      <c r="T120" s="888"/>
      <c r="U120" s="888"/>
      <c r="V120" s="888"/>
      <c r="W120" s="888"/>
      <c r="X120" s="888"/>
      <c r="Y120" s="888"/>
      <c r="Z120" s="888"/>
      <c r="AA120" s="888"/>
      <c r="AB120" s="888"/>
      <c r="AC120" s="888"/>
      <c r="AD120" s="888"/>
      <c r="AE120" s="888"/>
      <c r="AF120" s="888"/>
      <c r="AG120" s="888"/>
    </row>
    <row r="121" spans="1:33" s="1740" customFormat="1" ht="20.100000000000001" customHeight="1">
      <c r="A121" s="381"/>
      <c r="B121" s="1890"/>
      <c r="C121" s="889" t="s">
        <v>129</v>
      </c>
      <c r="D121" s="890">
        <v>188.35360459</v>
      </c>
      <c r="E121" s="890">
        <v>39.588677310000001</v>
      </c>
      <c r="F121" s="891">
        <v>0.8407</v>
      </c>
      <c r="G121" s="890">
        <v>221.63549766</v>
      </c>
      <c r="H121" s="892">
        <v>8.9999999999999998E-4</v>
      </c>
      <c r="I121" s="890">
        <v>13651</v>
      </c>
      <c r="J121" s="892">
        <v>0.17749999999999999</v>
      </c>
      <c r="K121" s="893">
        <v>0</v>
      </c>
      <c r="L121" s="890">
        <v>9.3507450199999997</v>
      </c>
      <c r="M121" s="894">
        <f t="shared" ref="M121:M138" si="6">+IFERROR(L121/G121,0)</f>
        <v>4.2189744507193122E-2</v>
      </c>
      <c r="N121" s="890">
        <v>3.441814E-2</v>
      </c>
      <c r="O121" s="890">
        <v>-0.28427844000000002</v>
      </c>
      <c r="P121" s="777"/>
      <c r="R121" s="888"/>
      <c r="S121" s="888"/>
      <c r="T121" s="888"/>
      <c r="U121" s="888"/>
      <c r="V121" s="888"/>
      <c r="W121" s="888"/>
      <c r="X121" s="888"/>
      <c r="Y121" s="888"/>
      <c r="Z121" s="888"/>
      <c r="AA121" s="888"/>
      <c r="AB121" s="888"/>
      <c r="AC121" s="888"/>
      <c r="AD121" s="888"/>
      <c r="AE121" s="888"/>
      <c r="AF121" s="888"/>
      <c r="AG121" s="888"/>
    </row>
    <row r="122" spans="1:33" s="1740" customFormat="1" ht="20.100000000000001" customHeight="1">
      <c r="A122" s="381"/>
      <c r="B122" s="920"/>
      <c r="C122" s="895" t="s">
        <v>236</v>
      </c>
      <c r="D122" s="300">
        <v>36.488579780000002</v>
      </c>
      <c r="E122" s="300">
        <v>27.181604190000002</v>
      </c>
      <c r="F122" s="878">
        <v>0.76060000000000005</v>
      </c>
      <c r="G122" s="300">
        <v>57.163650950000005</v>
      </c>
      <c r="H122" s="486">
        <v>5.0000000000000001E-4</v>
      </c>
      <c r="I122" s="300">
        <v>2215</v>
      </c>
      <c r="J122" s="486">
        <v>0.2074</v>
      </c>
      <c r="K122" s="879">
        <v>0</v>
      </c>
      <c r="L122" s="300">
        <v>1.90703917</v>
      </c>
      <c r="M122" s="880">
        <f t="shared" si="6"/>
        <v>3.3361045669879484E-2</v>
      </c>
      <c r="N122" s="300">
        <v>6.1064300000000004E-3</v>
      </c>
      <c r="O122" s="300">
        <v>-3.7606359999999998E-2</v>
      </c>
      <c r="P122" s="777"/>
      <c r="R122" s="888"/>
      <c r="S122" s="888"/>
      <c r="T122" s="888"/>
      <c r="U122" s="888"/>
      <c r="V122" s="888"/>
      <c r="W122" s="888"/>
      <c r="X122" s="888"/>
      <c r="Y122" s="888"/>
      <c r="Z122" s="888"/>
      <c r="AA122" s="888"/>
      <c r="AB122" s="888"/>
      <c r="AC122" s="888"/>
      <c r="AD122" s="888"/>
      <c r="AE122" s="888"/>
      <c r="AF122" s="888"/>
      <c r="AG122" s="888"/>
    </row>
    <row r="123" spans="1:33" s="1740" customFormat="1" ht="20.100000000000001" customHeight="1">
      <c r="A123" s="381"/>
      <c r="B123" s="920"/>
      <c r="C123" s="895" t="s">
        <v>237</v>
      </c>
      <c r="D123" s="300">
        <v>151.86502480999999</v>
      </c>
      <c r="E123" s="300">
        <v>12.40707312</v>
      </c>
      <c r="F123" s="878">
        <v>1.0161</v>
      </c>
      <c r="G123" s="300">
        <v>164.47184672</v>
      </c>
      <c r="H123" s="486">
        <v>1E-3</v>
      </c>
      <c r="I123" s="300">
        <v>11436</v>
      </c>
      <c r="J123" s="486">
        <v>0.1671</v>
      </c>
      <c r="K123" s="879">
        <v>0</v>
      </c>
      <c r="L123" s="300">
        <v>7.4437058499999997</v>
      </c>
      <c r="M123" s="880">
        <f t="shared" si="6"/>
        <v>4.5258237190419014E-2</v>
      </c>
      <c r="N123" s="300">
        <v>2.831171E-2</v>
      </c>
      <c r="O123" s="300">
        <v>-0.24667207999999999</v>
      </c>
      <c r="P123" s="777"/>
      <c r="R123" s="888"/>
      <c r="S123" s="888"/>
      <c r="T123" s="888"/>
      <c r="U123" s="888"/>
      <c r="V123" s="888"/>
      <c r="W123" s="888"/>
      <c r="X123" s="888"/>
      <c r="Y123" s="888"/>
      <c r="Z123" s="888"/>
      <c r="AA123" s="888"/>
      <c r="AB123" s="888"/>
      <c r="AC123" s="888"/>
      <c r="AD123" s="888"/>
      <c r="AE123" s="888"/>
      <c r="AF123" s="888"/>
      <c r="AG123" s="888"/>
    </row>
    <row r="124" spans="1:33" s="1740" customFormat="1" ht="20.100000000000001" customHeight="1">
      <c r="A124" s="381"/>
      <c r="B124" s="920"/>
      <c r="C124" s="895" t="s">
        <v>130</v>
      </c>
      <c r="D124" s="300">
        <v>203.00312252000001</v>
      </c>
      <c r="E124" s="300">
        <v>13.383147939999999</v>
      </c>
      <c r="F124" s="878">
        <v>1.0438000000000001</v>
      </c>
      <c r="G124" s="300">
        <v>216.97219303999998</v>
      </c>
      <c r="H124" s="486">
        <v>2E-3</v>
      </c>
      <c r="I124" s="300">
        <v>17328</v>
      </c>
      <c r="J124" s="486">
        <v>0.19289999999999999</v>
      </c>
      <c r="K124" s="879">
        <v>0</v>
      </c>
      <c r="L124" s="300">
        <v>18.360594129999999</v>
      </c>
      <c r="M124" s="880">
        <f t="shared" si="6"/>
        <v>8.4621876530579773E-2</v>
      </c>
      <c r="N124" s="300">
        <v>8.5336919999999997E-2</v>
      </c>
      <c r="O124" s="300">
        <v>-0.28651920000000003</v>
      </c>
      <c r="P124" s="777"/>
      <c r="R124" s="888"/>
      <c r="S124" s="888"/>
      <c r="T124" s="888"/>
      <c r="U124" s="888"/>
      <c r="V124" s="888"/>
      <c r="W124" s="888"/>
      <c r="X124" s="888"/>
      <c r="Y124" s="888"/>
      <c r="Z124" s="888"/>
      <c r="AA124" s="888"/>
      <c r="AB124" s="888"/>
      <c r="AC124" s="888"/>
      <c r="AD124" s="888"/>
      <c r="AE124" s="888"/>
      <c r="AF124" s="888"/>
      <c r="AG124" s="888"/>
    </row>
    <row r="125" spans="1:33" s="1740" customFormat="1" ht="20.100000000000001" customHeight="1">
      <c r="A125" s="381"/>
      <c r="B125" s="920"/>
      <c r="C125" s="895" t="s">
        <v>131</v>
      </c>
      <c r="D125" s="300">
        <v>280.64823132999999</v>
      </c>
      <c r="E125" s="300">
        <v>5.2406252699999998</v>
      </c>
      <c r="F125" s="878">
        <v>1.0482</v>
      </c>
      <c r="G125" s="300">
        <v>286.16458812000002</v>
      </c>
      <c r="H125" s="486">
        <v>3.5000000000000001E-3</v>
      </c>
      <c r="I125" s="300">
        <v>29447</v>
      </c>
      <c r="J125" s="486">
        <v>0.2429</v>
      </c>
      <c r="K125" s="879">
        <v>0</v>
      </c>
      <c r="L125" s="300">
        <v>43.778228429999999</v>
      </c>
      <c r="M125" s="880">
        <f t="shared" si="6"/>
        <v>0.15298268984854993</v>
      </c>
      <c r="N125" s="300">
        <v>0.24720671999999999</v>
      </c>
      <c r="O125" s="300">
        <v>-1.0514756699999999</v>
      </c>
      <c r="P125" s="777"/>
      <c r="R125" s="888"/>
      <c r="S125" s="888"/>
      <c r="T125" s="888"/>
      <c r="U125" s="888"/>
      <c r="V125" s="888"/>
      <c r="W125" s="888"/>
      <c r="X125" s="888"/>
      <c r="Y125" s="888"/>
      <c r="Z125" s="888"/>
      <c r="AA125" s="888"/>
      <c r="AB125" s="888"/>
      <c r="AC125" s="888"/>
      <c r="AD125" s="888"/>
      <c r="AE125" s="888"/>
      <c r="AF125" s="888"/>
      <c r="AG125" s="888"/>
    </row>
    <row r="126" spans="1:33" s="1740" customFormat="1" ht="20.100000000000001" customHeight="1">
      <c r="A126" s="381"/>
      <c r="B126" s="920"/>
      <c r="C126" s="895" t="s">
        <v>132</v>
      </c>
      <c r="D126" s="300">
        <v>378.62754838000001</v>
      </c>
      <c r="E126" s="300">
        <v>5.1335032699999994</v>
      </c>
      <c r="F126" s="878">
        <v>1.3339000000000001</v>
      </c>
      <c r="G126" s="300">
        <v>385.56120548000001</v>
      </c>
      <c r="H126" s="486">
        <v>5.8999999999999999E-3</v>
      </c>
      <c r="I126" s="300">
        <v>39354</v>
      </c>
      <c r="J126" s="486">
        <v>0.246</v>
      </c>
      <c r="K126" s="879">
        <v>0</v>
      </c>
      <c r="L126" s="300">
        <v>81.365980019999995</v>
      </c>
      <c r="M126" s="880">
        <f t="shared" si="6"/>
        <v>0.21103259058105794</v>
      </c>
      <c r="N126" s="300">
        <v>0.57642263999999999</v>
      </c>
      <c r="O126" s="300">
        <v>-2.6474554399999999</v>
      </c>
      <c r="P126" s="777"/>
      <c r="R126" s="888"/>
      <c r="S126" s="888"/>
      <c r="T126" s="888"/>
      <c r="U126" s="888"/>
      <c r="V126" s="888"/>
      <c r="W126" s="888"/>
      <c r="X126" s="888"/>
      <c r="Y126" s="888"/>
      <c r="Z126" s="888"/>
      <c r="AA126" s="888"/>
      <c r="AB126" s="888"/>
      <c r="AC126" s="888"/>
      <c r="AD126" s="888"/>
      <c r="AE126" s="888"/>
      <c r="AF126" s="888"/>
      <c r="AG126" s="888"/>
    </row>
    <row r="127" spans="1:33" s="1740" customFormat="1" ht="20.100000000000001" customHeight="1">
      <c r="A127" s="381"/>
      <c r="B127" s="920"/>
      <c r="C127" s="895" t="s">
        <v>133</v>
      </c>
      <c r="D127" s="300">
        <v>741.47266227</v>
      </c>
      <c r="E127" s="300">
        <v>9.7704462200000002</v>
      </c>
      <c r="F127" s="878">
        <v>0.8397</v>
      </c>
      <c r="G127" s="300">
        <v>749.67647461000001</v>
      </c>
      <c r="H127" s="486">
        <v>1.41E-2</v>
      </c>
      <c r="I127" s="300">
        <v>88776</v>
      </c>
      <c r="J127" s="486">
        <v>0.25919999999999999</v>
      </c>
      <c r="K127" s="879">
        <v>0</v>
      </c>
      <c r="L127" s="300">
        <v>239.03520649000001</v>
      </c>
      <c r="M127" s="880">
        <f t="shared" si="6"/>
        <v>0.31885115057712321</v>
      </c>
      <c r="N127" s="300">
        <v>2.8423301200000002</v>
      </c>
      <c r="O127" s="300">
        <v>-9.2439978499999995</v>
      </c>
      <c r="P127" s="777"/>
      <c r="R127" s="888"/>
      <c r="S127" s="888"/>
      <c r="T127" s="888"/>
      <c r="U127" s="888"/>
      <c r="V127" s="888"/>
      <c r="W127" s="888"/>
      <c r="X127" s="888"/>
      <c r="Y127" s="888"/>
      <c r="Z127" s="888"/>
      <c r="AA127" s="888"/>
      <c r="AB127" s="888"/>
      <c r="AC127" s="888"/>
      <c r="AD127" s="888"/>
      <c r="AE127" s="888"/>
      <c r="AF127" s="888"/>
      <c r="AG127" s="888"/>
    </row>
    <row r="128" spans="1:33" s="1740" customFormat="1" ht="20.100000000000001" customHeight="1">
      <c r="A128" s="381"/>
      <c r="B128" s="920"/>
      <c r="C128" s="895" t="s">
        <v>238</v>
      </c>
      <c r="D128" s="300">
        <v>567.22405389999994</v>
      </c>
      <c r="E128" s="300">
        <v>8.7391949100000001</v>
      </c>
      <c r="F128" s="878">
        <v>0.86</v>
      </c>
      <c r="G128" s="300">
        <v>574.74009563000004</v>
      </c>
      <c r="H128" s="486">
        <v>1.17E-2</v>
      </c>
      <c r="I128" s="300">
        <v>67361</v>
      </c>
      <c r="J128" s="486">
        <v>0.2571</v>
      </c>
      <c r="K128" s="879">
        <v>0</v>
      </c>
      <c r="L128" s="300">
        <v>172.48088809000001</v>
      </c>
      <c r="M128" s="880">
        <f t="shared" si="6"/>
        <v>0.30010241046596109</v>
      </c>
      <c r="N128" s="300">
        <v>1.78938789</v>
      </c>
      <c r="O128" s="300">
        <v>-5.7898391699999996</v>
      </c>
      <c r="P128" s="777"/>
      <c r="R128" s="888"/>
      <c r="S128" s="888"/>
      <c r="T128" s="888"/>
      <c r="U128" s="888"/>
      <c r="V128" s="888"/>
      <c r="W128" s="888"/>
      <c r="X128" s="888"/>
      <c r="Y128" s="888"/>
      <c r="Z128" s="888"/>
      <c r="AA128" s="888"/>
      <c r="AB128" s="888"/>
      <c r="AC128" s="888"/>
      <c r="AD128" s="888"/>
      <c r="AE128" s="888"/>
      <c r="AF128" s="888"/>
      <c r="AG128" s="888"/>
    </row>
    <row r="129" spans="1:33" s="1740" customFormat="1" ht="20.100000000000001" customHeight="1">
      <c r="A129" s="381"/>
      <c r="B129" s="920"/>
      <c r="C129" s="895" t="s">
        <v>239</v>
      </c>
      <c r="D129" s="300">
        <v>174.24860837</v>
      </c>
      <c r="E129" s="300">
        <v>1.03125131</v>
      </c>
      <c r="F129" s="878">
        <v>0.66690000000000005</v>
      </c>
      <c r="G129" s="300">
        <v>174.93637898</v>
      </c>
      <c r="H129" s="486">
        <v>2.1999999999999999E-2</v>
      </c>
      <c r="I129" s="300">
        <v>21415</v>
      </c>
      <c r="J129" s="486">
        <v>0.26600000000000001</v>
      </c>
      <c r="K129" s="879">
        <v>0</v>
      </c>
      <c r="L129" s="300">
        <v>66.5543184</v>
      </c>
      <c r="M129" s="880">
        <f t="shared" si="6"/>
        <v>0.38044870248291224</v>
      </c>
      <c r="N129" s="300">
        <v>1.05294223</v>
      </c>
      <c r="O129" s="300">
        <v>-3.4541586899999999</v>
      </c>
      <c r="P129" s="777"/>
      <c r="R129" s="888"/>
      <c r="S129" s="888"/>
      <c r="T129" s="888"/>
      <c r="U129" s="888"/>
      <c r="V129" s="888"/>
      <c r="W129" s="888"/>
      <c r="X129" s="888"/>
      <c r="Y129" s="888"/>
      <c r="Z129" s="888"/>
      <c r="AA129" s="888"/>
      <c r="AB129" s="888"/>
      <c r="AC129" s="888"/>
      <c r="AD129" s="888"/>
      <c r="AE129" s="888"/>
      <c r="AF129" s="888"/>
      <c r="AG129" s="888"/>
    </row>
    <row r="130" spans="1:33" s="1740" customFormat="1" ht="20.100000000000001" customHeight="1">
      <c r="A130" s="381"/>
      <c r="B130" s="920"/>
      <c r="C130" s="895" t="s">
        <v>134</v>
      </c>
      <c r="D130" s="300">
        <v>292.57264366999999</v>
      </c>
      <c r="E130" s="300">
        <v>1.3899247299999999</v>
      </c>
      <c r="F130" s="878">
        <v>0.33960000000000001</v>
      </c>
      <c r="G130" s="300">
        <v>293.04461431999999</v>
      </c>
      <c r="H130" s="486">
        <v>4.7500000000000001E-2</v>
      </c>
      <c r="I130" s="300">
        <v>39172</v>
      </c>
      <c r="J130" s="486">
        <v>0.27450000000000002</v>
      </c>
      <c r="K130" s="879">
        <v>0</v>
      </c>
      <c r="L130" s="300">
        <v>128.35283921999999</v>
      </c>
      <c r="M130" s="880">
        <f t="shared" si="6"/>
        <v>0.43799760496482204</v>
      </c>
      <c r="N130" s="300">
        <v>3.9635561299999997</v>
      </c>
      <c r="O130" s="300">
        <v>-9.9841443499999993</v>
      </c>
      <c r="P130" s="777"/>
      <c r="R130" s="888"/>
      <c r="S130" s="888"/>
      <c r="T130" s="888"/>
      <c r="U130" s="888"/>
      <c r="V130" s="888"/>
      <c r="W130" s="888"/>
      <c r="X130" s="888"/>
      <c r="Y130" s="888"/>
      <c r="Z130" s="888"/>
      <c r="AA130" s="888"/>
      <c r="AB130" s="888"/>
      <c r="AC130" s="888"/>
      <c r="AD130" s="888"/>
      <c r="AE130" s="888"/>
      <c r="AF130" s="888"/>
      <c r="AG130" s="888"/>
    </row>
    <row r="131" spans="1:33" s="1740" customFormat="1" ht="20.100000000000001" customHeight="1">
      <c r="A131" s="381"/>
      <c r="B131" s="920"/>
      <c r="C131" s="895" t="s">
        <v>240</v>
      </c>
      <c r="D131" s="300">
        <v>199.42192391</v>
      </c>
      <c r="E131" s="300">
        <v>0.91222183999999995</v>
      </c>
      <c r="F131" s="878">
        <v>0.35720000000000002</v>
      </c>
      <c r="G131" s="300">
        <v>199.74777369</v>
      </c>
      <c r="H131" s="486">
        <v>3.6799999999999999E-2</v>
      </c>
      <c r="I131" s="300">
        <v>26502</v>
      </c>
      <c r="J131" s="486">
        <v>0.27100000000000002</v>
      </c>
      <c r="K131" s="879">
        <v>0</v>
      </c>
      <c r="L131" s="300">
        <v>83.994578560000008</v>
      </c>
      <c r="M131" s="880">
        <f t="shared" si="6"/>
        <v>0.42050320265574526</v>
      </c>
      <c r="N131" s="300">
        <v>2.0527939100000001</v>
      </c>
      <c r="O131" s="300">
        <v>-5.3450801399999994</v>
      </c>
      <c r="P131" s="777"/>
      <c r="R131" s="888"/>
      <c r="S131" s="888"/>
      <c r="T131" s="888"/>
      <c r="U131" s="888"/>
      <c r="V131" s="888"/>
      <c r="W131" s="888"/>
      <c r="X131" s="888"/>
      <c r="Y131" s="888"/>
      <c r="Z131" s="888"/>
      <c r="AA131" s="888"/>
      <c r="AB131" s="888"/>
      <c r="AC131" s="888"/>
      <c r="AD131" s="888"/>
      <c r="AE131" s="888"/>
      <c r="AF131" s="888"/>
      <c r="AG131" s="888"/>
    </row>
    <row r="132" spans="1:33" s="1740" customFormat="1" ht="20.100000000000001" customHeight="1">
      <c r="A132" s="381"/>
      <c r="B132" s="920"/>
      <c r="C132" s="895" t="s">
        <v>241</v>
      </c>
      <c r="D132" s="300">
        <v>93.150719760000001</v>
      </c>
      <c r="E132" s="300">
        <v>0.47770288999999999</v>
      </c>
      <c r="F132" s="878">
        <v>0.30590000000000001</v>
      </c>
      <c r="G132" s="300">
        <v>93.296840629999991</v>
      </c>
      <c r="H132" s="486">
        <v>7.0300000000000001E-2</v>
      </c>
      <c r="I132" s="300">
        <v>12670</v>
      </c>
      <c r="J132" s="486">
        <v>0.28189999999999998</v>
      </c>
      <c r="K132" s="879">
        <v>0</v>
      </c>
      <c r="L132" s="300">
        <v>44.358260659999999</v>
      </c>
      <c r="M132" s="880">
        <f t="shared" si="6"/>
        <v>0.47545297740485776</v>
      </c>
      <c r="N132" s="300">
        <v>1.9107622200000001</v>
      </c>
      <c r="O132" s="300">
        <v>-4.6390642099999999</v>
      </c>
      <c r="P132" s="777"/>
      <c r="R132" s="888"/>
      <c r="S132" s="888"/>
      <c r="T132" s="888"/>
      <c r="U132" s="888"/>
      <c r="V132" s="888"/>
      <c r="W132" s="888"/>
      <c r="X132" s="888"/>
      <c r="Y132" s="888"/>
      <c r="Z132" s="888"/>
      <c r="AA132" s="888"/>
      <c r="AB132" s="888"/>
      <c r="AC132" s="888"/>
      <c r="AD132" s="888"/>
      <c r="AE132" s="888"/>
      <c r="AF132" s="888"/>
      <c r="AG132" s="888"/>
    </row>
    <row r="133" spans="1:33" s="1740" customFormat="1" ht="20.100000000000001" customHeight="1">
      <c r="A133" s="381"/>
      <c r="B133" s="920"/>
      <c r="C133" s="895" t="s">
        <v>135</v>
      </c>
      <c r="D133" s="300">
        <v>130.27850484999999</v>
      </c>
      <c r="E133" s="300">
        <v>0.95019306999999997</v>
      </c>
      <c r="F133" s="878">
        <v>0.48680000000000001</v>
      </c>
      <c r="G133" s="300">
        <v>130.74107893000001</v>
      </c>
      <c r="H133" s="486">
        <v>0.29310000000000003</v>
      </c>
      <c r="I133" s="300">
        <v>19354</v>
      </c>
      <c r="J133" s="486">
        <v>0.30430000000000001</v>
      </c>
      <c r="K133" s="879">
        <v>0</v>
      </c>
      <c r="L133" s="300">
        <v>93.41519009000001</v>
      </c>
      <c r="M133" s="880">
        <f t="shared" si="6"/>
        <v>0.71450527144582743</v>
      </c>
      <c r="N133" s="300">
        <v>12.623880880000002</v>
      </c>
      <c r="O133" s="300">
        <v>-21.536631530000001</v>
      </c>
      <c r="P133" s="777"/>
      <c r="R133" s="888"/>
      <c r="S133" s="888"/>
      <c r="T133" s="888"/>
      <c r="U133" s="888"/>
      <c r="V133" s="888"/>
      <c r="W133" s="888"/>
      <c r="X133" s="888"/>
      <c r="Y133" s="888"/>
      <c r="Z133" s="888"/>
      <c r="AA133" s="888"/>
      <c r="AB133" s="888"/>
      <c r="AC133" s="888"/>
      <c r="AD133" s="888"/>
      <c r="AE133" s="888"/>
      <c r="AF133" s="888"/>
      <c r="AG133" s="888"/>
    </row>
    <row r="134" spans="1:33" s="1740" customFormat="1" ht="20.100000000000001" customHeight="1">
      <c r="A134" s="381"/>
      <c r="B134" s="920"/>
      <c r="C134" s="895" t="s">
        <v>242</v>
      </c>
      <c r="D134" s="300">
        <v>42.77669659</v>
      </c>
      <c r="E134" s="300">
        <v>0.75479061000000003</v>
      </c>
      <c r="F134" s="878">
        <v>0.51949999999999996</v>
      </c>
      <c r="G134" s="300">
        <v>43.168834450000006</v>
      </c>
      <c r="H134" s="486">
        <v>0.12609999999999999</v>
      </c>
      <c r="I134" s="300">
        <v>5640</v>
      </c>
      <c r="J134" s="486">
        <v>0.26379999999999998</v>
      </c>
      <c r="K134" s="879">
        <v>0</v>
      </c>
      <c r="L134" s="300">
        <v>22.410682550000001</v>
      </c>
      <c r="M134" s="880">
        <f t="shared" si="6"/>
        <v>0.51914032045403069</v>
      </c>
      <c r="N134" s="300">
        <v>1.4185035100000001</v>
      </c>
      <c r="O134" s="300">
        <v>-5.0080635400000002</v>
      </c>
      <c r="P134" s="777"/>
      <c r="R134" s="888"/>
      <c r="S134" s="888"/>
      <c r="T134" s="888"/>
      <c r="U134" s="888"/>
      <c r="V134" s="888"/>
      <c r="W134" s="888"/>
      <c r="X134" s="888"/>
      <c r="Y134" s="888"/>
      <c r="Z134" s="888"/>
      <c r="AA134" s="888"/>
      <c r="AB134" s="888"/>
      <c r="AC134" s="888"/>
      <c r="AD134" s="888"/>
      <c r="AE134" s="888"/>
      <c r="AF134" s="888"/>
      <c r="AG134" s="888"/>
    </row>
    <row r="135" spans="1:33" s="1740" customFormat="1" ht="20.100000000000001" customHeight="1">
      <c r="A135" s="381"/>
      <c r="B135" s="920"/>
      <c r="C135" s="895" t="s">
        <v>243</v>
      </c>
      <c r="D135" s="300">
        <v>58.802288969999999</v>
      </c>
      <c r="E135" s="300">
        <v>0.15139920999999998</v>
      </c>
      <c r="F135" s="878">
        <v>0.35189999999999999</v>
      </c>
      <c r="G135" s="300">
        <v>58.855559740000004</v>
      </c>
      <c r="H135" s="486">
        <v>0.25330000000000003</v>
      </c>
      <c r="I135" s="300">
        <v>9516</v>
      </c>
      <c r="J135" s="486">
        <v>0.3211</v>
      </c>
      <c r="K135" s="879">
        <v>0</v>
      </c>
      <c r="L135" s="300">
        <v>49.98679147</v>
      </c>
      <c r="M135" s="880">
        <f t="shared" si="6"/>
        <v>0.84931299083419431</v>
      </c>
      <c r="N135" s="300">
        <v>4.93258536</v>
      </c>
      <c r="O135" s="300">
        <v>-7.6416999000000008</v>
      </c>
      <c r="P135" s="777"/>
      <c r="R135" s="888"/>
      <c r="S135" s="888"/>
      <c r="T135" s="888"/>
      <c r="U135" s="888"/>
      <c r="V135" s="888"/>
      <c r="W135" s="888"/>
      <c r="X135" s="888"/>
      <c r="Y135" s="888"/>
      <c r="Z135" s="888"/>
      <c r="AA135" s="888"/>
      <c r="AB135" s="888"/>
      <c r="AC135" s="888"/>
      <c r="AD135" s="888"/>
      <c r="AE135" s="888"/>
      <c r="AF135" s="888"/>
      <c r="AG135" s="888"/>
    </row>
    <row r="136" spans="1:33" s="1740" customFormat="1" ht="20.100000000000001" customHeight="1">
      <c r="A136" s="381"/>
      <c r="B136" s="920"/>
      <c r="C136" s="895" t="s">
        <v>244</v>
      </c>
      <c r="D136" s="300">
        <v>28.699519289999998</v>
      </c>
      <c r="E136" s="300">
        <v>4.4003250000000001E-2</v>
      </c>
      <c r="F136" s="878">
        <v>0.3901</v>
      </c>
      <c r="G136" s="300">
        <v>28.716684739999998</v>
      </c>
      <c r="H136" s="486">
        <v>0.62560000000000004</v>
      </c>
      <c r="I136" s="300">
        <v>4198</v>
      </c>
      <c r="J136" s="486">
        <v>0.33100000000000002</v>
      </c>
      <c r="K136" s="879">
        <v>0</v>
      </c>
      <c r="L136" s="300">
        <v>21.01771608</v>
      </c>
      <c r="M136" s="880">
        <f t="shared" si="6"/>
        <v>0.7318991126689508</v>
      </c>
      <c r="N136" s="300">
        <v>6.2727920099999999</v>
      </c>
      <c r="O136" s="300">
        <v>-8.8868680900000001</v>
      </c>
      <c r="P136" s="777"/>
      <c r="R136" s="888"/>
      <c r="S136" s="888"/>
      <c r="T136" s="888"/>
      <c r="U136" s="888"/>
      <c r="V136" s="888"/>
      <c r="W136" s="888"/>
      <c r="X136" s="888"/>
      <c r="Y136" s="888"/>
      <c r="Z136" s="888"/>
      <c r="AA136" s="888"/>
      <c r="AB136" s="888"/>
      <c r="AC136" s="888"/>
      <c r="AD136" s="888"/>
      <c r="AE136" s="888"/>
      <c r="AF136" s="888"/>
      <c r="AG136" s="888"/>
    </row>
    <row r="137" spans="1:33" s="1740" customFormat="1" ht="20.100000000000001" customHeight="1">
      <c r="A137" s="381"/>
      <c r="B137" s="1891"/>
      <c r="C137" s="896" t="s">
        <v>136</v>
      </c>
      <c r="D137" s="301">
        <v>94.429046880000001</v>
      </c>
      <c r="E137" s="301">
        <v>2.0925488699999999</v>
      </c>
      <c r="F137" s="897">
        <v>0.25619999999999998</v>
      </c>
      <c r="G137" s="301">
        <v>94.965054030000005</v>
      </c>
      <c r="H137" s="898">
        <v>1</v>
      </c>
      <c r="I137" s="301">
        <v>12299</v>
      </c>
      <c r="J137" s="898">
        <v>0.39029999999999998</v>
      </c>
      <c r="K137" s="899">
        <v>0</v>
      </c>
      <c r="L137" s="301">
        <v>43.933527859999998</v>
      </c>
      <c r="M137" s="900">
        <f t="shared" si="6"/>
        <v>0.46262836691611997</v>
      </c>
      <c r="N137" s="301">
        <v>44.469589670000005</v>
      </c>
      <c r="O137" s="301">
        <v>-45.641391929999998</v>
      </c>
      <c r="P137" s="777"/>
      <c r="R137" s="888"/>
      <c r="S137" s="888"/>
      <c r="T137" s="888"/>
      <c r="U137" s="888"/>
      <c r="V137" s="888"/>
      <c r="W137" s="888"/>
      <c r="X137" s="888"/>
      <c r="Y137" s="888"/>
      <c r="Z137" s="888"/>
      <c r="AA137" s="888"/>
      <c r="AB137" s="888"/>
      <c r="AC137" s="888"/>
      <c r="AD137" s="888"/>
      <c r="AE137" s="888"/>
      <c r="AF137" s="888"/>
      <c r="AG137" s="888"/>
    </row>
    <row r="138" spans="1:33" s="1740" customFormat="1" ht="20.100000000000001" customHeight="1" thickBot="1">
      <c r="A138" s="381"/>
      <c r="B138" s="2073" t="s">
        <v>455</v>
      </c>
      <c r="C138" s="2073"/>
      <c r="D138" s="901">
        <f>+D121+D124+D125+D126+D127+D130+D133+D137</f>
        <v>2309.38536449</v>
      </c>
      <c r="E138" s="901">
        <f>+E121+E124+E125+E126+E127+E130+E133+E137</f>
        <v>77.54906668000001</v>
      </c>
      <c r="F138" s="1892">
        <f>+((E121*F121)+(E124*F124)+(E125*F125)+(E126*F126)+(E127*F127)+(E130*F130)+(E133*F133)+(E137*F137))/E138</f>
        <v>0.89320560976180141</v>
      </c>
      <c r="G138" s="901">
        <f>+G121+G124+G125+G126+G127+G130+G133+G137</f>
        <v>2378.7607061900003</v>
      </c>
      <c r="H138" s="1896">
        <f>+((G121*H121)+(G124*H124)+(G125*H125)+(G126*H126)+(G127*H127)+(G130*H130)+(G133*H133)+(G137*H137))/G138</f>
        <v>6.7970319511573271E-2</v>
      </c>
      <c r="I138" s="901">
        <f>+I121+I124+I125+I126+I127+I130+I133+I137</f>
        <v>259381</v>
      </c>
      <c r="J138" s="1893">
        <f>+((G121*J121)+(G124*J124)+(G125*J125)+(G126*J126)+(G127*J127)+(G130*J130)+(G133*J133)+(G137*J137))/G138</f>
        <v>0.25103741207622626</v>
      </c>
      <c r="K138" s="1894">
        <f>+((G121*K121)+(G124*K124)+(G125*K125)+(G126*K126)+(G127*K127)+(G130*K130)+(G133*K133)+(G137*K137))/G138</f>
        <v>0</v>
      </c>
      <c r="L138" s="901">
        <f>+L121+L124+L125+L126+L127+L130+L133+L137</f>
        <v>657.59231125999997</v>
      </c>
      <c r="M138" s="902">
        <f t="shared" si="6"/>
        <v>0.27644323766943696</v>
      </c>
      <c r="N138" s="901">
        <f>+N121+N124+N125+N126+N127+N130+N133+N137</f>
        <v>64.842741220000008</v>
      </c>
      <c r="O138" s="901">
        <f>+O121+O124+O125+O126+O127+O130+O133+O137</f>
        <v>-90.675894409999998</v>
      </c>
      <c r="P138" s="777"/>
      <c r="R138" s="888"/>
      <c r="S138" s="888"/>
      <c r="T138" s="888"/>
      <c r="U138" s="888"/>
      <c r="V138" s="888"/>
      <c r="W138" s="888"/>
      <c r="X138" s="888"/>
      <c r="Y138" s="888"/>
      <c r="Z138" s="888"/>
      <c r="AA138" s="888"/>
      <c r="AB138" s="888"/>
      <c r="AC138" s="888"/>
      <c r="AD138" s="888"/>
      <c r="AE138" s="888"/>
      <c r="AF138" s="888"/>
      <c r="AG138" s="888"/>
    </row>
    <row r="139" spans="1:33" s="1740" customFormat="1" ht="20.100000000000001" customHeight="1" thickBot="1">
      <c r="A139" s="381"/>
      <c r="B139" s="2074" t="s">
        <v>245</v>
      </c>
      <c r="C139" s="2074"/>
      <c r="D139" s="881">
        <v>39679.967006499995</v>
      </c>
      <c r="E139" s="881">
        <v>10559.201279829998</v>
      </c>
      <c r="F139" s="882">
        <v>0.5876164285915636</v>
      </c>
      <c r="G139" s="881">
        <v>45887.059933309996</v>
      </c>
      <c r="H139" s="883">
        <v>4.1952948979440297E-2</v>
      </c>
      <c r="I139" s="881">
        <v>2099967</v>
      </c>
      <c r="J139" s="883">
        <v>0.27495715135162613</v>
      </c>
      <c r="K139" s="884">
        <v>0.6471585063152081</v>
      </c>
      <c r="L139" s="881">
        <v>14162.786773819998</v>
      </c>
      <c r="M139" s="885">
        <v>0.30864445868625051</v>
      </c>
      <c r="N139" s="881">
        <v>878.00870356999997</v>
      </c>
      <c r="O139" s="881">
        <v>-969.1884035600001</v>
      </c>
      <c r="P139" s="777"/>
      <c r="R139" s="888"/>
      <c r="S139" s="888"/>
      <c r="T139" s="888"/>
      <c r="U139" s="888"/>
      <c r="V139" s="888"/>
      <c r="W139" s="888"/>
      <c r="X139" s="888"/>
      <c r="Y139" s="888"/>
      <c r="Z139" s="888"/>
      <c r="AA139" s="888"/>
      <c r="AB139" s="888"/>
      <c r="AC139" s="888"/>
      <c r="AD139" s="888"/>
      <c r="AE139" s="888"/>
      <c r="AF139" s="888"/>
      <c r="AG139" s="888"/>
    </row>
    <row r="140" spans="1:33" s="941" customFormat="1" ht="13.5">
      <c r="A140" s="381"/>
      <c r="F140" s="1897"/>
      <c r="H140" s="886"/>
      <c r="J140" s="886"/>
      <c r="P140" s="777"/>
    </row>
    <row r="141" spans="1:33" s="941" customFormat="1" ht="13.5">
      <c r="A141" s="381"/>
      <c r="F141" s="1898"/>
      <c r="P141" s="777"/>
    </row>
    <row r="142" spans="1:33" s="247" customFormat="1" ht="13.5">
      <c r="A142" s="868"/>
      <c r="F142" s="874"/>
      <c r="P142" s="192"/>
    </row>
    <row r="143" spans="1:33" s="247" customFormat="1" ht="13.5">
      <c r="A143" s="868"/>
      <c r="F143" s="874"/>
      <c r="P143" s="192"/>
    </row>
  </sheetData>
  <mergeCells count="16">
    <mergeCell ref="B119:C119"/>
    <mergeCell ref="B120:E120"/>
    <mergeCell ref="B138:C138"/>
    <mergeCell ref="B139:C139"/>
    <mergeCell ref="B62:C62"/>
    <mergeCell ref="B63:E63"/>
    <mergeCell ref="B81:C81"/>
    <mergeCell ref="B82:E82"/>
    <mergeCell ref="B100:C100"/>
    <mergeCell ref="B101:E101"/>
    <mergeCell ref="B44:E44"/>
    <mergeCell ref="B4:B5"/>
    <mergeCell ref="B6:E6"/>
    <mergeCell ref="B24:C24"/>
    <mergeCell ref="B25:E25"/>
    <mergeCell ref="B43:C43"/>
  </mergeCells>
  <hyperlinks>
    <hyperlink ref="Q1" location="Index!A1" display="Back to index" xr:uid="{A9445860-ACAD-4F14-AF4D-05B1CCC1D6B4}"/>
  </hyperlinks>
  <pageMargins left="0.7" right="0.7" top="0.78740157499999996" bottom="0.78740157499999996" header="0.3" footer="0.3"/>
  <pageSetup paperSize="9" scale="10" orientation="landscape" r:id="rId1"/>
  <colBreaks count="1" manualBreakCount="1">
    <brk id="20" max="1048575" man="1"/>
  </colBreaks>
  <ignoredErrors>
    <ignoredError sqref="F24:O14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297D6-6330-48F8-A0F7-7B05FF3AA5C4}">
  <sheetPr>
    <tabColor theme="7" tint="0.59999389629810485"/>
  </sheetPr>
  <dimension ref="B1:Q100"/>
  <sheetViews>
    <sheetView showGridLines="0" showZeros="0" zoomScale="90" zoomScaleNormal="90" workbookViewId="0">
      <selection activeCell="K13" sqref="K13"/>
    </sheetView>
  </sheetViews>
  <sheetFormatPr defaultColWidth="9.140625" defaultRowHeight="12.75"/>
  <cols>
    <col min="1" max="2" width="4.7109375" style="603" customWidth="1"/>
    <col min="3" max="3" width="94.5703125" style="603" customWidth="1"/>
    <col min="4" max="15" width="15.7109375" style="603" customWidth="1"/>
    <col min="16" max="16384" width="9.140625" style="603"/>
  </cols>
  <sheetData>
    <row r="1" spans="2:17" ht="18" customHeight="1">
      <c r="B1" s="755" t="s">
        <v>2373</v>
      </c>
      <c r="C1" s="791"/>
      <c r="D1" s="792"/>
      <c r="E1" s="791"/>
      <c r="F1" s="791"/>
      <c r="I1" s="9" t="s">
        <v>418</v>
      </c>
    </row>
    <row r="2" spans="2:17" ht="15" customHeight="1">
      <c r="B2" s="755"/>
      <c r="C2" s="791"/>
      <c r="D2" s="791"/>
      <c r="E2" s="791"/>
      <c r="F2" s="791"/>
      <c r="I2" s="284"/>
    </row>
    <row r="3" spans="2:17" ht="15" customHeight="1">
      <c r="B3" s="2007" t="s">
        <v>672</v>
      </c>
      <c r="C3" s="2007"/>
      <c r="D3" s="2007"/>
      <c r="E3" s="2007"/>
      <c r="F3" s="2007"/>
      <c r="I3" s="83"/>
    </row>
    <row r="4" spans="2:17" s="608" customFormat="1" ht="15" customHeight="1">
      <c r="B4" s="793"/>
      <c r="C4" s="794"/>
      <c r="D4" s="794"/>
    </row>
    <row r="5" spans="2:17" s="193" customFormat="1" ht="54">
      <c r="B5" s="109"/>
      <c r="C5" s="767"/>
      <c r="D5" s="727" t="s">
        <v>939</v>
      </c>
      <c r="E5" s="727" t="s">
        <v>940</v>
      </c>
      <c r="F5" s="2008" t="s">
        <v>941</v>
      </c>
    </row>
    <row r="6" spans="2:17" s="193" customFormat="1" ht="28.5" customHeight="1" thickBot="1">
      <c r="B6" s="616"/>
      <c r="C6" s="768"/>
      <c r="D6" s="799" t="s">
        <v>673</v>
      </c>
      <c r="E6" s="799" t="s">
        <v>673</v>
      </c>
      <c r="F6" s="2009"/>
    </row>
    <row r="7" spans="2:17" s="193" customFormat="1" ht="20.25" customHeight="1">
      <c r="B7" s="2010" t="s">
        <v>690</v>
      </c>
      <c r="C7" s="2010"/>
      <c r="D7" s="2010"/>
      <c r="E7" s="2010"/>
      <c r="F7" s="2010"/>
    </row>
    <row r="8" spans="2:17" s="620" customFormat="1" ht="20.100000000000001" customHeight="1">
      <c r="B8" s="617">
        <v>1</v>
      </c>
      <c r="C8" s="617" t="s">
        <v>801</v>
      </c>
      <c r="D8" s="618">
        <v>5589.0302455500005</v>
      </c>
      <c r="E8" s="619">
        <v>5589.0302455500005</v>
      </c>
      <c r="F8" s="619"/>
      <c r="P8" s="795"/>
      <c r="Q8" s="795"/>
    </row>
    <row r="9" spans="2:17" s="620" customFormat="1" ht="20.100000000000001" customHeight="1">
      <c r="B9" s="315">
        <v>2</v>
      </c>
      <c r="C9" s="315" t="s">
        <v>691</v>
      </c>
      <c r="D9" s="621">
        <v>251.15724249999997</v>
      </c>
      <c r="E9" s="622">
        <v>250.91851322000005</v>
      </c>
      <c r="F9" s="622"/>
      <c r="P9" s="795"/>
      <c r="Q9" s="795"/>
    </row>
    <row r="10" spans="2:17" s="620" customFormat="1" ht="20.100000000000001" customHeight="1">
      <c r="B10" s="315">
        <v>3</v>
      </c>
      <c r="C10" s="315" t="s">
        <v>942</v>
      </c>
      <c r="D10" s="621">
        <v>0</v>
      </c>
      <c r="E10" s="622">
        <v>0</v>
      </c>
      <c r="F10" s="622"/>
      <c r="P10" s="795"/>
      <c r="Q10" s="795"/>
    </row>
    <row r="11" spans="2:17" s="620" customFormat="1" ht="20.100000000000001" customHeight="1">
      <c r="B11" s="315">
        <v>4</v>
      </c>
      <c r="C11" s="315" t="s">
        <v>802</v>
      </c>
      <c r="D11" s="621">
        <v>797.53541772000017</v>
      </c>
      <c r="E11" s="622">
        <v>795.62197675000016</v>
      </c>
      <c r="F11" s="622"/>
      <c r="P11" s="795"/>
      <c r="Q11" s="795"/>
    </row>
    <row r="12" spans="2:17" s="620" customFormat="1" ht="20.100000000000001" customHeight="1">
      <c r="B12" s="315">
        <v>5</v>
      </c>
      <c r="C12" s="315" t="s">
        <v>943</v>
      </c>
      <c r="D12" s="621">
        <v>53907.058378330024</v>
      </c>
      <c r="E12" s="622">
        <v>53907.249697020023</v>
      </c>
      <c r="F12" s="622"/>
      <c r="P12" s="795"/>
      <c r="Q12" s="795"/>
    </row>
    <row r="13" spans="2:17" s="620" customFormat="1" ht="20.100000000000001" customHeight="1">
      <c r="B13" s="315"/>
      <c r="C13" s="315" t="s">
        <v>944</v>
      </c>
      <c r="D13" s="621"/>
      <c r="E13" s="622"/>
      <c r="F13" s="622"/>
      <c r="K13" s="1991"/>
      <c r="P13" s="795"/>
      <c r="Q13" s="795"/>
    </row>
    <row r="14" spans="2:17" s="620" customFormat="1" ht="20.100000000000001" customHeight="1">
      <c r="B14" s="315"/>
      <c r="C14" s="315" t="s">
        <v>945</v>
      </c>
      <c r="D14" s="621"/>
      <c r="E14" s="622">
        <v>58.8</v>
      </c>
      <c r="F14" s="622">
        <v>55</v>
      </c>
      <c r="P14" s="795"/>
      <c r="Q14" s="795"/>
    </row>
    <row r="15" spans="2:17" s="620" customFormat="1" ht="20.100000000000001" customHeight="1">
      <c r="B15" s="315">
        <v>6</v>
      </c>
      <c r="C15" s="315" t="s">
        <v>946</v>
      </c>
      <c r="D15" s="621">
        <v>21345.171491000008</v>
      </c>
      <c r="E15" s="622">
        <v>21345.171491000008</v>
      </c>
      <c r="F15" s="622"/>
      <c r="P15" s="795"/>
      <c r="Q15" s="795"/>
    </row>
    <row r="16" spans="2:17" s="620" customFormat="1" ht="20.100000000000001" customHeight="1">
      <c r="B16" s="315">
        <v>7</v>
      </c>
      <c r="C16" s="315" t="s">
        <v>803</v>
      </c>
      <c r="D16" s="621">
        <v>0</v>
      </c>
      <c r="E16" s="622">
        <v>0</v>
      </c>
      <c r="F16" s="622"/>
      <c r="P16" s="795"/>
      <c r="Q16" s="795"/>
    </row>
    <row r="17" spans="2:17" s="620" customFormat="1" ht="20.100000000000001" customHeight="1">
      <c r="B17" s="315">
        <v>8</v>
      </c>
      <c r="C17" s="315" t="s">
        <v>947</v>
      </c>
      <c r="D17" s="621">
        <v>1676.2936329799998</v>
      </c>
      <c r="E17" s="622">
        <v>1676.2936329799998</v>
      </c>
      <c r="F17" s="622"/>
      <c r="P17" s="795"/>
      <c r="Q17" s="795"/>
    </row>
    <row r="18" spans="2:17" s="620" customFormat="1" ht="20.100000000000001" customHeight="1">
      <c r="B18" s="315">
        <v>9</v>
      </c>
      <c r="C18" s="315" t="s">
        <v>948</v>
      </c>
      <c r="D18" s="621"/>
      <c r="E18" s="622">
        <v>0</v>
      </c>
      <c r="F18" s="622"/>
      <c r="P18" s="795"/>
      <c r="Q18" s="795"/>
    </row>
    <row r="19" spans="2:17" s="620" customFormat="1" ht="20.100000000000001" customHeight="1">
      <c r="B19" s="315"/>
      <c r="C19" s="623" t="s">
        <v>949</v>
      </c>
      <c r="D19" s="621">
        <v>355.21014343999991</v>
      </c>
      <c r="E19" s="622">
        <v>556.10602493000022</v>
      </c>
      <c r="F19" s="622"/>
      <c r="P19" s="795"/>
      <c r="Q19" s="795"/>
    </row>
    <row r="20" spans="2:17" s="620" customFormat="1" ht="20.100000000000001" customHeight="1">
      <c r="B20" s="315">
        <v>10</v>
      </c>
      <c r="C20" s="315" t="s">
        <v>950</v>
      </c>
      <c r="D20" s="621">
        <v>0</v>
      </c>
      <c r="E20" s="622">
        <v>0</v>
      </c>
      <c r="F20" s="622"/>
      <c r="P20" s="795"/>
      <c r="Q20" s="795"/>
    </row>
    <row r="21" spans="2:17" s="620" customFormat="1" ht="20.100000000000001" customHeight="1">
      <c r="B21" s="315"/>
      <c r="C21" s="623" t="s">
        <v>951</v>
      </c>
      <c r="D21" s="621">
        <v>121.00214743000001</v>
      </c>
      <c r="E21" s="622">
        <v>121.00214743000001</v>
      </c>
      <c r="F21" s="622"/>
      <c r="P21" s="795"/>
      <c r="Q21" s="795"/>
    </row>
    <row r="22" spans="2:17" s="620" customFormat="1" ht="20.100000000000001" customHeight="1">
      <c r="B22" s="315">
        <v>11</v>
      </c>
      <c r="C22" s="315" t="s">
        <v>952</v>
      </c>
      <c r="D22" s="621"/>
      <c r="E22" s="622">
        <v>0</v>
      </c>
      <c r="F22" s="622"/>
      <c r="P22" s="795"/>
      <c r="Q22" s="795"/>
    </row>
    <row r="23" spans="2:17" s="620" customFormat="1" ht="20.100000000000001" customHeight="1">
      <c r="B23" s="315"/>
      <c r="C23" s="623" t="s">
        <v>953</v>
      </c>
      <c r="D23" s="621">
        <v>12898.966252890001</v>
      </c>
      <c r="E23" s="622">
        <v>12914.090621170002</v>
      </c>
      <c r="F23" s="622"/>
      <c r="P23" s="795"/>
      <c r="Q23" s="795"/>
    </row>
    <row r="24" spans="2:17" s="620" customFormat="1" ht="20.100000000000001" customHeight="1">
      <c r="B24" s="315">
        <v>12</v>
      </c>
      <c r="C24" s="323" t="s">
        <v>804</v>
      </c>
      <c r="D24" s="621">
        <v>0</v>
      </c>
      <c r="E24" s="622">
        <v>0</v>
      </c>
      <c r="F24" s="622"/>
      <c r="P24" s="795"/>
      <c r="Q24" s="795"/>
    </row>
    <row r="25" spans="2:17" s="620" customFormat="1" ht="20.100000000000001" customHeight="1">
      <c r="B25" s="315">
        <v>13</v>
      </c>
      <c r="C25" s="323" t="s">
        <v>707</v>
      </c>
      <c r="D25" s="621">
        <v>69.349038289999996</v>
      </c>
      <c r="E25" s="622">
        <v>69.349038289999996</v>
      </c>
      <c r="F25" s="622"/>
      <c r="P25" s="795"/>
      <c r="Q25" s="795"/>
    </row>
    <row r="26" spans="2:17" s="620" customFormat="1" ht="20.100000000000001" customHeight="1">
      <c r="B26" s="315">
        <v>14</v>
      </c>
      <c r="C26" s="323" t="s">
        <v>805</v>
      </c>
      <c r="D26" s="621">
        <v>429.42286645000007</v>
      </c>
      <c r="E26" s="622">
        <v>370.33952928000002</v>
      </c>
      <c r="F26" s="622"/>
      <c r="P26" s="795"/>
      <c r="Q26" s="795"/>
    </row>
    <row r="27" spans="2:17" s="620" customFormat="1" ht="20.100000000000001" customHeight="1">
      <c r="B27" s="315"/>
      <c r="C27" s="315" t="s">
        <v>944</v>
      </c>
      <c r="D27" s="621"/>
      <c r="E27" s="796"/>
      <c r="F27" s="622"/>
      <c r="P27" s="795"/>
      <c r="Q27" s="795"/>
    </row>
    <row r="28" spans="2:17" s="620" customFormat="1" ht="27">
      <c r="B28" s="315"/>
      <c r="C28" s="623" t="s">
        <v>954</v>
      </c>
      <c r="D28" s="621"/>
      <c r="E28" s="622">
        <v>0</v>
      </c>
      <c r="F28" s="622">
        <v>23</v>
      </c>
      <c r="P28" s="795"/>
      <c r="Q28" s="795"/>
    </row>
    <row r="29" spans="2:17" s="620" customFormat="1" ht="20.100000000000001" customHeight="1">
      <c r="B29" s="315"/>
      <c r="C29" s="623" t="s">
        <v>955</v>
      </c>
      <c r="D29" s="621"/>
      <c r="E29" s="622">
        <v>0</v>
      </c>
      <c r="F29" s="622" t="s">
        <v>856</v>
      </c>
      <c r="P29" s="795"/>
      <c r="Q29" s="795"/>
    </row>
    <row r="30" spans="2:17" s="620" customFormat="1" ht="20.100000000000001" customHeight="1">
      <c r="B30" s="315"/>
      <c r="C30" s="623" t="s">
        <v>956</v>
      </c>
      <c r="D30" s="621"/>
      <c r="E30" s="622">
        <v>23.355466843129307</v>
      </c>
      <c r="F30" s="622">
        <v>8</v>
      </c>
      <c r="P30" s="795"/>
      <c r="Q30" s="795"/>
    </row>
    <row r="31" spans="2:17" s="620" customFormat="1" ht="20.100000000000001" customHeight="1">
      <c r="B31" s="315">
        <v>15</v>
      </c>
      <c r="C31" s="315" t="s">
        <v>806</v>
      </c>
      <c r="D31" s="621">
        <v>45.245268370000005</v>
      </c>
      <c r="E31" s="624">
        <v>57.418520230000006</v>
      </c>
      <c r="F31" s="624"/>
      <c r="P31" s="795"/>
      <c r="Q31" s="795"/>
    </row>
    <row r="32" spans="2:17" s="620" customFormat="1" ht="20.100000000000001" customHeight="1">
      <c r="B32" s="315">
        <v>16</v>
      </c>
      <c r="C32" s="315" t="s">
        <v>693</v>
      </c>
      <c r="D32" s="621">
        <v>24.183325849999996</v>
      </c>
      <c r="E32" s="624">
        <v>21.352375859999999</v>
      </c>
      <c r="F32" s="624"/>
      <c r="P32" s="795"/>
      <c r="Q32" s="795"/>
    </row>
    <row r="33" spans="2:17" s="620" customFormat="1" ht="20.100000000000001" customHeight="1">
      <c r="B33" s="315">
        <v>17</v>
      </c>
      <c r="C33" s="315" t="s">
        <v>694</v>
      </c>
      <c r="D33" s="621">
        <v>619.14524941999889</v>
      </c>
      <c r="E33" s="624">
        <v>560.02287813999965</v>
      </c>
      <c r="F33" s="624"/>
      <c r="P33" s="795"/>
      <c r="Q33" s="795"/>
    </row>
    <row r="34" spans="2:17" s="620" customFormat="1" ht="20.100000000000001" customHeight="1">
      <c r="B34" s="315">
        <v>18</v>
      </c>
      <c r="C34" s="315" t="s">
        <v>695</v>
      </c>
      <c r="D34" s="621">
        <v>275.9697102799999</v>
      </c>
      <c r="E34" s="622">
        <v>275.96971027999996</v>
      </c>
      <c r="F34" s="624"/>
      <c r="P34" s="795"/>
      <c r="Q34" s="795"/>
    </row>
    <row r="35" spans="2:17" s="620" customFormat="1" ht="20.100000000000001" customHeight="1">
      <c r="B35" s="315"/>
      <c r="C35" s="315" t="s">
        <v>944</v>
      </c>
      <c r="D35" s="621"/>
      <c r="E35" s="622"/>
      <c r="F35" s="622"/>
      <c r="P35" s="795"/>
      <c r="Q35" s="795"/>
    </row>
    <row r="36" spans="2:17" s="620" customFormat="1" ht="24.95" customHeight="1">
      <c r="B36" s="315"/>
      <c r="C36" s="623" t="s">
        <v>957</v>
      </c>
      <c r="D36" s="621"/>
      <c r="E36" s="622">
        <v>183.03054649155808</v>
      </c>
      <c r="F36" s="622">
        <v>8</v>
      </c>
      <c r="H36" s="193"/>
      <c r="I36" s="797"/>
      <c r="J36" s="797"/>
      <c r="P36" s="795"/>
      <c r="Q36" s="795"/>
    </row>
    <row r="37" spans="2:17" s="620" customFormat="1" ht="20.100000000000001" customHeight="1">
      <c r="B37" s="315">
        <v>19</v>
      </c>
      <c r="C37" s="315" t="s">
        <v>696</v>
      </c>
      <c r="D37" s="621">
        <v>21.158829650000005</v>
      </c>
      <c r="E37" s="622">
        <v>21.157517130000002</v>
      </c>
      <c r="F37" s="622"/>
      <c r="H37" s="193"/>
      <c r="I37" s="798"/>
      <c r="J37" s="798"/>
      <c r="P37" s="795"/>
      <c r="Q37" s="795"/>
    </row>
    <row r="38" spans="2:17" s="620" customFormat="1" ht="20.100000000000001" customHeight="1">
      <c r="B38" s="315">
        <v>20</v>
      </c>
      <c r="C38" s="315" t="s">
        <v>958</v>
      </c>
      <c r="D38" s="621">
        <v>2253.4568375600002</v>
      </c>
      <c r="E38" s="622">
        <v>2247.2722444800002</v>
      </c>
      <c r="F38" s="622"/>
      <c r="H38" s="193"/>
      <c r="I38" s="798"/>
      <c r="J38" s="798"/>
      <c r="P38" s="795"/>
      <c r="Q38" s="795"/>
    </row>
    <row r="39" spans="2:17" s="620" customFormat="1" ht="20.100000000000001" customHeight="1">
      <c r="B39" s="315"/>
      <c r="C39" s="315" t="s">
        <v>944</v>
      </c>
      <c r="D39" s="621"/>
      <c r="E39" s="625"/>
      <c r="F39" s="625"/>
      <c r="P39" s="795"/>
      <c r="Q39" s="795"/>
    </row>
    <row r="40" spans="2:17" s="620" customFormat="1" ht="20.100000000000001" customHeight="1">
      <c r="B40" s="315"/>
      <c r="C40" s="623" t="s">
        <v>959</v>
      </c>
      <c r="D40" s="621"/>
      <c r="E40" s="622">
        <v>112.65498317000001</v>
      </c>
      <c r="F40" s="622">
        <v>10</v>
      </c>
      <c r="P40" s="795"/>
      <c r="Q40" s="795"/>
    </row>
    <row r="41" spans="2:17" s="620" customFormat="1" ht="20.100000000000001" customHeight="1">
      <c r="B41" s="315"/>
      <c r="C41" s="623" t="s">
        <v>960</v>
      </c>
      <c r="D41" s="621"/>
      <c r="E41" s="622">
        <v>0</v>
      </c>
      <c r="F41" s="622">
        <v>21</v>
      </c>
      <c r="P41" s="795"/>
      <c r="Q41" s="795"/>
    </row>
    <row r="42" spans="2:17" s="620" customFormat="1" ht="20.100000000000001" customHeight="1">
      <c r="B42" s="315"/>
      <c r="C42" s="623" t="s">
        <v>961</v>
      </c>
      <c r="D42" s="621"/>
      <c r="E42" s="622">
        <v>0</v>
      </c>
      <c r="F42" s="622">
        <v>25</v>
      </c>
      <c r="P42" s="795"/>
      <c r="Q42" s="795"/>
    </row>
    <row r="43" spans="2:17" s="620" customFormat="1" ht="20.100000000000001" customHeight="1">
      <c r="B43" s="315"/>
      <c r="C43" s="623" t="s">
        <v>955</v>
      </c>
      <c r="D43" s="621"/>
      <c r="E43" s="622">
        <v>-4.2632564145606011E-8</v>
      </c>
      <c r="F43" s="622" t="s">
        <v>856</v>
      </c>
      <c r="P43" s="795"/>
      <c r="Q43" s="795"/>
    </row>
    <row r="44" spans="2:17" s="620" customFormat="1" ht="20.100000000000001" customHeight="1">
      <c r="B44" s="315">
        <v>21</v>
      </c>
      <c r="C44" s="315" t="s">
        <v>698</v>
      </c>
      <c r="D44" s="621">
        <v>1464.2457391600003</v>
      </c>
      <c r="E44" s="622">
        <v>1394.6785457399992</v>
      </c>
      <c r="F44" s="622"/>
      <c r="P44" s="795"/>
      <c r="Q44" s="795"/>
    </row>
    <row r="45" spans="2:17" s="620" customFormat="1" ht="20.100000000000001" customHeight="1">
      <c r="B45" s="315"/>
      <c r="C45" s="315" t="s">
        <v>944</v>
      </c>
      <c r="D45" s="622"/>
      <c r="E45" s="625"/>
      <c r="F45" s="625"/>
      <c r="P45" s="795"/>
      <c r="Q45" s="795"/>
    </row>
    <row r="46" spans="2:17" s="620" customFormat="1" ht="20.100000000000001" customHeight="1">
      <c r="B46" s="315"/>
      <c r="C46" s="623" t="s">
        <v>962</v>
      </c>
      <c r="D46" s="622"/>
      <c r="E46" s="622">
        <v>111.72068087000001</v>
      </c>
      <c r="F46" s="622">
        <v>15</v>
      </c>
      <c r="P46" s="795"/>
      <c r="Q46" s="795"/>
    </row>
    <row r="47" spans="2:17" s="620" customFormat="1" ht="20.100000000000001" customHeight="1">
      <c r="B47" s="315"/>
      <c r="C47" s="623" t="s">
        <v>963</v>
      </c>
      <c r="D47" s="622"/>
      <c r="E47" s="622">
        <v>30.638138120000001</v>
      </c>
      <c r="F47" s="622" t="s">
        <v>856</v>
      </c>
      <c r="P47" s="795"/>
      <c r="Q47" s="795"/>
    </row>
    <row r="48" spans="2:17" s="628" customFormat="1" ht="20.100000000000001" customHeight="1" thickBot="1">
      <c r="B48" s="2015" t="s">
        <v>964</v>
      </c>
      <c r="C48" s="2015"/>
      <c r="D48" s="626">
        <v>102143.60181687005</v>
      </c>
      <c r="E48" s="627">
        <v>102173.04470948</v>
      </c>
      <c r="F48" s="627"/>
      <c r="P48" s="795"/>
      <c r="Q48" s="795"/>
    </row>
    <row r="49" spans="2:17" s="193" customFormat="1" ht="20.25" customHeight="1">
      <c r="B49" s="2010" t="s">
        <v>700</v>
      </c>
      <c r="C49" s="2010"/>
      <c r="D49" s="2010"/>
      <c r="E49" s="2010"/>
      <c r="F49" s="2010"/>
      <c r="P49" s="795"/>
      <c r="Q49" s="795"/>
    </row>
    <row r="50" spans="2:17" s="620" customFormat="1" ht="20.100000000000001" customHeight="1">
      <c r="B50" s="617">
        <v>22</v>
      </c>
      <c r="C50" s="617" t="s">
        <v>965</v>
      </c>
      <c r="D50" s="618">
        <v>0</v>
      </c>
      <c r="E50" s="619">
        <v>0</v>
      </c>
      <c r="F50" s="619"/>
      <c r="P50" s="795"/>
      <c r="Q50" s="795"/>
    </row>
    <row r="51" spans="2:17" s="620" customFormat="1" ht="20.100000000000001" customHeight="1">
      <c r="B51" s="315">
        <v>23</v>
      </c>
      <c r="C51" s="315" t="s">
        <v>701</v>
      </c>
      <c r="D51" s="621">
        <v>777.71854881000002</v>
      </c>
      <c r="E51" s="622">
        <v>777.71836411000027</v>
      </c>
      <c r="F51" s="622"/>
      <c r="P51" s="795"/>
      <c r="Q51" s="795"/>
    </row>
    <row r="52" spans="2:17" s="620" customFormat="1" ht="20.100000000000001" customHeight="1">
      <c r="B52" s="315">
        <v>24</v>
      </c>
      <c r="C52" s="315" t="s">
        <v>702</v>
      </c>
      <c r="D52" s="621">
        <v>82084.687195959996</v>
      </c>
      <c r="E52" s="622">
        <v>82108.548509049971</v>
      </c>
      <c r="F52" s="622"/>
      <c r="P52" s="795"/>
      <c r="Q52" s="795"/>
    </row>
    <row r="53" spans="2:17" s="620" customFormat="1" ht="20.100000000000001" customHeight="1">
      <c r="B53" s="315">
        <v>25</v>
      </c>
      <c r="C53" s="315" t="s">
        <v>703</v>
      </c>
      <c r="D53" s="621">
        <v>3528.71002168</v>
      </c>
      <c r="E53" s="622">
        <v>3528.71002168</v>
      </c>
      <c r="F53" s="622"/>
      <c r="P53" s="795"/>
      <c r="Q53" s="795"/>
    </row>
    <row r="54" spans="2:17" s="620" customFormat="1" ht="20.100000000000001" customHeight="1">
      <c r="B54" s="315">
        <v>26</v>
      </c>
      <c r="C54" s="315" t="s">
        <v>704</v>
      </c>
      <c r="D54" s="621">
        <v>1427.3585055899998</v>
      </c>
      <c r="E54" s="622">
        <v>1427.3585055899998</v>
      </c>
      <c r="F54" s="622"/>
      <c r="P54" s="795"/>
      <c r="Q54" s="795"/>
    </row>
    <row r="55" spans="2:17" s="620" customFormat="1" ht="20.100000000000001" customHeight="1">
      <c r="B55" s="315"/>
      <c r="C55" s="315" t="s">
        <v>944</v>
      </c>
      <c r="D55" s="621"/>
      <c r="E55" s="622"/>
      <c r="F55" s="622"/>
      <c r="P55" s="795"/>
      <c r="Q55" s="795"/>
    </row>
    <row r="56" spans="2:17" s="620" customFormat="1" ht="20.100000000000001" customHeight="1">
      <c r="B56" s="315"/>
      <c r="C56" s="623" t="s">
        <v>884</v>
      </c>
      <c r="D56" s="621"/>
      <c r="E56" s="622">
        <v>992.23584065</v>
      </c>
      <c r="F56" s="622">
        <v>46</v>
      </c>
      <c r="P56" s="795"/>
      <c r="Q56" s="795"/>
    </row>
    <row r="57" spans="2:17" s="620" customFormat="1" ht="20.100000000000001" customHeight="1">
      <c r="B57" s="315"/>
      <c r="C57" s="629" t="s">
        <v>966</v>
      </c>
      <c r="D57" s="621"/>
      <c r="E57" s="622">
        <v>94.824944380933886</v>
      </c>
      <c r="F57" s="622" t="s">
        <v>967</v>
      </c>
      <c r="P57" s="795"/>
      <c r="Q57" s="795"/>
    </row>
    <row r="58" spans="2:17" s="620" customFormat="1" ht="20.100000000000001" customHeight="1">
      <c r="B58" s="315">
        <v>27</v>
      </c>
      <c r="C58" s="315" t="s">
        <v>706</v>
      </c>
      <c r="D58" s="621">
        <v>0</v>
      </c>
      <c r="E58" s="622">
        <v>0</v>
      </c>
      <c r="F58" s="622"/>
      <c r="P58" s="795"/>
      <c r="Q58" s="795"/>
    </row>
    <row r="59" spans="2:17" s="620" customFormat="1" ht="20.100000000000001" customHeight="1">
      <c r="B59" s="315">
        <v>28</v>
      </c>
      <c r="C59" s="315" t="s">
        <v>705</v>
      </c>
      <c r="D59" s="621">
        <v>179.62693236000001</v>
      </c>
      <c r="E59" s="622">
        <v>179.62693236000001</v>
      </c>
      <c r="F59" s="622"/>
      <c r="P59" s="795"/>
      <c r="Q59" s="795"/>
    </row>
    <row r="60" spans="2:17" s="620" customFormat="1" ht="20.100000000000001" customHeight="1">
      <c r="B60" s="315">
        <v>29</v>
      </c>
      <c r="C60" s="315" t="s">
        <v>968</v>
      </c>
      <c r="D60" s="621"/>
      <c r="E60" s="622">
        <v>0</v>
      </c>
      <c r="F60" s="622"/>
      <c r="P60" s="795"/>
      <c r="Q60" s="795"/>
    </row>
    <row r="61" spans="2:17" s="620" customFormat="1" ht="20.100000000000001" customHeight="1">
      <c r="B61" s="315">
        <v>30</v>
      </c>
      <c r="C61" s="315" t="s">
        <v>951</v>
      </c>
      <c r="D61" s="621">
        <v>3248.8567730399996</v>
      </c>
      <c r="E61" s="622">
        <v>3248.8567730399996</v>
      </c>
      <c r="F61" s="622"/>
      <c r="P61" s="795"/>
      <c r="Q61" s="795"/>
    </row>
    <row r="62" spans="2:17" s="620" customFormat="1" ht="20.100000000000001" customHeight="1">
      <c r="B62" s="315">
        <v>31</v>
      </c>
      <c r="C62" s="315" t="s">
        <v>707</v>
      </c>
      <c r="D62" s="621">
        <v>39.041171370000001</v>
      </c>
      <c r="E62" s="622">
        <v>39.041171370000001</v>
      </c>
      <c r="F62" s="622"/>
      <c r="P62" s="795"/>
      <c r="Q62" s="795"/>
    </row>
    <row r="63" spans="2:17" s="620" customFormat="1" ht="20.100000000000001" customHeight="1">
      <c r="B63" s="315">
        <v>32</v>
      </c>
      <c r="C63" s="315" t="s">
        <v>708</v>
      </c>
      <c r="D63" s="621">
        <v>0</v>
      </c>
      <c r="E63" s="622">
        <v>0</v>
      </c>
      <c r="F63" s="622"/>
      <c r="P63" s="795"/>
      <c r="Q63" s="795"/>
    </row>
    <row r="64" spans="2:17" s="620" customFormat="1" ht="20.100000000000001" customHeight="1">
      <c r="B64" s="315">
        <v>33</v>
      </c>
      <c r="C64" s="315" t="s">
        <v>709</v>
      </c>
      <c r="D64" s="621">
        <v>1085.8581312700001</v>
      </c>
      <c r="E64" s="622">
        <v>1084.0259597699999</v>
      </c>
      <c r="F64" s="622"/>
      <c r="P64" s="795"/>
      <c r="Q64" s="795"/>
    </row>
    <row r="65" spans="2:17" s="620" customFormat="1" ht="20.100000000000001" customHeight="1">
      <c r="B65" s="315">
        <v>34</v>
      </c>
      <c r="C65" s="315" t="s">
        <v>710</v>
      </c>
      <c r="D65" s="621">
        <v>136.00840891999999</v>
      </c>
      <c r="E65" s="622">
        <v>136.00840891999999</v>
      </c>
      <c r="F65" s="622"/>
      <c r="P65" s="795"/>
      <c r="Q65" s="795"/>
    </row>
    <row r="66" spans="2:17" s="620" customFormat="1" ht="20.100000000000001" customHeight="1">
      <c r="B66" s="315">
        <v>35</v>
      </c>
      <c r="C66" s="315" t="s">
        <v>711</v>
      </c>
      <c r="D66" s="621">
        <v>7.4336927199999998</v>
      </c>
      <c r="E66" s="622">
        <v>7.4336927199999998</v>
      </c>
      <c r="F66" s="622"/>
      <c r="P66" s="795"/>
      <c r="Q66" s="795"/>
    </row>
    <row r="67" spans="2:17" s="620" customFormat="1" ht="20.100000000000001" customHeight="1">
      <c r="B67" s="315">
        <v>36</v>
      </c>
      <c r="C67" s="315" t="s">
        <v>712</v>
      </c>
      <c r="D67" s="621">
        <v>1435.7455129499995</v>
      </c>
      <c r="E67" s="622">
        <v>1454.6141519499997</v>
      </c>
      <c r="F67" s="622"/>
      <c r="P67" s="795"/>
      <c r="Q67" s="795"/>
    </row>
    <row r="68" spans="2:17" s="620" customFormat="1" ht="20.100000000000001" customHeight="1" thickBot="1">
      <c r="B68" s="2015" t="s">
        <v>969</v>
      </c>
      <c r="C68" s="2015"/>
      <c r="D68" s="626">
        <v>93951.044894669991</v>
      </c>
      <c r="E68" s="626">
        <v>93991.942490559959</v>
      </c>
      <c r="F68" s="630"/>
      <c r="P68" s="795"/>
      <c r="Q68" s="795"/>
    </row>
    <row r="69" spans="2:17" s="193" customFormat="1" ht="20.25" customHeight="1">
      <c r="B69" s="2010" t="s">
        <v>970</v>
      </c>
      <c r="C69" s="2010"/>
      <c r="D69" s="2010"/>
      <c r="E69" s="2010"/>
      <c r="F69" s="2010"/>
      <c r="P69" s="795"/>
      <c r="Q69" s="795"/>
    </row>
    <row r="70" spans="2:17" s="620" customFormat="1" ht="20.100000000000001" customHeight="1">
      <c r="B70" s="617">
        <v>37</v>
      </c>
      <c r="C70" s="617" t="s">
        <v>971</v>
      </c>
      <c r="D70" s="618">
        <v>3000</v>
      </c>
      <c r="E70" s="619">
        <v>3000</v>
      </c>
      <c r="F70" s="619">
        <v>1</v>
      </c>
      <c r="P70" s="795"/>
      <c r="Q70" s="795"/>
    </row>
    <row r="71" spans="2:17" s="620" customFormat="1" ht="20.100000000000001" customHeight="1">
      <c r="B71" s="315">
        <v>38</v>
      </c>
      <c r="C71" s="323" t="s">
        <v>972</v>
      </c>
      <c r="D71" s="621">
        <v>16.470667120000005</v>
      </c>
      <c r="E71" s="622">
        <v>16.470667120000005</v>
      </c>
      <c r="F71" s="622">
        <v>1</v>
      </c>
      <c r="P71" s="795"/>
      <c r="Q71" s="795"/>
    </row>
    <row r="72" spans="2:17" s="620" customFormat="1" ht="20.100000000000001" customHeight="1">
      <c r="B72" s="315">
        <v>39</v>
      </c>
      <c r="C72" s="323" t="s">
        <v>973</v>
      </c>
      <c r="D72" s="621">
        <v>0</v>
      </c>
      <c r="E72" s="622">
        <v>0</v>
      </c>
      <c r="F72" s="622"/>
      <c r="P72" s="795"/>
      <c r="Q72" s="795"/>
    </row>
    <row r="73" spans="2:17" s="620" customFormat="1" ht="20.100000000000001" customHeight="1">
      <c r="B73" s="315">
        <v>40</v>
      </c>
      <c r="C73" s="315" t="s">
        <v>974</v>
      </c>
      <c r="D73" s="621">
        <v>400</v>
      </c>
      <c r="E73" s="622">
        <v>400</v>
      </c>
      <c r="F73" s="622">
        <v>31</v>
      </c>
      <c r="P73" s="795"/>
      <c r="Q73" s="795"/>
    </row>
    <row r="74" spans="2:17" s="620" customFormat="1" ht="20.100000000000001" customHeight="1">
      <c r="B74" s="315">
        <v>41</v>
      </c>
      <c r="C74" s="315" t="s">
        <v>975</v>
      </c>
      <c r="D74" s="621">
        <v>384.40225447</v>
      </c>
      <c r="E74" s="622">
        <v>384.40225447</v>
      </c>
      <c r="F74" s="622" t="s">
        <v>976</v>
      </c>
      <c r="P74" s="795"/>
      <c r="Q74" s="795"/>
    </row>
    <row r="75" spans="2:17" s="620" customFormat="1" ht="20.100000000000001" customHeight="1">
      <c r="B75" s="315">
        <v>42</v>
      </c>
      <c r="C75" s="315" t="s">
        <v>977</v>
      </c>
      <c r="D75" s="621">
        <v>0</v>
      </c>
      <c r="E75" s="622">
        <v>0</v>
      </c>
      <c r="F75" s="622">
        <v>1</v>
      </c>
      <c r="P75" s="795"/>
      <c r="Q75" s="795"/>
    </row>
    <row r="76" spans="2:17" s="620" customFormat="1" ht="20.100000000000001" customHeight="1">
      <c r="B76" s="315">
        <v>43</v>
      </c>
      <c r="C76" s="315" t="s">
        <v>978</v>
      </c>
      <c r="D76" s="621">
        <v>2387.5922173499985</v>
      </c>
      <c r="E76" s="622">
        <v>2387.5922173099989</v>
      </c>
      <c r="F76" s="622" t="s">
        <v>979</v>
      </c>
      <c r="P76" s="795"/>
      <c r="Q76" s="795"/>
    </row>
    <row r="77" spans="2:17" s="620" customFormat="1" ht="20.100000000000001" customHeight="1">
      <c r="B77" s="315">
        <v>44</v>
      </c>
      <c r="C77" s="315" t="s">
        <v>980</v>
      </c>
      <c r="D77" s="621">
        <v>906.3775965399966</v>
      </c>
      <c r="E77" s="622">
        <v>906.37759654999593</v>
      </c>
      <c r="F77" s="622" t="s">
        <v>981</v>
      </c>
      <c r="P77" s="795"/>
      <c r="Q77" s="795"/>
    </row>
    <row r="78" spans="2:17" s="620" customFormat="1" ht="30" customHeight="1">
      <c r="B78" s="2016"/>
      <c r="C78" s="2016" t="s">
        <v>982</v>
      </c>
      <c r="D78" s="631">
        <v>7094.8427354799951</v>
      </c>
      <c r="E78" s="631">
        <v>7094.8427354499954</v>
      </c>
      <c r="F78" s="621"/>
      <c r="P78" s="795"/>
      <c r="Q78" s="795"/>
    </row>
    <row r="79" spans="2:17" s="620" customFormat="1" ht="20.100000000000001" customHeight="1">
      <c r="B79" s="315">
        <v>45</v>
      </c>
      <c r="C79" s="315" t="s">
        <v>983</v>
      </c>
      <c r="D79" s="622">
        <v>1097.71418672</v>
      </c>
      <c r="E79" s="622">
        <v>1086.2594834700001</v>
      </c>
      <c r="F79" s="622"/>
      <c r="P79" s="795"/>
      <c r="Q79" s="795"/>
    </row>
    <row r="80" spans="2:17" s="620" customFormat="1" ht="20.100000000000001" customHeight="1">
      <c r="B80" s="315"/>
      <c r="C80" s="632" t="s">
        <v>944</v>
      </c>
      <c r="D80" s="622"/>
      <c r="E80" s="622"/>
      <c r="F80" s="622"/>
      <c r="P80" s="795"/>
      <c r="Q80" s="795"/>
    </row>
    <row r="81" spans="2:17" s="620" customFormat="1" ht="20.100000000000001" customHeight="1">
      <c r="B81" s="315"/>
      <c r="C81" s="629" t="s">
        <v>984</v>
      </c>
      <c r="D81" s="621"/>
      <c r="E81" s="622">
        <v>551.23892245999991</v>
      </c>
      <c r="F81" s="622" t="s">
        <v>985</v>
      </c>
      <c r="P81" s="795"/>
      <c r="Q81" s="795"/>
    </row>
    <row r="82" spans="2:17" s="620" customFormat="1" ht="20.100000000000001" customHeight="1">
      <c r="B82" s="315"/>
      <c r="C82" s="629" t="s">
        <v>986</v>
      </c>
      <c r="D82" s="621"/>
      <c r="E82" s="622">
        <v>92.969423759999984</v>
      </c>
      <c r="F82" s="622" t="s">
        <v>987</v>
      </c>
      <c r="P82" s="795"/>
      <c r="Q82" s="795"/>
    </row>
    <row r="83" spans="2:17" s="620" customFormat="1" ht="20.100000000000001" customHeight="1">
      <c r="B83" s="315"/>
      <c r="C83" s="629" t="s">
        <v>988</v>
      </c>
      <c r="D83" s="621"/>
      <c r="E83" s="622">
        <v>122.6664923590661</v>
      </c>
      <c r="F83" s="622" t="s">
        <v>967</v>
      </c>
      <c r="P83" s="795"/>
      <c r="Q83" s="795"/>
    </row>
    <row r="84" spans="2:17" s="620" customFormat="1" ht="20.100000000000001" customHeight="1">
      <c r="B84" s="2014" t="s">
        <v>989</v>
      </c>
      <c r="C84" s="2014"/>
      <c r="D84" s="633">
        <v>8192.5569221999958</v>
      </c>
      <c r="E84" s="633">
        <v>8181.1022189199957</v>
      </c>
      <c r="F84" s="634"/>
      <c r="P84" s="795"/>
      <c r="Q84" s="795"/>
    </row>
    <row r="85" spans="2:17" s="628" customFormat="1" ht="20.100000000000001" customHeight="1" thickBot="1">
      <c r="B85" s="2011" t="s">
        <v>990</v>
      </c>
      <c r="C85" s="2011"/>
      <c r="D85" s="326">
        <v>102143.60181686998</v>
      </c>
      <c r="E85" s="326">
        <v>102173.04470947995</v>
      </c>
      <c r="F85" s="635"/>
      <c r="P85" s="795"/>
      <c r="Q85" s="795"/>
    </row>
    <row r="86" spans="2:17" s="608" customFormat="1" ht="15"/>
    <row r="87" spans="2:17" s="608" customFormat="1" ht="15"/>
    <row r="88" spans="2:17" s="608" customFormat="1" ht="15"/>
    <row r="89" spans="2:17" s="608" customFormat="1" ht="15"/>
    <row r="90" spans="2:17" s="608" customFormat="1" ht="15"/>
    <row r="91" spans="2:17" s="608" customFormat="1" ht="15"/>
    <row r="92" spans="2:17" s="608" customFormat="1" ht="15"/>
    <row r="93" spans="2:17" s="608" customFormat="1" ht="15"/>
    <row r="94" spans="2:17" s="608" customFormat="1" ht="15"/>
    <row r="95" spans="2:17" s="608" customFormat="1" ht="15"/>
    <row r="96" spans="2:17" s="608" customFormat="1" ht="15"/>
    <row r="100" spans="2:5" ht="18">
      <c r="B100" s="2012"/>
      <c r="C100" s="2013"/>
      <c r="D100" s="2013"/>
      <c r="E100" s="2013"/>
    </row>
  </sheetData>
  <mergeCells count="11">
    <mergeCell ref="B3:F3"/>
    <mergeCell ref="F5:F6"/>
    <mergeCell ref="B7:F7"/>
    <mergeCell ref="B85:C85"/>
    <mergeCell ref="B100:E100"/>
    <mergeCell ref="B84:C84"/>
    <mergeCell ref="B48:C48"/>
    <mergeCell ref="B49:F49"/>
    <mergeCell ref="B68:C68"/>
    <mergeCell ref="B69:F69"/>
    <mergeCell ref="B78:C78"/>
  </mergeCells>
  <hyperlinks>
    <hyperlink ref="I1" location="Index!A1" display="Back to index" xr:uid="{2C45DEFD-1C2B-4D32-9E7F-0C1605C7CE74}"/>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D30BB-47EC-42E4-B498-F79D2C00897A}">
  <sheetPr>
    <tabColor theme="7" tint="0.59999389629810485"/>
    <pageSetUpPr autoPageBreaks="0" fitToPage="1"/>
  </sheetPr>
  <dimension ref="A1:K136"/>
  <sheetViews>
    <sheetView showGridLines="0" zoomScale="90" zoomScaleNormal="90" zoomScaleSheetLayoutView="100" workbookViewId="0"/>
  </sheetViews>
  <sheetFormatPr defaultColWidth="9.140625" defaultRowHeight="18"/>
  <cols>
    <col min="1" max="1" width="4.7109375" style="11" customWidth="1"/>
    <col min="2" max="2" width="6.7109375" style="11" customWidth="1"/>
    <col min="3" max="3" width="63.7109375" style="11" customWidth="1"/>
    <col min="4" max="7" width="20.5703125" style="11" customWidth="1"/>
    <col min="8" max="8" width="19.140625" style="11" customWidth="1"/>
    <col min="9" max="15" width="15.7109375" style="11" customWidth="1"/>
    <col min="16" max="16384" width="9.140625" style="11"/>
  </cols>
  <sheetData>
    <row r="1" spans="1:11" ht="24">
      <c r="B1" s="3" t="s">
        <v>535</v>
      </c>
      <c r="C1" s="424"/>
      <c r="D1" s="424"/>
      <c r="E1" s="473"/>
      <c r="F1" s="473"/>
      <c r="G1" s="473"/>
      <c r="H1" s="473"/>
      <c r="J1" s="9" t="s">
        <v>418</v>
      </c>
    </row>
    <row r="2" spans="1:11" ht="21.75">
      <c r="A2" s="3"/>
      <c r="B2" s="10" t="s">
        <v>672</v>
      </c>
      <c r="C2" s="474"/>
      <c r="D2" s="474"/>
      <c r="E2" s="474"/>
      <c r="F2" s="474"/>
      <c r="I2" s="3"/>
    </row>
    <row r="3" spans="1:11" ht="18.75" thickBot="1">
      <c r="B3" s="903"/>
      <c r="C3" s="903"/>
      <c r="D3" s="904" t="s">
        <v>64</v>
      </c>
      <c r="E3" s="905" t="s">
        <v>65</v>
      </c>
      <c r="F3" s="905" t="s">
        <v>66</v>
      </c>
      <c r="G3" s="905" t="s">
        <v>67</v>
      </c>
      <c r="H3" s="905" t="s">
        <v>68</v>
      </c>
      <c r="I3" s="192"/>
    </row>
    <row r="4" spans="1:11" ht="67.5">
      <c r="A4" s="17"/>
      <c r="B4" s="903"/>
      <c r="C4" s="903"/>
      <c r="D4" s="745" t="s">
        <v>667</v>
      </c>
      <c r="E4" s="745" t="s">
        <v>536</v>
      </c>
      <c r="F4" s="745" t="s">
        <v>537</v>
      </c>
      <c r="G4" s="745" t="s">
        <v>538</v>
      </c>
      <c r="H4" s="745" t="s">
        <v>654</v>
      </c>
      <c r="I4" s="877"/>
    </row>
    <row r="5" spans="1:11" ht="20.100000000000001" customHeight="1">
      <c r="A5" s="13"/>
      <c r="B5" s="906">
        <v>1</v>
      </c>
      <c r="C5" s="367" t="s">
        <v>111</v>
      </c>
      <c r="D5" s="300">
        <v>0</v>
      </c>
      <c r="E5" s="890">
        <v>37594.869243510002</v>
      </c>
      <c r="F5" s="907">
        <v>1</v>
      </c>
      <c r="G5" s="907">
        <v>0</v>
      </c>
      <c r="H5" s="907">
        <v>0</v>
      </c>
      <c r="I5" s="335"/>
    </row>
    <row r="6" spans="1:11" ht="20.100000000000001" customHeight="1">
      <c r="A6" s="18"/>
      <c r="B6" s="908" t="s">
        <v>2378</v>
      </c>
      <c r="C6" s="1745" t="s">
        <v>539</v>
      </c>
      <c r="D6" s="1899"/>
      <c r="E6" s="300">
        <v>1244.1220897000001</v>
      </c>
      <c r="F6" s="910">
        <v>1</v>
      </c>
      <c r="G6" s="910">
        <v>0</v>
      </c>
      <c r="H6" s="910">
        <v>0</v>
      </c>
      <c r="I6" s="672"/>
    </row>
    <row r="7" spans="1:11" ht="20.100000000000001" customHeight="1">
      <c r="A7" s="17"/>
      <c r="B7" s="908" t="s">
        <v>2379</v>
      </c>
      <c r="C7" s="1745" t="s">
        <v>540</v>
      </c>
      <c r="D7" s="1899"/>
      <c r="E7" s="300">
        <v>361.14679905000003</v>
      </c>
      <c r="F7" s="910">
        <v>1</v>
      </c>
      <c r="G7" s="910">
        <v>0</v>
      </c>
      <c r="H7" s="910">
        <v>0</v>
      </c>
      <c r="I7" s="877"/>
    </row>
    <row r="8" spans="1:11" ht="20.100000000000001" customHeight="1">
      <c r="A8" s="17"/>
      <c r="B8" s="908">
        <v>2</v>
      </c>
      <c r="C8" s="1745" t="s">
        <v>116</v>
      </c>
      <c r="D8" s="300">
        <v>0</v>
      </c>
      <c r="E8" s="300">
        <v>2003.2337130899998</v>
      </c>
      <c r="F8" s="910">
        <v>1</v>
      </c>
      <c r="G8" s="910">
        <v>0</v>
      </c>
      <c r="H8" s="910">
        <v>0</v>
      </c>
      <c r="I8" s="877"/>
    </row>
    <row r="9" spans="1:11" ht="20.100000000000001" customHeight="1">
      <c r="A9" s="18"/>
      <c r="B9" s="908">
        <v>3</v>
      </c>
      <c r="C9" s="1745" t="s">
        <v>117</v>
      </c>
      <c r="D9" s="300">
        <v>13101.79511495</v>
      </c>
      <c r="E9" s="300">
        <v>19734.600748200002</v>
      </c>
      <c r="F9" s="912">
        <v>3.44E-2</v>
      </c>
      <c r="G9" s="912">
        <v>0.20660000000000001</v>
      </c>
      <c r="H9" s="912">
        <v>0.75900000000000001</v>
      </c>
      <c r="I9" s="672"/>
    </row>
    <row r="10" spans="1:11" ht="20.100000000000001" customHeight="1">
      <c r="A10" s="18"/>
      <c r="B10" s="908" t="s">
        <v>2380</v>
      </c>
      <c r="C10" s="1745" t="s">
        <v>541</v>
      </c>
      <c r="D10" s="1899"/>
      <c r="E10" s="300">
        <v>0</v>
      </c>
      <c r="F10" s="912">
        <v>0</v>
      </c>
      <c r="G10" s="912">
        <v>0</v>
      </c>
      <c r="H10" s="912">
        <v>1</v>
      </c>
      <c r="I10" s="672"/>
    </row>
    <row r="11" spans="1:11" ht="20.100000000000001" customHeight="1">
      <c r="A11" s="18"/>
      <c r="B11" s="908" t="s">
        <v>2381</v>
      </c>
      <c r="C11" s="1745" t="s">
        <v>542</v>
      </c>
      <c r="D11" s="1899"/>
      <c r="E11" s="300">
        <v>137.98299534999998</v>
      </c>
      <c r="F11" s="912">
        <v>0</v>
      </c>
      <c r="G11" s="912">
        <v>0</v>
      </c>
      <c r="H11" s="912">
        <v>1</v>
      </c>
      <c r="I11" s="672"/>
    </row>
    <row r="12" spans="1:11" ht="20.100000000000001" customHeight="1">
      <c r="A12" s="18"/>
      <c r="B12" s="908">
        <v>4</v>
      </c>
      <c r="C12" s="1745" t="s">
        <v>118</v>
      </c>
      <c r="D12" s="300">
        <v>33436.334450839997</v>
      </c>
      <c r="E12" s="300">
        <v>41328.538341989995</v>
      </c>
      <c r="F12" s="912">
        <v>1.04E-2</v>
      </c>
      <c r="G12" s="912">
        <v>0.1406</v>
      </c>
      <c r="H12" s="912">
        <v>0.84899999999999998</v>
      </c>
      <c r="I12" s="672"/>
    </row>
    <row r="13" spans="1:11" ht="20.100000000000001" customHeight="1">
      <c r="A13" s="17"/>
      <c r="B13" s="908" t="s">
        <v>2043</v>
      </c>
      <c r="C13" s="1745" t="s">
        <v>543</v>
      </c>
      <c r="D13" s="1899"/>
      <c r="E13" s="300">
        <v>279.91549847000005</v>
      </c>
      <c r="F13" s="912">
        <v>5.0000000000000001E-3</v>
      </c>
      <c r="G13" s="912">
        <v>4.1000000000000003E-3</v>
      </c>
      <c r="H13" s="912">
        <v>0.9909</v>
      </c>
      <c r="I13" s="877"/>
      <c r="K13" s="402"/>
    </row>
    <row r="14" spans="1:11" ht="20.100000000000001" customHeight="1">
      <c r="A14" s="17"/>
      <c r="B14" s="908" t="s">
        <v>2044</v>
      </c>
      <c r="C14" s="1745" t="s">
        <v>544</v>
      </c>
      <c r="D14" s="1899"/>
      <c r="E14" s="300">
        <v>27610.077239959999</v>
      </c>
      <c r="F14" s="912">
        <v>4.0000000000000002E-4</v>
      </c>
      <c r="G14" s="912">
        <v>4.6699999999999998E-2</v>
      </c>
      <c r="H14" s="912">
        <v>0.95289999999999997</v>
      </c>
      <c r="I14" s="877"/>
    </row>
    <row r="15" spans="1:11" ht="20.100000000000001" customHeight="1">
      <c r="A15" s="18"/>
      <c r="B15" s="908" t="s">
        <v>2045</v>
      </c>
      <c r="C15" s="1745" t="s">
        <v>246</v>
      </c>
      <c r="D15" s="1899"/>
      <c r="E15" s="300">
        <v>3484.7919205100002</v>
      </c>
      <c r="F15" s="910">
        <v>0</v>
      </c>
      <c r="G15" s="910">
        <v>0</v>
      </c>
      <c r="H15" s="910">
        <v>1</v>
      </c>
      <c r="I15" s="672"/>
    </row>
    <row r="16" spans="1:11" ht="20.100000000000001" customHeight="1">
      <c r="A16" s="17"/>
      <c r="B16" s="908" t="s">
        <v>2046</v>
      </c>
      <c r="C16" s="1745" t="s">
        <v>545</v>
      </c>
      <c r="D16" s="1899"/>
      <c r="E16" s="300">
        <v>3464.29560588</v>
      </c>
      <c r="F16" s="912">
        <v>8.77E-2</v>
      </c>
      <c r="G16" s="912">
        <v>0.21759999999999999</v>
      </c>
      <c r="H16" s="912">
        <v>0.69469999999999998</v>
      </c>
      <c r="I16" s="877"/>
    </row>
    <row r="17" spans="1:9" ht="20.100000000000001" customHeight="1">
      <c r="A17" s="17"/>
      <c r="B17" s="908" t="s">
        <v>2047</v>
      </c>
      <c r="C17" s="1745" t="s">
        <v>546</v>
      </c>
      <c r="D17" s="1899"/>
      <c r="E17" s="300">
        <v>6489.4580771700003</v>
      </c>
      <c r="F17" s="912">
        <v>3.5900000000000001E-2</v>
      </c>
      <c r="G17" s="912">
        <v>0.59560000000000002</v>
      </c>
      <c r="H17" s="912">
        <v>0.36849999999999999</v>
      </c>
      <c r="I17" s="877"/>
    </row>
    <row r="18" spans="1:9" ht="20.100000000000001" customHeight="1">
      <c r="A18" s="18"/>
      <c r="B18" s="911">
        <v>5</v>
      </c>
      <c r="C18" s="1745" t="s">
        <v>200</v>
      </c>
      <c r="D18" s="300">
        <v>758.88841136999997</v>
      </c>
      <c r="E18" s="300">
        <v>817.68449358000009</v>
      </c>
      <c r="F18" s="912">
        <v>7.1900000000000006E-2</v>
      </c>
      <c r="G18" s="910">
        <v>0</v>
      </c>
      <c r="H18" s="912">
        <v>0.92810000000000004</v>
      </c>
      <c r="I18" s="672"/>
    </row>
    <row r="19" spans="1:9" ht="20.100000000000001" customHeight="1">
      <c r="A19" s="17"/>
      <c r="B19" s="913">
        <v>6</v>
      </c>
      <c r="C19" s="294" t="s">
        <v>547</v>
      </c>
      <c r="D19" s="300">
        <v>3213.30026653</v>
      </c>
      <c r="E19" s="301">
        <v>3230.4547211100003</v>
      </c>
      <c r="F19" s="914">
        <v>5.3E-3</v>
      </c>
      <c r="G19" s="915">
        <v>0</v>
      </c>
      <c r="H19" s="914">
        <v>0.99470000000000003</v>
      </c>
      <c r="I19" s="877"/>
    </row>
    <row r="20" spans="1:9" ht="20.100000000000001" customHeight="1" thickBot="1">
      <c r="A20" s="17"/>
      <c r="B20" s="916">
        <v>7</v>
      </c>
      <c r="C20" s="1744" t="s">
        <v>488</v>
      </c>
      <c r="D20" s="435">
        <v>50510.318243679998</v>
      </c>
      <c r="E20" s="435">
        <v>104709.38126148</v>
      </c>
      <c r="F20" s="917">
        <v>0.4224</v>
      </c>
      <c r="G20" s="917">
        <v>8.8200000000000001E-2</v>
      </c>
      <c r="H20" s="917">
        <v>0.4894</v>
      </c>
      <c r="I20" s="877"/>
    </row>
    <row r="21" spans="1:9">
      <c r="A21" s="17"/>
      <c r="B21" s="192"/>
      <c r="C21" s="192"/>
      <c r="D21" s="192"/>
      <c r="E21" s="192"/>
      <c r="F21" s="192"/>
      <c r="G21" s="192"/>
      <c r="H21" s="192"/>
      <c r="I21" s="877"/>
    </row>
    <row r="22" spans="1:9">
      <c r="A22" s="17"/>
      <c r="B22" s="192"/>
      <c r="C22" s="192"/>
      <c r="D22" s="192"/>
      <c r="E22" s="192"/>
      <c r="F22" s="192"/>
      <c r="G22" s="192"/>
      <c r="H22" s="192"/>
      <c r="I22" s="877"/>
    </row>
    <row r="23" spans="1:9">
      <c r="A23" s="17"/>
      <c r="B23" s="192"/>
      <c r="C23" s="192"/>
      <c r="D23" s="192"/>
      <c r="E23" s="192"/>
      <c r="F23" s="192"/>
      <c r="G23" s="192"/>
      <c r="H23" s="192"/>
      <c r="I23" s="877"/>
    </row>
    <row r="24" spans="1:9">
      <c r="A24" s="17"/>
      <c r="B24" s="192"/>
      <c r="C24" s="192"/>
      <c r="D24" s="192"/>
      <c r="E24" s="192"/>
      <c r="F24" s="192"/>
      <c r="G24" s="192"/>
      <c r="H24" s="192"/>
      <c r="I24" s="877"/>
    </row>
    <row r="25" spans="1:9">
      <c r="A25" s="17"/>
      <c r="I25" s="17"/>
    </row>
    <row r="26" spans="1:9">
      <c r="A26" s="17"/>
      <c r="I26" s="17"/>
    </row>
    <row r="27" spans="1:9">
      <c r="A27" s="17"/>
      <c r="E27" s="13"/>
      <c r="I27" s="17"/>
    </row>
    <row r="28" spans="1:9">
      <c r="A28" s="17"/>
      <c r="I28" s="17"/>
    </row>
    <row r="29" spans="1:9">
      <c r="A29" s="17"/>
      <c r="I29" s="17"/>
    </row>
    <row r="30" spans="1:9">
      <c r="A30" s="17"/>
      <c r="I30" s="17"/>
    </row>
    <row r="31" spans="1:9">
      <c r="A31" s="17"/>
      <c r="I31" s="17"/>
    </row>
    <row r="32" spans="1:9">
      <c r="A32" s="17"/>
      <c r="I32" s="17"/>
    </row>
    <row r="33" spans="1:9">
      <c r="A33" s="17"/>
      <c r="I33" s="17"/>
    </row>
    <row r="34" spans="1:9">
      <c r="A34" s="17"/>
      <c r="I34" s="17"/>
    </row>
    <row r="35" spans="1:9">
      <c r="A35" s="17"/>
      <c r="I35" s="17"/>
    </row>
    <row r="36" spans="1:9">
      <c r="A36" s="17"/>
      <c r="I36" s="17"/>
    </row>
    <row r="37" spans="1:9">
      <c r="A37" s="17"/>
      <c r="I37" s="17"/>
    </row>
    <row r="38" spans="1:9">
      <c r="A38" s="17"/>
      <c r="I38" s="17"/>
    </row>
    <row r="39" spans="1:9">
      <c r="A39" s="17"/>
      <c r="I39" s="17"/>
    </row>
    <row r="40" spans="1:9">
      <c r="A40" s="17"/>
      <c r="I40" s="17"/>
    </row>
    <row r="41" spans="1:9">
      <c r="A41" s="17"/>
      <c r="I41" s="17"/>
    </row>
    <row r="42" spans="1:9">
      <c r="A42" s="17"/>
      <c r="I42" s="17"/>
    </row>
    <row r="43" spans="1:9">
      <c r="A43" s="17"/>
      <c r="I43" s="17"/>
    </row>
    <row r="44" spans="1:9">
      <c r="A44" s="17"/>
      <c r="I44" s="17"/>
    </row>
    <row r="45" spans="1:9">
      <c r="A45" s="17"/>
      <c r="I45" s="17"/>
    </row>
    <row r="46" spans="1:9">
      <c r="A46" s="17"/>
      <c r="I46" s="17"/>
    </row>
    <row r="47" spans="1:9">
      <c r="A47" s="17"/>
      <c r="I47" s="17"/>
    </row>
    <row r="48" spans="1:9">
      <c r="A48" s="17"/>
      <c r="I48" s="17"/>
    </row>
    <row r="49" spans="1:9">
      <c r="A49" s="17"/>
      <c r="I49" s="17"/>
    </row>
    <row r="50" spans="1:9">
      <c r="A50" s="17"/>
      <c r="I50" s="17"/>
    </row>
    <row r="51" spans="1:9">
      <c r="A51" s="17"/>
      <c r="I51" s="17"/>
    </row>
    <row r="52" spans="1:9">
      <c r="A52" s="17"/>
      <c r="I52" s="17"/>
    </row>
    <row r="53" spans="1:9">
      <c r="A53" s="17"/>
      <c r="I53" s="17"/>
    </row>
    <row r="54" spans="1:9">
      <c r="A54" s="17"/>
      <c r="I54" s="17"/>
    </row>
    <row r="55" spans="1:9">
      <c r="A55" s="17"/>
      <c r="I55" s="17"/>
    </row>
    <row r="56" spans="1:9">
      <c r="A56" s="17"/>
      <c r="I56" s="17"/>
    </row>
    <row r="57" spans="1:9">
      <c r="A57" s="17"/>
      <c r="I57" s="17"/>
    </row>
    <row r="58" spans="1:9">
      <c r="A58" s="17"/>
      <c r="I58" s="17"/>
    </row>
    <row r="59" spans="1:9">
      <c r="A59" s="17"/>
      <c r="I59" s="17"/>
    </row>
    <row r="60" spans="1:9">
      <c r="A60" s="17"/>
      <c r="I60" s="17"/>
    </row>
    <row r="61" spans="1:9">
      <c r="A61" s="17"/>
      <c r="I61" s="17"/>
    </row>
    <row r="62" spans="1:9">
      <c r="A62" s="17"/>
      <c r="I62" s="17"/>
    </row>
    <row r="63" spans="1:9">
      <c r="A63" s="17"/>
      <c r="I63" s="17"/>
    </row>
    <row r="64" spans="1:9">
      <c r="A64" s="17"/>
      <c r="I64" s="17"/>
    </row>
    <row r="65" spans="1:9">
      <c r="A65" s="17"/>
      <c r="I65" s="17"/>
    </row>
    <row r="66" spans="1:9">
      <c r="A66" s="17"/>
      <c r="I66" s="17"/>
    </row>
    <row r="67" spans="1:9">
      <c r="A67" s="17"/>
      <c r="I67" s="17"/>
    </row>
    <row r="68" spans="1:9">
      <c r="A68" s="17"/>
      <c r="I68" s="17"/>
    </row>
    <row r="69" spans="1:9">
      <c r="A69" s="17"/>
      <c r="I69" s="17"/>
    </row>
    <row r="70" spans="1:9">
      <c r="A70" s="17"/>
      <c r="I70" s="17"/>
    </row>
    <row r="71" spans="1:9">
      <c r="A71" s="17"/>
      <c r="I71" s="17"/>
    </row>
    <row r="72" spans="1:9">
      <c r="A72" s="17"/>
      <c r="I72" s="17"/>
    </row>
    <row r="73" spans="1:9">
      <c r="A73" s="17"/>
      <c r="I73" s="17"/>
    </row>
    <row r="74" spans="1:9">
      <c r="A74" s="17"/>
      <c r="I74" s="17"/>
    </row>
    <row r="75" spans="1:9">
      <c r="A75" s="17"/>
      <c r="I75" s="17"/>
    </row>
    <row r="76" spans="1:9">
      <c r="A76" s="17"/>
      <c r="I76" s="17"/>
    </row>
    <row r="77" spans="1:9">
      <c r="A77" s="17"/>
      <c r="I77" s="17"/>
    </row>
    <row r="78" spans="1:9">
      <c r="A78" s="17"/>
      <c r="I78" s="17"/>
    </row>
    <row r="79" spans="1:9">
      <c r="A79" s="17"/>
      <c r="I79" s="17"/>
    </row>
    <row r="80" spans="1:9">
      <c r="A80" s="17"/>
      <c r="I80" s="17"/>
    </row>
    <row r="81" spans="1:9">
      <c r="A81" s="17"/>
      <c r="I81" s="17"/>
    </row>
    <row r="82" spans="1:9">
      <c r="A82" s="17"/>
      <c r="I82" s="17"/>
    </row>
    <row r="83" spans="1:9">
      <c r="A83" s="17"/>
      <c r="I83" s="17"/>
    </row>
    <row r="84" spans="1:9">
      <c r="A84" s="17"/>
      <c r="I84" s="17"/>
    </row>
    <row r="85" spans="1:9">
      <c r="A85" s="17"/>
      <c r="I85" s="17"/>
    </row>
    <row r="86" spans="1:9">
      <c r="A86" s="17"/>
      <c r="I86" s="17"/>
    </row>
    <row r="87" spans="1:9">
      <c r="A87" s="17"/>
      <c r="I87" s="17"/>
    </row>
    <row r="88" spans="1:9">
      <c r="A88" s="17"/>
      <c r="I88" s="17"/>
    </row>
    <row r="89" spans="1:9">
      <c r="A89" s="17"/>
      <c r="I89" s="17"/>
    </row>
    <row r="90" spans="1:9">
      <c r="A90" s="17"/>
      <c r="I90" s="17"/>
    </row>
    <row r="91" spans="1:9">
      <c r="A91" s="17"/>
      <c r="I91" s="17"/>
    </row>
    <row r="92" spans="1:9">
      <c r="A92" s="17"/>
      <c r="I92" s="17"/>
    </row>
    <row r="93" spans="1:9">
      <c r="A93" s="17"/>
      <c r="I93" s="17"/>
    </row>
    <row r="94" spans="1:9">
      <c r="A94" s="17"/>
      <c r="I94" s="17"/>
    </row>
    <row r="95" spans="1:9">
      <c r="A95" s="17"/>
      <c r="I95" s="17"/>
    </row>
    <row r="96" spans="1:9">
      <c r="A96" s="17"/>
      <c r="I96" s="17"/>
    </row>
    <row r="97" spans="1:9">
      <c r="A97" s="17"/>
      <c r="I97" s="17"/>
    </row>
    <row r="98" spans="1:9">
      <c r="A98" s="17"/>
      <c r="I98" s="17"/>
    </row>
    <row r="99" spans="1:9">
      <c r="A99" s="17"/>
      <c r="I99" s="17"/>
    </row>
    <row r="100" spans="1:9">
      <c r="A100" s="17"/>
      <c r="I100" s="17"/>
    </row>
    <row r="101" spans="1:9">
      <c r="A101" s="17"/>
      <c r="I101" s="17"/>
    </row>
    <row r="102" spans="1:9">
      <c r="A102" s="17"/>
      <c r="I102" s="17"/>
    </row>
    <row r="103" spans="1:9">
      <c r="A103" s="17"/>
      <c r="I103" s="17"/>
    </row>
    <row r="104" spans="1:9">
      <c r="A104" s="17"/>
      <c r="I104" s="17"/>
    </row>
    <row r="105" spans="1:9">
      <c r="A105" s="17"/>
      <c r="I105" s="17"/>
    </row>
    <row r="106" spans="1:9">
      <c r="A106" s="17"/>
      <c r="I106" s="17"/>
    </row>
    <row r="107" spans="1:9">
      <c r="A107" s="17"/>
      <c r="I107" s="17"/>
    </row>
    <row r="108" spans="1:9">
      <c r="A108" s="17"/>
      <c r="I108" s="17"/>
    </row>
    <row r="109" spans="1:9">
      <c r="A109" s="17"/>
      <c r="I109" s="17"/>
    </row>
    <row r="110" spans="1:9">
      <c r="A110" s="17"/>
      <c r="I110" s="17"/>
    </row>
    <row r="111" spans="1:9">
      <c r="A111" s="17"/>
      <c r="I111" s="17"/>
    </row>
    <row r="112" spans="1:9">
      <c r="A112" s="17"/>
      <c r="I112" s="17"/>
    </row>
    <row r="113" spans="1:9">
      <c r="A113" s="17"/>
      <c r="I113" s="17"/>
    </row>
    <row r="114" spans="1:9">
      <c r="A114" s="17"/>
      <c r="I114" s="17"/>
    </row>
    <row r="115" spans="1:9">
      <c r="A115" s="17"/>
      <c r="I115" s="17"/>
    </row>
    <row r="116" spans="1:9">
      <c r="A116" s="17"/>
      <c r="I116" s="17"/>
    </row>
    <row r="117" spans="1:9">
      <c r="A117" s="17"/>
      <c r="I117" s="17"/>
    </row>
    <row r="118" spans="1:9">
      <c r="A118" s="17"/>
      <c r="I118" s="17"/>
    </row>
    <row r="119" spans="1:9">
      <c r="A119" s="17"/>
      <c r="I119" s="17"/>
    </row>
    <row r="120" spans="1:9">
      <c r="A120" s="17"/>
      <c r="I120" s="17"/>
    </row>
    <row r="121" spans="1:9">
      <c r="A121" s="17"/>
      <c r="I121" s="17"/>
    </row>
    <row r="122" spans="1:9">
      <c r="A122" s="17"/>
      <c r="I122" s="17"/>
    </row>
    <row r="123" spans="1:9">
      <c r="A123" s="17"/>
      <c r="I123" s="17"/>
    </row>
    <row r="124" spans="1:9">
      <c r="A124" s="17"/>
      <c r="I124" s="17"/>
    </row>
    <row r="125" spans="1:9">
      <c r="A125" s="17"/>
      <c r="I125" s="17"/>
    </row>
    <row r="126" spans="1:9">
      <c r="A126" s="17"/>
      <c r="I126" s="17"/>
    </row>
    <row r="127" spans="1:9">
      <c r="A127" s="17"/>
      <c r="I127" s="17"/>
    </row>
    <row r="128" spans="1:9">
      <c r="A128" s="17"/>
      <c r="I128" s="17"/>
    </row>
    <row r="129" spans="1:9">
      <c r="A129" s="17"/>
      <c r="I129" s="17"/>
    </row>
    <row r="130" spans="1:9">
      <c r="A130" s="17"/>
      <c r="I130" s="17"/>
    </row>
    <row r="131" spans="1:9">
      <c r="A131" s="17"/>
      <c r="I131" s="17"/>
    </row>
    <row r="132" spans="1:9">
      <c r="A132" s="17"/>
      <c r="I132" s="17"/>
    </row>
    <row r="133" spans="1:9">
      <c r="A133" s="17"/>
      <c r="I133" s="17"/>
    </row>
    <row r="134" spans="1:9">
      <c r="A134" s="17"/>
      <c r="I134" s="17"/>
    </row>
    <row r="135" spans="1:9">
      <c r="A135" s="22"/>
      <c r="I135" s="22"/>
    </row>
    <row r="136" spans="1:9">
      <c r="A136" s="22"/>
      <c r="I136" s="22"/>
    </row>
  </sheetData>
  <hyperlinks>
    <hyperlink ref="J1" location="Index!A1" display="Back to index" xr:uid="{54550348-CCA9-492F-8B79-4B7D61EA21F4}"/>
  </hyperlinks>
  <pageMargins left="0.70866141732283472" right="0.70866141732283472" top="0.74803149606299213" bottom="0.74803149606299213" header="0.31496062992125984" footer="0.31496062992125984"/>
  <pageSetup paperSize="9" scale="70" orientation="landscape" r:id="rId1"/>
  <headerFooter>
    <oddHeader>&amp;CEN
Annex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7" tint="0.59999389629810485"/>
    <pageSetUpPr autoPageBreaks="0" fitToPage="1"/>
  </sheetPr>
  <dimension ref="A1:K29"/>
  <sheetViews>
    <sheetView showGridLines="0" zoomScale="90" zoomScaleNormal="90" zoomScaleSheetLayoutView="100" workbookViewId="0"/>
  </sheetViews>
  <sheetFormatPr defaultColWidth="9.140625" defaultRowHeight="18"/>
  <cols>
    <col min="1" max="1" width="4.7109375" style="2" customWidth="1"/>
    <col min="2" max="2" width="8.42578125" style="402" customWidth="1"/>
    <col min="3" max="3" width="42.140625" style="402" customWidth="1"/>
    <col min="4" max="5" width="35.5703125" style="402" customWidth="1"/>
    <col min="6" max="6" width="39.42578125" style="402" customWidth="1"/>
    <col min="7" max="15" width="15.7109375" style="402" customWidth="1"/>
    <col min="16" max="16384" width="9.140625" style="402"/>
  </cols>
  <sheetData>
    <row r="1" spans="1:11" ht="24">
      <c r="B1" s="418" t="s">
        <v>247</v>
      </c>
      <c r="C1" s="470"/>
      <c r="D1" s="470"/>
      <c r="E1" s="470"/>
      <c r="F1" s="8"/>
      <c r="G1" s="9" t="s">
        <v>418</v>
      </c>
      <c r="H1" s="471"/>
      <c r="I1" s="471"/>
      <c r="J1" s="471"/>
      <c r="K1" s="471"/>
    </row>
    <row r="2" spans="1:11">
      <c r="B2" s="10" t="s">
        <v>672</v>
      </c>
      <c r="F2" s="400"/>
    </row>
    <row r="3" spans="1:11" s="13" customFormat="1" ht="34.5" customHeight="1">
      <c r="A3" s="12"/>
      <c r="B3" s="2060" t="s">
        <v>441</v>
      </c>
      <c r="C3" s="2060"/>
      <c r="D3" s="365" t="s">
        <v>248</v>
      </c>
      <c r="E3" s="365" t="s">
        <v>249</v>
      </c>
      <c r="F3" s="400"/>
    </row>
    <row r="4" spans="1:11" s="13" customFormat="1" ht="20.100000000000001" customHeight="1" thickBot="1">
      <c r="A4" s="12"/>
      <c r="B4" s="2075"/>
      <c r="C4" s="2075"/>
      <c r="D4" s="385" t="s">
        <v>64</v>
      </c>
      <c r="E4" s="385" t="s">
        <v>65</v>
      </c>
      <c r="F4" s="400"/>
    </row>
    <row r="5" spans="1:11" s="335" customFormat="1" ht="28.5" customHeight="1">
      <c r="A5" s="192"/>
      <c r="B5" s="918">
        <v>1</v>
      </c>
      <c r="C5" s="919" t="s">
        <v>250</v>
      </c>
      <c r="D5" s="918"/>
      <c r="E5" s="918"/>
      <c r="F5" s="358"/>
    </row>
    <row r="6" spans="1:11" s="335" customFormat="1" ht="28.5" customHeight="1">
      <c r="A6" s="192"/>
      <c r="B6" s="463">
        <v>2</v>
      </c>
      <c r="C6" s="920" t="s">
        <v>138</v>
      </c>
      <c r="D6" s="463"/>
      <c r="E6" s="463"/>
      <c r="F6" s="396"/>
    </row>
    <row r="7" spans="1:11" s="335" customFormat="1" ht="28.5" customHeight="1">
      <c r="A7" s="192"/>
      <c r="B7" s="463">
        <v>3</v>
      </c>
      <c r="C7" s="920" t="s">
        <v>116</v>
      </c>
      <c r="D7" s="463"/>
      <c r="E7" s="463"/>
      <c r="F7" s="396"/>
    </row>
    <row r="8" spans="1:11" s="335" customFormat="1" ht="28.5" customHeight="1">
      <c r="A8" s="192"/>
      <c r="B8" s="463">
        <v>4</v>
      </c>
      <c r="C8" s="920" t="s">
        <v>251</v>
      </c>
      <c r="D8" s="463"/>
      <c r="E8" s="463"/>
      <c r="F8" s="739"/>
    </row>
    <row r="9" spans="1:11" s="335" customFormat="1" ht="28.5" customHeight="1">
      <c r="A9" s="192"/>
      <c r="B9" s="463">
        <v>4.0999999999999996</v>
      </c>
      <c r="C9" s="920" t="s">
        <v>252</v>
      </c>
      <c r="D9" s="463"/>
      <c r="E9" s="463"/>
      <c r="F9" s="867"/>
    </row>
    <row r="10" spans="1:11" s="335" customFormat="1" ht="28.5" customHeight="1">
      <c r="A10" s="192"/>
      <c r="B10" s="921">
        <v>4.2</v>
      </c>
      <c r="C10" s="920" t="s">
        <v>253</v>
      </c>
      <c r="D10" s="463"/>
      <c r="E10" s="463"/>
      <c r="F10" s="867"/>
    </row>
    <row r="11" spans="1:11" s="335" customFormat="1" ht="28.5" customHeight="1">
      <c r="A11" s="192"/>
      <c r="B11" s="463">
        <v>5</v>
      </c>
      <c r="C11" s="922" t="s">
        <v>254</v>
      </c>
      <c r="D11" s="463"/>
      <c r="E11" s="923"/>
      <c r="F11" s="867"/>
    </row>
    <row r="12" spans="1:11" s="335" customFormat="1" ht="28.5" customHeight="1">
      <c r="A12" s="192"/>
      <c r="B12" s="463">
        <v>6</v>
      </c>
      <c r="C12" s="920" t="s">
        <v>138</v>
      </c>
      <c r="D12" s="463"/>
      <c r="E12" s="452"/>
      <c r="F12" s="867"/>
    </row>
    <row r="13" spans="1:11" s="335" customFormat="1" ht="28.5" customHeight="1">
      <c r="A13" s="192"/>
      <c r="B13" s="463">
        <v>7</v>
      </c>
      <c r="C13" s="920" t="s">
        <v>116</v>
      </c>
      <c r="D13" s="463"/>
      <c r="E13" s="452"/>
      <c r="F13" s="867"/>
      <c r="K13" s="1925"/>
    </row>
    <row r="14" spans="1:11" s="335" customFormat="1" ht="28.5" customHeight="1">
      <c r="A14" s="192"/>
      <c r="B14" s="463">
        <v>8</v>
      </c>
      <c r="C14" s="920" t="s">
        <v>251</v>
      </c>
      <c r="D14" s="463"/>
      <c r="E14" s="452"/>
      <c r="F14" s="924"/>
    </row>
    <row r="15" spans="1:11" s="335" customFormat="1" ht="28.5" customHeight="1">
      <c r="A15" s="192"/>
      <c r="B15" s="921">
        <v>8.1</v>
      </c>
      <c r="C15" s="920" t="s">
        <v>255</v>
      </c>
      <c r="D15" s="463"/>
      <c r="E15" s="452"/>
      <c r="F15" s="924"/>
    </row>
    <row r="16" spans="1:11" s="335" customFormat="1" ht="28.5" customHeight="1">
      <c r="A16" s="192"/>
      <c r="B16" s="921">
        <v>8.1999999999999993</v>
      </c>
      <c r="C16" s="920" t="s">
        <v>256</v>
      </c>
      <c r="D16" s="463"/>
      <c r="E16" s="452"/>
      <c r="F16" s="924"/>
    </row>
    <row r="17" spans="1:6" s="335" customFormat="1" ht="28.5" customHeight="1">
      <c r="A17" s="192"/>
      <c r="B17" s="463">
        <v>9</v>
      </c>
      <c r="C17" s="920" t="s">
        <v>118</v>
      </c>
      <c r="D17" s="463"/>
      <c r="E17" s="452"/>
      <c r="F17" s="924"/>
    </row>
    <row r="18" spans="1:6" s="335" customFormat="1" ht="28.5" customHeight="1">
      <c r="A18" s="868"/>
      <c r="B18" s="921">
        <v>9.1</v>
      </c>
      <c r="C18" s="920" t="s">
        <v>257</v>
      </c>
      <c r="D18" s="463"/>
      <c r="E18" s="452"/>
      <c r="F18" s="924"/>
    </row>
    <row r="19" spans="1:6" s="335" customFormat="1" ht="28.5" customHeight="1">
      <c r="A19" s="868"/>
      <c r="B19" s="921">
        <v>9.1999999999999993</v>
      </c>
      <c r="C19" s="920" t="s">
        <v>258</v>
      </c>
      <c r="D19" s="463"/>
      <c r="E19" s="452"/>
      <c r="F19" s="924"/>
    </row>
    <row r="20" spans="1:6" s="335" customFormat="1" ht="28.5" customHeight="1">
      <c r="A20" s="868"/>
      <c r="B20" s="921">
        <v>9.3000000000000007</v>
      </c>
      <c r="C20" s="920" t="s">
        <v>246</v>
      </c>
      <c r="D20" s="463"/>
      <c r="E20" s="452"/>
      <c r="F20" s="924"/>
    </row>
    <row r="21" spans="1:6" s="335" customFormat="1" ht="28.5" customHeight="1">
      <c r="A21" s="868"/>
      <c r="B21" s="921">
        <v>9.4</v>
      </c>
      <c r="C21" s="920" t="s">
        <v>259</v>
      </c>
      <c r="D21" s="463"/>
      <c r="E21" s="452"/>
      <c r="F21" s="924"/>
    </row>
    <row r="22" spans="1:6" s="335" customFormat="1" ht="28.5" customHeight="1">
      <c r="A22" s="868"/>
      <c r="B22" s="921">
        <v>9.5</v>
      </c>
      <c r="C22" s="920" t="s">
        <v>260</v>
      </c>
      <c r="D22" s="463"/>
      <c r="E22" s="452"/>
      <c r="F22" s="924"/>
    </row>
    <row r="23" spans="1:6" s="357" customFormat="1" ht="28.5" customHeight="1" thickBot="1">
      <c r="A23" s="868"/>
      <c r="B23" s="925">
        <v>10</v>
      </c>
      <c r="C23" s="926" t="s">
        <v>261</v>
      </c>
      <c r="D23" s="495"/>
      <c r="E23" s="499"/>
      <c r="F23" s="924"/>
    </row>
    <row r="24" spans="1:6" s="924" customFormat="1" ht="13.5">
      <c r="A24" s="868"/>
    </row>
    <row r="25" spans="1:6" s="924" customFormat="1" ht="13.5">
      <c r="A25" s="868"/>
    </row>
    <row r="26" spans="1:6" s="472" customFormat="1">
      <c r="A26" s="2"/>
      <c r="F26" s="402"/>
    </row>
    <row r="27" spans="1:6" s="472" customFormat="1">
      <c r="A27" s="2"/>
      <c r="E27" s="31"/>
      <c r="F27" s="402"/>
    </row>
    <row r="28" spans="1:6" s="472" customFormat="1">
      <c r="A28" s="2"/>
      <c r="F28" s="402"/>
    </row>
    <row r="29" spans="1:6" s="472" customFormat="1">
      <c r="A29" s="2"/>
      <c r="F29" s="402"/>
    </row>
  </sheetData>
  <mergeCells count="2">
    <mergeCell ref="B4:C4"/>
    <mergeCell ref="B3:C3"/>
  </mergeCells>
  <hyperlinks>
    <hyperlink ref="G1" location="Index!A1" display="Back to index" xr:uid="{4F78CAB7-A060-4CD3-99F0-F5935A0523CA}"/>
  </hyperlinks>
  <pageMargins left="0.7" right="0.7" top="0.75" bottom="0.75" header="0.3" footer="0.3"/>
  <pageSetup paperSize="9" scale="6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FB5F0-E4FE-4713-B0DE-B02C62B0655B}">
  <sheetPr>
    <tabColor theme="7" tint="0.59999389629810485"/>
    <pageSetUpPr autoPageBreaks="0" fitToPage="1"/>
  </sheetPr>
  <dimension ref="A1:W27"/>
  <sheetViews>
    <sheetView showGridLines="0" zoomScale="90" zoomScaleNormal="90" zoomScaleSheetLayoutView="100" workbookViewId="0"/>
  </sheetViews>
  <sheetFormatPr defaultColWidth="9.140625" defaultRowHeight="18"/>
  <cols>
    <col min="1" max="1" width="4.7109375" style="2" customWidth="1"/>
    <col min="2" max="2" width="5.42578125" style="11" customWidth="1"/>
    <col min="3" max="3" width="42.85546875" style="11" customWidth="1"/>
    <col min="4" max="4" width="14" style="11" customWidth="1"/>
    <col min="5" max="5" width="12.7109375" style="11" customWidth="1"/>
    <col min="6" max="6" width="13" style="11" customWidth="1"/>
    <col min="7" max="7" width="15.7109375" style="11" customWidth="1"/>
    <col min="8" max="8" width="14.85546875" style="11" customWidth="1"/>
    <col min="9" max="10" width="15.7109375" style="11" customWidth="1"/>
    <col min="11" max="11" width="14.140625" style="11" customWidth="1"/>
    <col min="12" max="12" width="15.140625" style="11" customWidth="1"/>
    <col min="13" max="13" width="15.7109375" style="11" customWidth="1"/>
    <col min="14" max="14" width="14" style="11" customWidth="1"/>
    <col min="15" max="15" width="13" style="11" customWidth="1"/>
    <col min="16" max="16" width="12.140625" style="11" customWidth="1"/>
    <col min="17" max="17" width="14.42578125" style="11" customWidth="1"/>
    <col min="18" max="18" width="4.7109375" style="11" customWidth="1"/>
    <col min="19" max="19" width="16.7109375" style="11" customWidth="1"/>
    <col min="20" max="16384" width="9.140625" style="11"/>
  </cols>
  <sheetData>
    <row r="1" spans="1:23" ht="21.75">
      <c r="C1" s="3" t="s">
        <v>262</v>
      </c>
      <c r="R1" s="8"/>
      <c r="S1" s="9" t="s">
        <v>418</v>
      </c>
      <c r="W1" s="203"/>
    </row>
    <row r="2" spans="1:23">
      <c r="C2" s="5" t="s">
        <v>672</v>
      </c>
    </row>
    <row r="3" spans="1:23">
      <c r="A3" s="12"/>
      <c r="C3" s="459"/>
    </row>
    <row r="4" spans="1:23" s="357" customFormat="1" ht="38.25" customHeight="1">
      <c r="A4" s="192"/>
      <c r="B4" s="2018" t="s">
        <v>228</v>
      </c>
      <c r="C4" s="2018"/>
      <c r="D4" s="767" t="s">
        <v>263</v>
      </c>
      <c r="E4" s="2076" t="s">
        <v>264</v>
      </c>
      <c r="F4" s="2076"/>
      <c r="G4" s="2076"/>
      <c r="H4" s="2076"/>
      <c r="I4" s="2076"/>
      <c r="J4" s="2076"/>
      <c r="K4" s="2076"/>
      <c r="L4" s="2076"/>
      <c r="M4" s="2076"/>
      <c r="N4" s="2076"/>
      <c r="O4" s="2076"/>
      <c r="P4" s="2076" t="s">
        <v>265</v>
      </c>
      <c r="Q4" s="2076"/>
      <c r="R4" s="192"/>
    </row>
    <row r="5" spans="1:23" s="357" customFormat="1" ht="44.45" customHeight="1">
      <c r="A5" s="192"/>
      <c r="B5" s="2018"/>
      <c r="C5" s="2018"/>
      <c r="D5" s="767"/>
      <c r="E5" s="2077" t="s">
        <v>266</v>
      </c>
      <c r="F5" s="2077"/>
      <c r="G5" s="2077"/>
      <c r="H5" s="2077"/>
      <c r="I5" s="2077"/>
      <c r="J5" s="2077"/>
      <c r="K5" s="2077"/>
      <c r="L5" s="2077"/>
      <c r="M5" s="2077"/>
      <c r="N5" s="2077" t="s">
        <v>421</v>
      </c>
      <c r="O5" s="2077"/>
      <c r="P5" s="2078" t="s">
        <v>460</v>
      </c>
      <c r="Q5" s="2078" t="s">
        <v>461</v>
      </c>
      <c r="R5" s="358"/>
      <c r="S5" s="335"/>
    </row>
    <row r="6" spans="1:23" s="357" customFormat="1" ht="13.5">
      <c r="A6" s="192"/>
      <c r="B6" s="2018"/>
      <c r="C6" s="2018"/>
      <c r="D6" s="767"/>
      <c r="E6" s="2078" t="s">
        <v>462</v>
      </c>
      <c r="F6" s="2078" t="s">
        <v>463</v>
      </c>
      <c r="G6" s="739"/>
      <c r="H6" s="739"/>
      <c r="I6" s="739"/>
      <c r="J6" s="2078" t="s">
        <v>464</v>
      </c>
      <c r="K6" s="739"/>
      <c r="L6" s="739"/>
      <c r="M6" s="739"/>
      <c r="N6" s="2078" t="s">
        <v>465</v>
      </c>
      <c r="O6" s="2078" t="s">
        <v>466</v>
      </c>
      <c r="P6" s="2078"/>
      <c r="Q6" s="2078"/>
      <c r="R6" s="396"/>
      <c r="S6" s="335"/>
    </row>
    <row r="7" spans="1:23" s="357" customFormat="1" ht="83.25" customHeight="1">
      <c r="A7" s="192"/>
      <c r="B7" s="2018"/>
      <c r="C7" s="2018"/>
      <c r="D7" s="927"/>
      <c r="E7" s="2078"/>
      <c r="F7" s="2078"/>
      <c r="G7" s="739" t="s">
        <v>467</v>
      </c>
      <c r="H7" s="739" t="s">
        <v>468</v>
      </c>
      <c r="I7" s="739" t="s">
        <v>469</v>
      </c>
      <c r="J7" s="2078"/>
      <c r="K7" s="739" t="s">
        <v>470</v>
      </c>
      <c r="L7" s="739" t="s">
        <v>471</v>
      </c>
      <c r="M7" s="739" t="s">
        <v>472</v>
      </c>
      <c r="N7" s="2078"/>
      <c r="O7" s="2078"/>
      <c r="P7" s="2078"/>
      <c r="Q7" s="2078"/>
      <c r="R7" s="396"/>
    </row>
    <row r="8" spans="1:23" s="335" customFormat="1" ht="14.25" thickBot="1">
      <c r="A8" s="192"/>
      <c r="B8" s="2019"/>
      <c r="C8" s="2019"/>
      <c r="D8" s="738" t="s">
        <v>64</v>
      </c>
      <c r="E8" s="738" t="s">
        <v>65</v>
      </c>
      <c r="F8" s="738" t="s">
        <v>66</v>
      </c>
      <c r="G8" s="738" t="s">
        <v>67</v>
      </c>
      <c r="H8" s="738" t="s">
        <v>68</v>
      </c>
      <c r="I8" s="738" t="s">
        <v>69</v>
      </c>
      <c r="J8" s="738" t="s">
        <v>70</v>
      </c>
      <c r="K8" s="738" t="s">
        <v>71</v>
      </c>
      <c r="L8" s="738" t="s">
        <v>106</v>
      </c>
      <c r="M8" s="738" t="s">
        <v>107</v>
      </c>
      <c r="N8" s="738" t="s">
        <v>108</v>
      </c>
      <c r="O8" s="738" t="s">
        <v>109</v>
      </c>
      <c r="P8" s="738" t="s">
        <v>204</v>
      </c>
      <c r="Q8" s="738" t="s">
        <v>205</v>
      </c>
      <c r="R8" s="739"/>
    </row>
    <row r="9" spans="1:23" s="1735" customFormat="1" ht="24.95" customHeight="1">
      <c r="A9" s="777"/>
      <c r="B9" s="773">
        <v>1</v>
      </c>
      <c r="C9" s="427" t="s">
        <v>138</v>
      </c>
      <c r="D9" s="460"/>
      <c r="E9" s="460"/>
      <c r="F9" s="460"/>
      <c r="G9" s="460"/>
      <c r="H9" s="460"/>
      <c r="I9" s="460"/>
      <c r="J9" s="460"/>
      <c r="K9" s="460"/>
      <c r="L9" s="460"/>
      <c r="M9" s="460"/>
      <c r="N9" s="460"/>
      <c r="O9" s="460"/>
      <c r="P9" s="461"/>
      <c r="Q9" s="461"/>
      <c r="R9" s="867"/>
    </row>
    <row r="10" spans="1:23" s="1735" customFormat="1" ht="24.95" customHeight="1">
      <c r="A10" s="777"/>
      <c r="B10" s="414">
        <v>2</v>
      </c>
      <c r="C10" s="1731" t="s">
        <v>116</v>
      </c>
      <c r="D10" s="463"/>
      <c r="E10" s="463"/>
      <c r="F10" s="463"/>
      <c r="G10" s="463"/>
      <c r="H10" s="463"/>
      <c r="I10" s="463"/>
      <c r="J10" s="463"/>
      <c r="K10" s="463"/>
      <c r="L10" s="463"/>
      <c r="M10" s="463"/>
      <c r="N10" s="463"/>
      <c r="O10" s="463"/>
      <c r="P10" s="1737"/>
      <c r="Q10" s="1737"/>
      <c r="R10" s="867"/>
    </row>
    <row r="11" spans="1:23" s="1735" customFormat="1" ht="24.95" customHeight="1">
      <c r="A11" s="777"/>
      <c r="B11" s="414">
        <v>3</v>
      </c>
      <c r="C11" s="1731" t="s">
        <v>117</v>
      </c>
      <c r="D11" s="464">
        <f>+D12+D13+D14</f>
        <v>12450.725482979999</v>
      </c>
      <c r="E11" s="465">
        <v>3.1106977829479961E-2</v>
      </c>
      <c r="F11" s="465">
        <v>0.32361553410585892</v>
      </c>
      <c r="G11" s="465">
        <v>0.23634219255516833</v>
      </c>
      <c r="H11" s="465">
        <v>0</v>
      </c>
      <c r="I11" s="465">
        <v>8.7273341550690567E-2</v>
      </c>
      <c r="J11" s="465">
        <v>0</v>
      </c>
      <c r="K11" s="465">
        <v>0</v>
      </c>
      <c r="L11" s="465">
        <v>0</v>
      </c>
      <c r="M11" s="465">
        <v>0</v>
      </c>
      <c r="N11" s="465">
        <v>0</v>
      </c>
      <c r="O11" s="465">
        <v>0</v>
      </c>
      <c r="P11" s="464">
        <f>SUM(P12:P14)</f>
        <v>8265.1168189717991</v>
      </c>
      <c r="Q11" s="464">
        <f>SUM(Q12:Q14)</f>
        <v>8183.2839791799997</v>
      </c>
      <c r="R11" s="867"/>
    </row>
    <row r="12" spans="1:23" s="1735" customFormat="1" ht="24.95" customHeight="1">
      <c r="A12" s="777"/>
      <c r="B12" s="414">
        <v>3.1</v>
      </c>
      <c r="C12" s="1731" t="s">
        <v>267</v>
      </c>
      <c r="D12" s="452">
        <v>4509.9409638899997</v>
      </c>
      <c r="E12" s="466">
        <v>3.7967711451438957E-2</v>
      </c>
      <c r="F12" s="466">
        <v>0.49936104187436764</v>
      </c>
      <c r="G12" s="466">
        <v>0.35300147119815606</v>
      </c>
      <c r="H12" s="466">
        <v>0</v>
      </c>
      <c r="I12" s="466">
        <v>0.14635957067621155</v>
      </c>
      <c r="J12" s="466">
        <v>0</v>
      </c>
      <c r="K12" s="466">
        <v>0</v>
      </c>
      <c r="L12" s="466">
        <v>0</v>
      </c>
      <c r="M12" s="466">
        <v>0</v>
      </c>
      <c r="N12" s="466">
        <v>0</v>
      </c>
      <c r="O12" s="466">
        <v>0</v>
      </c>
      <c r="P12" s="300">
        <f>+Q12*(1+1%)</f>
        <v>2880.7657203649001</v>
      </c>
      <c r="Q12" s="452">
        <v>2852.2432874900001</v>
      </c>
      <c r="R12" s="867"/>
    </row>
    <row r="13" spans="1:23" s="1735" customFormat="1" ht="24.95" customHeight="1">
      <c r="A13" s="777"/>
      <c r="B13" s="414">
        <v>3.2</v>
      </c>
      <c r="C13" s="1731" t="s">
        <v>268</v>
      </c>
      <c r="D13" s="452"/>
      <c r="E13" s="466"/>
      <c r="F13" s="466"/>
      <c r="G13" s="466"/>
      <c r="H13" s="466"/>
      <c r="I13" s="466"/>
      <c r="J13" s="466"/>
      <c r="K13" s="1922"/>
      <c r="L13" s="466"/>
      <c r="M13" s="466"/>
      <c r="N13" s="466"/>
      <c r="O13" s="466"/>
      <c r="P13" s="300"/>
      <c r="Q13" s="452"/>
      <c r="R13" s="867"/>
    </row>
    <row r="14" spans="1:23" s="1735" customFormat="1" ht="24.95" customHeight="1">
      <c r="A14" s="777"/>
      <c r="B14" s="414">
        <v>3.3</v>
      </c>
      <c r="C14" s="1731" t="s">
        <v>269</v>
      </c>
      <c r="D14" s="452">
        <v>7940.7845190899989</v>
      </c>
      <c r="E14" s="466">
        <v>2.7210448018146389E-2</v>
      </c>
      <c r="F14" s="466">
        <v>0.22380148389464918</v>
      </c>
      <c r="G14" s="466">
        <v>0.17008596078045679</v>
      </c>
      <c r="H14" s="466">
        <v>0</v>
      </c>
      <c r="I14" s="466">
        <v>5.37155231141924E-2</v>
      </c>
      <c r="J14" s="466">
        <v>0</v>
      </c>
      <c r="K14" s="466">
        <v>0</v>
      </c>
      <c r="L14" s="466">
        <v>0</v>
      </c>
      <c r="M14" s="466">
        <v>0</v>
      </c>
      <c r="N14" s="466">
        <v>0</v>
      </c>
      <c r="O14" s="466">
        <v>0</v>
      </c>
      <c r="P14" s="300">
        <f>+Q14*(1+1%)</f>
        <v>5384.3510986068995</v>
      </c>
      <c r="Q14" s="452">
        <v>5331.0406916899992</v>
      </c>
      <c r="R14" s="777"/>
    </row>
    <row r="15" spans="1:23" s="1735" customFormat="1" ht="24.95" customHeight="1">
      <c r="A15" s="777"/>
      <c r="B15" s="414">
        <v>4</v>
      </c>
      <c r="C15" s="1731" t="s">
        <v>118</v>
      </c>
      <c r="D15" s="464">
        <f>D16+D17+D18+D19+D20</f>
        <v>33436.334450840004</v>
      </c>
      <c r="E15" s="465">
        <v>1.2594283247439546E-2</v>
      </c>
      <c r="F15" s="465">
        <v>0.78573837951306824</v>
      </c>
      <c r="G15" s="465">
        <v>5.8463320642221884E-3</v>
      </c>
      <c r="H15" s="465">
        <v>0</v>
      </c>
      <c r="I15" s="465">
        <v>5.7188616542623461E-3</v>
      </c>
      <c r="J15" s="465">
        <v>0</v>
      </c>
      <c r="K15" s="465">
        <v>0</v>
      </c>
      <c r="L15" s="465">
        <v>0</v>
      </c>
      <c r="M15" s="465">
        <v>0</v>
      </c>
      <c r="N15" s="465">
        <v>0</v>
      </c>
      <c r="O15" s="465">
        <v>0</v>
      </c>
      <c r="P15" s="464">
        <f>SUM(P16:P20)</f>
        <v>6099.0928505328011</v>
      </c>
      <c r="Q15" s="464">
        <f>SUM(Q16:Q20)</f>
        <v>5979.5027946400005</v>
      </c>
      <c r="R15" s="777"/>
    </row>
    <row r="16" spans="1:23" s="1735" customFormat="1" ht="24.95" customHeight="1">
      <c r="A16" s="777"/>
      <c r="B16" s="414" t="s">
        <v>2043</v>
      </c>
      <c r="C16" s="1731" t="s">
        <v>270</v>
      </c>
      <c r="D16" s="452">
        <v>663.34658017999993</v>
      </c>
      <c r="E16" s="466">
        <v>6.6258579169992046E-3</v>
      </c>
      <c r="F16" s="466">
        <v>0.99311847996749858</v>
      </c>
      <c r="G16" s="466">
        <v>0.75416052972527747</v>
      </c>
      <c r="H16" s="466">
        <v>0</v>
      </c>
      <c r="I16" s="466">
        <v>0.23895795024222119</v>
      </c>
      <c r="J16" s="466">
        <v>0</v>
      </c>
      <c r="K16" s="466">
        <v>0</v>
      </c>
      <c r="L16" s="466">
        <v>0</v>
      </c>
      <c r="M16" s="466">
        <v>0</v>
      </c>
      <c r="N16" s="466">
        <v>0</v>
      </c>
      <c r="O16" s="466">
        <v>0</v>
      </c>
      <c r="P16" s="300">
        <f>+Q16*(1+2%)</f>
        <v>214.81879436279996</v>
      </c>
      <c r="Q16" s="452">
        <v>210.60666113999997</v>
      </c>
      <c r="R16" s="777"/>
    </row>
    <row r="17" spans="1:18" s="1735" customFormat="1" ht="24.95" customHeight="1">
      <c r="A17" s="777"/>
      <c r="B17" s="414" t="s">
        <v>2044</v>
      </c>
      <c r="C17" s="1731" t="s">
        <v>271</v>
      </c>
      <c r="D17" s="452">
        <v>26344.267288220002</v>
      </c>
      <c r="E17" s="466">
        <v>3.4402210548678194E-4</v>
      </c>
      <c r="F17" s="466">
        <v>0.97225818507820871</v>
      </c>
      <c r="G17" s="466">
        <v>0.9708691016525951</v>
      </c>
      <c r="H17" s="466">
        <v>0</v>
      </c>
      <c r="I17" s="466">
        <v>1.3890834256135641E-3</v>
      </c>
      <c r="J17" s="466">
        <v>0</v>
      </c>
      <c r="K17" s="466">
        <v>0</v>
      </c>
      <c r="L17" s="466">
        <v>0</v>
      </c>
      <c r="M17" s="466">
        <v>0</v>
      </c>
      <c r="N17" s="466">
        <v>0</v>
      </c>
      <c r="O17" s="466">
        <v>0</v>
      </c>
      <c r="P17" s="300">
        <f>+Q17*(1+2%)</f>
        <v>4285.0734964296007</v>
      </c>
      <c r="Q17" s="452">
        <v>4201.0524474800004</v>
      </c>
      <c r="R17" s="777"/>
    </row>
    <row r="18" spans="1:18" s="1735" customFormat="1" ht="24.95" customHeight="1">
      <c r="A18" s="381"/>
      <c r="B18" s="414" t="s">
        <v>2045</v>
      </c>
      <c r="C18" s="1731" t="s">
        <v>272</v>
      </c>
      <c r="D18" s="452">
        <v>2766.0951230000001</v>
      </c>
      <c r="E18" s="466">
        <v>0</v>
      </c>
      <c r="F18" s="466">
        <v>0</v>
      </c>
      <c r="G18" s="466">
        <v>0</v>
      </c>
      <c r="H18" s="466">
        <v>0</v>
      </c>
      <c r="I18" s="466">
        <v>0</v>
      </c>
      <c r="J18" s="466">
        <v>0</v>
      </c>
      <c r="K18" s="466">
        <v>0</v>
      </c>
      <c r="L18" s="466">
        <v>0</v>
      </c>
      <c r="M18" s="466">
        <v>0</v>
      </c>
      <c r="N18" s="466">
        <v>0</v>
      </c>
      <c r="O18" s="466">
        <v>0</v>
      </c>
      <c r="P18" s="300">
        <f>+Q18*(1+2%)</f>
        <v>577.41261502079999</v>
      </c>
      <c r="Q18" s="452">
        <v>566.09079903999998</v>
      </c>
      <c r="R18" s="777"/>
    </row>
    <row r="19" spans="1:18" s="1735" customFormat="1" ht="24.95" customHeight="1">
      <c r="A19" s="381"/>
      <c r="B19" s="414" t="s">
        <v>2046</v>
      </c>
      <c r="C19" s="1731" t="s">
        <v>273</v>
      </c>
      <c r="D19" s="452">
        <v>1283.86475324</v>
      </c>
      <c r="E19" s="466">
        <v>6.0940372116730514E-2</v>
      </c>
      <c r="F19" s="466">
        <v>0</v>
      </c>
      <c r="G19" s="466">
        <v>0</v>
      </c>
      <c r="H19" s="466">
        <v>0</v>
      </c>
      <c r="I19" s="466">
        <v>0</v>
      </c>
      <c r="J19" s="466">
        <v>0</v>
      </c>
      <c r="K19" s="466">
        <v>0</v>
      </c>
      <c r="L19" s="466">
        <v>0</v>
      </c>
      <c r="M19" s="466">
        <v>0</v>
      </c>
      <c r="N19" s="466">
        <v>0</v>
      </c>
      <c r="O19" s="466">
        <v>0</v>
      </c>
      <c r="P19" s="300">
        <f>+Q19*(1+2%)</f>
        <v>351.0437872242</v>
      </c>
      <c r="Q19" s="452">
        <v>344.16057570999999</v>
      </c>
      <c r="R19" s="777"/>
    </row>
    <row r="20" spans="1:18" s="1735" customFormat="1" ht="24.95" customHeight="1">
      <c r="A20" s="381"/>
      <c r="B20" s="778" t="s">
        <v>2047</v>
      </c>
      <c r="C20" s="294" t="s">
        <v>274</v>
      </c>
      <c r="D20" s="452">
        <v>2378.7607061999997</v>
      </c>
      <c r="E20" s="466">
        <v>0.13847934332840967</v>
      </c>
      <c r="F20" s="466">
        <v>0</v>
      </c>
      <c r="G20" s="466">
        <v>0</v>
      </c>
      <c r="H20" s="466">
        <v>0</v>
      </c>
      <c r="I20" s="466">
        <v>0</v>
      </c>
      <c r="J20" s="466">
        <v>0</v>
      </c>
      <c r="K20" s="466">
        <v>0</v>
      </c>
      <c r="L20" s="466">
        <v>0</v>
      </c>
      <c r="M20" s="466">
        <v>0</v>
      </c>
      <c r="N20" s="466">
        <v>0</v>
      </c>
      <c r="O20" s="466">
        <v>0</v>
      </c>
      <c r="P20" s="300">
        <f>+Q20*(1+2%)</f>
        <v>670.74415749540003</v>
      </c>
      <c r="Q20" s="452">
        <v>657.59231126999998</v>
      </c>
      <c r="R20" s="777"/>
    </row>
    <row r="21" spans="1:18" s="359" customFormat="1" ht="24.95" customHeight="1" thickBot="1">
      <c r="A21" s="381"/>
      <c r="B21" s="780">
        <v>5</v>
      </c>
      <c r="C21" s="1730" t="s">
        <v>94</v>
      </c>
      <c r="D21" s="435">
        <v>45887.05993381</v>
      </c>
      <c r="E21" s="469">
        <v>1.7617409124840343E-2</v>
      </c>
      <c r="F21" s="469">
        <v>0.66034867932546737</v>
      </c>
      <c r="G21" s="469">
        <v>0.63241656200047802</v>
      </c>
      <c r="H21" s="469">
        <v>0</v>
      </c>
      <c r="I21" s="469">
        <v>2.7932117324989375E-2</v>
      </c>
      <c r="J21" s="469">
        <v>0</v>
      </c>
      <c r="K21" s="469">
        <v>0</v>
      </c>
      <c r="L21" s="469">
        <v>0</v>
      </c>
      <c r="M21" s="469">
        <v>0</v>
      </c>
      <c r="N21" s="469">
        <v>0</v>
      </c>
      <c r="O21" s="469">
        <v>0</v>
      </c>
      <c r="P21" s="435">
        <f>+P15+P11</f>
        <v>14364.2096695046</v>
      </c>
      <c r="Q21" s="458">
        <v>14162.78677382</v>
      </c>
      <c r="R21" s="777"/>
    </row>
    <row r="22" spans="1:18" s="12" customFormat="1">
      <c r="A22" s="2"/>
      <c r="R22" s="11"/>
    </row>
    <row r="27" spans="1:18">
      <c r="E27" s="13"/>
    </row>
  </sheetData>
  <mergeCells count="12">
    <mergeCell ref="B4:C8"/>
    <mergeCell ref="E4:O4"/>
    <mergeCell ref="P4:Q4"/>
    <mergeCell ref="E5:M5"/>
    <mergeCell ref="N5:O5"/>
    <mergeCell ref="P5:P7"/>
    <mergeCell ref="Q5:Q7"/>
    <mergeCell ref="E6:E7"/>
    <mergeCell ref="F6:F7"/>
    <mergeCell ref="J6:J7"/>
    <mergeCell ref="N6:N7"/>
    <mergeCell ref="O6:O7"/>
  </mergeCells>
  <hyperlinks>
    <hyperlink ref="S1" location="Index!A1" display="Back to index" xr:uid="{BA29AC9B-5A37-47A2-8112-FFB9A997F6FF}"/>
  </hyperlinks>
  <pageMargins left="0.23333333333333334" right="0.7" top="0.75" bottom="0.75" header="0.3" footer="0.3"/>
  <pageSetup paperSize="9" scale="10" orientation="landscape" r:id="rId1"/>
  <headerFooter>
    <evenHeader>&amp;L&amp;"Times New Roman,Regular"&amp;12&amp;K000000Central Bank of Ireland - RESTRICTED</evenHeader>
    <firstHeader>&amp;L&amp;"Times New Roman,Regular"&amp;12&amp;K000000Central Bank of Ireland - RESTRICTED</firstHeader>
  </headerFooter>
  <ignoredErrors>
    <ignoredError sqref="Q15"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C4E5C-DAB4-4033-A539-5EEEB3DB00EE}">
  <sheetPr>
    <tabColor theme="7" tint="0.59999389629810485"/>
  </sheetPr>
  <dimension ref="A1:M27"/>
  <sheetViews>
    <sheetView showGridLines="0" zoomScale="90" zoomScaleNormal="90" zoomScaleSheetLayoutView="100" workbookViewId="0"/>
  </sheetViews>
  <sheetFormatPr defaultColWidth="9.140625" defaultRowHeight="18"/>
  <cols>
    <col min="1" max="1" width="4.7109375" style="2" customWidth="1"/>
    <col min="2" max="2" width="3.5703125" style="11" customWidth="1"/>
    <col min="3" max="3" width="72.7109375" style="11" customWidth="1"/>
    <col min="4" max="4" width="35.85546875" style="11" customWidth="1"/>
    <col min="5" max="6" width="15.7109375" style="11" customWidth="1"/>
    <col min="7" max="7" width="38.140625" style="11" customWidth="1"/>
    <col min="8" max="15" width="15.7109375" style="11" customWidth="1"/>
    <col min="16" max="16384" width="9.140625" style="11"/>
  </cols>
  <sheetData>
    <row r="1" spans="1:13" ht="24">
      <c r="B1" s="3" t="s">
        <v>275</v>
      </c>
      <c r="C1" s="424"/>
      <c r="D1" s="424"/>
      <c r="E1" s="8"/>
      <c r="G1" s="665"/>
      <c r="H1" s="9" t="s">
        <v>418</v>
      </c>
      <c r="I1" s="426"/>
      <c r="J1" s="426"/>
      <c r="K1" s="426"/>
      <c r="L1" s="426"/>
      <c r="M1" s="426"/>
    </row>
    <row r="2" spans="1:13">
      <c r="B2" s="10" t="s">
        <v>672</v>
      </c>
      <c r="C2" s="5"/>
    </row>
    <row r="3" spans="1:13" s="12" customFormat="1" ht="20.100000000000001" customHeight="1">
      <c r="B3" s="928"/>
      <c r="C3" s="929"/>
      <c r="D3" s="751" t="s">
        <v>199</v>
      </c>
      <c r="E3" s="192"/>
    </row>
    <row r="4" spans="1:13" s="12" customFormat="1" ht="20.100000000000001" customHeight="1" thickBot="1">
      <c r="B4" s="192"/>
      <c r="C4" s="929"/>
      <c r="D4" s="766" t="s">
        <v>64</v>
      </c>
      <c r="E4" s="192"/>
    </row>
    <row r="5" spans="1:13" s="12" customFormat="1" ht="20.100000000000001" customHeight="1">
      <c r="A5" s="14"/>
      <c r="B5" s="930">
        <v>1</v>
      </c>
      <c r="C5" s="855" t="s">
        <v>276</v>
      </c>
      <c r="D5" s="931">
        <v>17046.228801680001</v>
      </c>
      <c r="E5" s="358"/>
      <c r="G5" s="450"/>
    </row>
    <row r="6" spans="1:13" s="12" customFormat="1" ht="20.100000000000001" customHeight="1">
      <c r="A6" s="14"/>
      <c r="B6" s="451">
        <v>2</v>
      </c>
      <c r="C6" s="415" t="s">
        <v>277</v>
      </c>
      <c r="D6" s="452">
        <v>70.705313419999996</v>
      </c>
      <c r="E6" s="396"/>
      <c r="G6" s="450"/>
    </row>
    <row r="7" spans="1:13" s="12" customFormat="1" ht="20.100000000000001" customHeight="1">
      <c r="A7" s="14"/>
      <c r="B7" s="451">
        <v>3</v>
      </c>
      <c r="C7" s="415" t="s">
        <v>278</v>
      </c>
      <c r="D7" s="452">
        <v>0</v>
      </c>
      <c r="E7" s="396"/>
      <c r="G7" s="450"/>
    </row>
    <row r="8" spans="1:13" s="12" customFormat="1" ht="20.100000000000001" customHeight="1">
      <c r="A8" s="14"/>
      <c r="B8" s="451">
        <v>4</v>
      </c>
      <c r="C8" s="415" t="s">
        <v>279</v>
      </c>
      <c r="D8" s="452">
        <v>0</v>
      </c>
      <c r="E8" s="739"/>
      <c r="G8" s="450"/>
    </row>
    <row r="9" spans="1:13" s="12" customFormat="1" ht="20.100000000000001" customHeight="1">
      <c r="A9" s="14"/>
      <c r="B9" s="451">
        <v>5</v>
      </c>
      <c r="C9" s="415" t="s">
        <v>280</v>
      </c>
      <c r="D9" s="452">
        <v>0</v>
      </c>
      <c r="E9" s="867"/>
      <c r="G9" s="450"/>
    </row>
    <row r="10" spans="1:13" s="12" customFormat="1" ht="20.100000000000001" customHeight="1">
      <c r="A10" s="14"/>
      <c r="B10" s="451">
        <v>6</v>
      </c>
      <c r="C10" s="415" t="s">
        <v>281</v>
      </c>
      <c r="D10" s="452">
        <v>0</v>
      </c>
      <c r="E10" s="867"/>
      <c r="G10" s="450"/>
    </row>
    <row r="11" spans="1:13" s="12" customFormat="1" ht="20.100000000000001" customHeight="1">
      <c r="A11" s="14"/>
      <c r="B11" s="451">
        <v>7</v>
      </c>
      <c r="C11" s="415" t="s">
        <v>282</v>
      </c>
      <c r="D11" s="452">
        <v>-77.960024689999997</v>
      </c>
      <c r="E11" s="867"/>
      <c r="G11" s="450"/>
    </row>
    <row r="12" spans="1:13" s="12" customFormat="1" ht="20.100000000000001" customHeight="1">
      <c r="A12" s="14"/>
      <c r="B12" s="453">
        <v>8</v>
      </c>
      <c r="C12" s="454" t="s">
        <v>283</v>
      </c>
      <c r="D12" s="455">
        <v>-297.97941231999999</v>
      </c>
      <c r="E12" s="867"/>
      <c r="G12" s="450"/>
    </row>
    <row r="13" spans="1:13" s="12" customFormat="1" ht="20.100000000000001" customHeight="1" thickBot="1">
      <c r="A13" s="14"/>
      <c r="B13" s="456">
        <v>9</v>
      </c>
      <c r="C13" s="457" t="s">
        <v>284</v>
      </c>
      <c r="D13" s="458">
        <v>16740.994678079998</v>
      </c>
      <c r="E13" s="867"/>
      <c r="G13" s="450"/>
    </row>
    <row r="14" spans="1:13">
      <c r="A14" s="14"/>
      <c r="B14" s="777"/>
      <c r="C14" s="777"/>
      <c r="D14" s="192"/>
      <c r="E14" s="192"/>
      <c r="K14" s="12"/>
      <c r="L14" s="12"/>
    </row>
    <row r="15" spans="1:13">
      <c r="A15" s="14"/>
      <c r="B15" s="192"/>
      <c r="C15" s="192"/>
      <c r="D15" s="192"/>
      <c r="E15" s="192"/>
      <c r="K15" s="12"/>
      <c r="L15" s="12"/>
    </row>
    <row r="16" spans="1:13">
      <c r="A16" s="14"/>
    </row>
    <row r="17" spans="1:5">
      <c r="A17" s="21"/>
    </row>
    <row r="18" spans="1:5">
      <c r="A18" s="21"/>
    </row>
    <row r="19" spans="1:5">
      <c r="A19" s="21"/>
    </row>
    <row r="27" spans="1:5">
      <c r="E27" s="13"/>
    </row>
  </sheetData>
  <hyperlinks>
    <hyperlink ref="H1" location="Index!A1" display="Back to index" xr:uid="{353F1431-B88A-46DB-80A9-D650C467CFE4}"/>
  </hyperlinks>
  <pageMargins left="0.7" right="0.7" top="0.75" bottom="0.75" header="0.3" footer="0.3"/>
  <pageSetup scale="6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8F235-7678-4871-B120-1F77706F8041}">
  <sheetPr>
    <tabColor theme="7" tint="0.59999389629810485"/>
    <pageSetUpPr fitToPage="1"/>
  </sheetPr>
  <dimension ref="B1:M167"/>
  <sheetViews>
    <sheetView showGridLines="0" zoomScale="90" zoomScaleNormal="90" zoomScaleSheetLayoutView="100" zoomScalePageLayoutView="90" workbookViewId="0"/>
  </sheetViews>
  <sheetFormatPr defaultColWidth="11.5703125" defaultRowHeight="18"/>
  <cols>
    <col min="1" max="1" width="4.7109375" style="11" customWidth="1"/>
    <col min="2" max="2" width="13" style="11" customWidth="1"/>
    <col min="3" max="3" width="23" style="11" customWidth="1"/>
    <col min="4" max="4" width="17.7109375" style="192" customWidth="1"/>
    <col min="5" max="5" width="23.140625" style="192" customWidth="1"/>
    <col min="6" max="9" width="17.7109375" style="192" customWidth="1"/>
    <col min="10" max="15" width="15.7109375" style="11" customWidth="1"/>
    <col min="16" max="16384" width="11.5703125" style="11"/>
  </cols>
  <sheetData>
    <row r="1" spans="2:13" ht="18.75" customHeight="1">
      <c r="B1" s="3" t="s">
        <v>549</v>
      </c>
      <c r="C1" s="407"/>
      <c r="K1" s="9" t="s">
        <v>418</v>
      </c>
    </row>
    <row r="2" spans="2:13" ht="21.75">
      <c r="B2" s="10" t="s">
        <v>672</v>
      </c>
      <c r="C2" s="407"/>
    </row>
    <row r="3" spans="2:13" s="192" customFormat="1" ht="14.25" thickBot="1">
      <c r="B3" s="877" t="s">
        <v>228</v>
      </c>
    </row>
    <row r="4" spans="2:13" s="192" customFormat="1" ht="30" customHeight="1">
      <c r="B4" s="2034" t="s">
        <v>550</v>
      </c>
      <c r="C4" s="2034" t="s">
        <v>551</v>
      </c>
      <c r="D4" s="2082" t="s">
        <v>552</v>
      </c>
      <c r="E4" s="2082"/>
      <c r="F4" s="2034" t="s">
        <v>553</v>
      </c>
      <c r="G4" s="2034" t="s">
        <v>554</v>
      </c>
      <c r="H4" s="2034" t="s">
        <v>555</v>
      </c>
      <c r="I4" s="2034" t="s">
        <v>556</v>
      </c>
    </row>
    <row r="5" spans="2:13" s="192" customFormat="1" ht="40.5">
      <c r="B5" s="2035"/>
      <c r="C5" s="2035"/>
      <c r="D5" s="733"/>
      <c r="E5" s="933" t="s">
        <v>557</v>
      </c>
      <c r="F5" s="2035"/>
      <c r="G5" s="2035" t="s">
        <v>558</v>
      </c>
      <c r="H5" s="2035"/>
      <c r="I5" s="2035"/>
    </row>
    <row r="6" spans="2:13" s="192" customFormat="1" ht="20.100000000000001" customHeight="1" thickBot="1">
      <c r="B6" s="934" t="s">
        <v>442</v>
      </c>
      <c r="C6" s="542" t="s">
        <v>65</v>
      </c>
      <c r="D6" s="446" t="s">
        <v>66</v>
      </c>
      <c r="E6" s="446" t="s">
        <v>67</v>
      </c>
      <c r="F6" s="446" t="s">
        <v>68</v>
      </c>
      <c r="G6" s="446" t="s">
        <v>69</v>
      </c>
      <c r="H6" s="446" t="s">
        <v>70</v>
      </c>
      <c r="I6" s="446" t="s">
        <v>71</v>
      </c>
    </row>
    <row r="7" spans="2:13" s="192" customFormat="1" ht="15" customHeight="1">
      <c r="B7" s="2079"/>
      <c r="C7" s="447" t="s">
        <v>129</v>
      </c>
      <c r="D7" s="890">
        <v>148</v>
      </c>
      <c r="E7" s="890">
        <v>0</v>
      </c>
      <c r="F7" s="892">
        <v>0</v>
      </c>
      <c r="G7" s="892">
        <f>+'28'!H7</f>
        <v>1.1000000000000001E-3</v>
      </c>
      <c r="H7" s="892">
        <v>8.0000000000000004E-4</v>
      </c>
      <c r="I7" s="892">
        <v>1.1000000000000001E-3</v>
      </c>
      <c r="L7" s="932"/>
      <c r="M7" s="932"/>
    </row>
    <row r="8" spans="2:13" s="192" customFormat="1" ht="15" customHeight="1">
      <c r="B8" s="2080"/>
      <c r="C8" s="440" t="s">
        <v>236</v>
      </c>
      <c r="D8" s="300">
        <v>10</v>
      </c>
      <c r="E8" s="300">
        <v>0</v>
      </c>
      <c r="F8" s="486">
        <v>0</v>
      </c>
      <c r="G8" s="486">
        <f>+'28'!H8</f>
        <v>5.9999999999999995E-4</v>
      </c>
      <c r="H8" s="486">
        <v>5.0000000000000001E-4</v>
      </c>
      <c r="I8" s="486">
        <v>0</v>
      </c>
      <c r="L8" s="932"/>
      <c r="M8" s="932"/>
    </row>
    <row r="9" spans="2:13" s="192" customFormat="1" ht="15" customHeight="1">
      <c r="B9" s="2080"/>
      <c r="C9" s="440" t="s">
        <v>237</v>
      </c>
      <c r="D9" s="300">
        <v>138</v>
      </c>
      <c r="E9" s="300">
        <v>0</v>
      </c>
      <c r="F9" s="486">
        <v>0</v>
      </c>
      <c r="G9" s="486">
        <f>+'28'!H9</f>
        <v>1.1999999999999999E-3</v>
      </c>
      <c r="H9" s="486">
        <v>1E-3</v>
      </c>
      <c r="I9" s="486">
        <v>1.1999999999999999E-3</v>
      </c>
      <c r="L9" s="932"/>
      <c r="M9" s="932"/>
    </row>
    <row r="10" spans="2:13" s="192" customFormat="1" ht="15" customHeight="1">
      <c r="B10" s="2080"/>
      <c r="C10" s="323" t="s">
        <v>130</v>
      </c>
      <c r="D10" s="300">
        <v>751</v>
      </c>
      <c r="E10" s="300">
        <v>0</v>
      </c>
      <c r="F10" s="486">
        <v>0</v>
      </c>
      <c r="G10" s="486">
        <f>+'28'!H10</f>
        <v>2.3999999999999998E-3</v>
      </c>
      <c r="H10" s="486">
        <v>2E-3</v>
      </c>
      <c r="I10" s="486">
        <v>0</v>
      </c>
      <c r="L10" s="932"/>
      <c r="M10" s="932"/>
    </row>
    <row r="11" spans="2:13" s="192" customFormat="1" ht="15" customHeight="1">
      <c r="B11" s="2080"/>
      <c r="C11" s="323" t="s">
        <v>131</v>
      </c>
      <c r="D11" s="300">
        <v>1333</v>
      </c>
      <c r="E11" s="300">
        <v>1</v>
      </c>
      <c r="F11" s="486">
        <v>8.0000000000000004E-4</v>
      </c>
      <c r="G11" s="486">
        <f>+'28'!H11</f>
        <v>4.1000000000000003E-3</v>
      </c>
      <c r="H11" s="486">
        <v>4.0000000000000001E-3</v>
      </c>
      <c r="I11" s="486">
        <v>8.0000000000000004E-4</v>
      </c>
      <c r="L11" s="932"/>
      <c r="M11" s="932"/>
    </row>
    <row r="12" spans="2:13" s="192" customFormat="1" ht="15" customHeight="1">
      <c r="B12" s="2080"/>
      <c r="C12" s="323" t="s">
        <v>132</v>
      </c>
      <c r="D12" s="300">
        <v>1142</v>
      </c>
      <c r="E12" s="300">
        <v>5</v>
      </c>
      <c r="F12" s="486">
        <v>4.4000000000000003E-3</v>
      </c>
      <c r="G12" s="486">
        <f>+'28'!H12</f>
        <v>6.8999999999999999E-3</v>
      </c>
      <c r="H12" s="486">
        <v>7.0000000000000001E-3</v>
      </c>
      <c r="I12" s="486">
        <v>2.2000000000000001E-3</v>
      </c>
      <c r="L12" s="932"/>
      <c r="M12" s="932"/>
    </row>
    <row r="13" spans="2:13" s="192" customFormat="1" ht="15" customHeight="1">
      <c r="B13" s="2080"/>
      <c r="C13" s="323" t="s">
        <v>133</v>
      </c>
      <c r="D13" s="300">
        <v>2028</v>
      </c>
      <c r="E13" s="300">
        <v>9</v>
      </c>
      <c r="F13" s="486">
        <v>4.4000000000000003E-3</v>
      </c>
      <c r="G13" s="486">
        <f>+'28'!H13</f>
        <v>1.5900000000000001E-2</v>
      </c>
      <c r="H13" s="486">
        <v>1.7999999999999999E-2</v>
      </c>
      <c r="I13" s="486">
        <v>3.0000000000000001E-3</v>
      </c>
      <c r="K13" s="924"/>
      <c r="L13" s="932"/>
      <c r="M13" s="932"/>
    </row>
    <row r="14" spans="2:13" s="192" customFormat="1" ht="15" customHeight="1">
      <c r="B14" s="2080"/>
      <c r="C14" s="440" t="s">
        <v>238</v>
      </c>
      <c r="D14" s="300">
        <v>1073</v>
      </c>
      <c r="E14" s="300">
        <v>2</v>
      </c>
      <c r="F14" s="486">
        <v>1.9E-3</v>
      </c>
      <c r="G14" s="486">
        <f>+'28'!H14</f>
        <v>1.44E-2</v>
      </c>
      <c r="H14" s="486">
        <v>1.2999999999999999E-2</v>
      </c>
      <c r="I14" s="486">
        <v>2.3E-3</v>
      </c>
      <c r="L14" s="932"/>
      <c r="M14" s="932"/>
    </row>
    <row r="15" spans="2:13" s="192" customFormat="1" ht="15" customHeight="1">
      <c r="B15" s="2080"/>
      <c r="C15" s="440" t="s">
        <v>239</v>
      </c>
      <c r="D15" s="300">
        <v>955</v>
      </c>
      <c r="E15" s="300">
        <v>7</v>
      </c>
      <c r="F15" s="486">
        <v>7.3000000000000001E-3</v>
      </c>
      <c r="G15" s="486">
        <f>+'28'!H15</f>
        <v>1.89E-2</v>
      </c>
      <c r="H15" s="486">
        <v>2.3E-2</v>
      </c>
      <c r="I15" s="486">
        <v>3.7000000000000002E-3</v>
      </c>
      <c r="L15" s="932"/>
      <c r="M15" s="932"/>
    </row>
    <row r="16" spans="2:13" s="192" customFormat="1" ht="15" customHeight="1">
      <c r="B16" s="2080"/>
      <c r="C16" s="323" t="s">
        <v>134</v>
      </c>
      <c r="D16" s="300">
        <v>2685</v>
      </c>
      <c r="E16" s="300">
        <v>24</v>
      </c>
      <c r="F16" s="486">
        <v>8.8999999999999999E-3</v>
      </c>
      <c r="G16" s="486">
        <f>+'28'!H16</f>
        <v>3.9699999999999999E-2</v>
      </c>
      <c r="H16" s="486">
        <v>5.2499999999999998E-2</v>
      </c>
      <c r="I16" s="486">
        <v>7.1999999999999998E-3</v>
      </c>
      <c r="L16" s="932"/>
      <c r="M16" s="932"/>
    </row>
    <row r="17" spans="2:13" s="192" customFormat="1" ht="15" customHeight="1">
      <c r="B17" s="2080"/>
      <c r="C17" s="440" t="s">
        <v>240</v>
      </c>
      <c r="D17" s="300">
        <v>1081</v>
      </c>
      <c r="E17" s="300">
        <v>7</v>
      </c>
      <c r="F17" s="486">
        <v>6.4999999999999997E-3</v>
      </c>
      <c r="G17" s="486">
        <f>+'28'!H17</f>
        <v>3.3300000000000003E-2</v>
      </c>
      <c r="H17" s="486">
        <v>3.6999999999999998E-2</v>
      </c>
      <c r="I17" s="486">
        <v>3.7000000000000002E-3</v>
      </c>
      <c r="L17" s="932"/>
      <c r="M17" s="932"/>
    </row>
    <row r="18" spans="2:13" s="192" customFormat="1" ht="15" customHeight="1">
      <c r="B18" s="2080"/>
      <c r="C18" s="440" t="s">
        <v>241</v>
      </c>
      <c r="D18" s="300">
        <v>1604</v>
      </c>
      <c r="E18" s="300">
        <v>17</v>
      </c>
      <c r="F18" s="486">
        <v>1.06E-2</v>
      </c>
      <c r="G18" s="486">
        <f>+'28'!H18</f>
        <v>6.6000000000000003E-2</v>
      </c>
      <c r="H18" s="486">
        <v>6.8000000000000005E-2</v>
      </c>
      <c r="I18" s="486">
        <v>9.4000000000000004E-3</v>
      </c>
      <c r="L18" s="932"/>
      <c r="M18" s="932"/>
    </row>
    <row r="19" spans="2:13" s="192" customFormat="1" ht="15" customHeight="1">
      <c r="B19" s="2080"/>
      <c r="C19" s="323" t="s">
        <v>135</v>
      </c>
      <c r="D19" s="300">
        <v>2554</v>
      </c>
      <c r="E19" s="300">
        <v>77</v>
      </c>
      <c r="F19" s="486">
        <v>3.0200000000000001E-2</v>
      </c>
      <c r="G19" s="486">
        <f>+'28'!H19</f>
        <v>0.15890000000000001</v>
      </c>
      <c r="H19" s="486">
        <v>0.28749999999999998</v>
      </c>
      <c r="I19" s="486">
        <v>4.19E-2</v>
      </c>
      <c r="L19" s="932"/>
      <c r="M19" s="932"/>
    </row>
    <row r="20" spans="2:13" s="192" customFormat="1" ht="15" customHeight="1">
      <c r="B20" s="2080"/>
      <c r="C20" s="440" t="s">
        <v>242</v>
      </c>
      <c r="D20" s="300">
        <v>2483</v>
      </c>
      <c r="E20" s="300">
        <v>63</v>
      </c>
      <c r="F20" s="486">
        <v>2.5399999999999999E-2</v>
      </c>
      <c r="G20" s="486">
        <f>+'28'!H20</f>
        <v>0.1439</v>
      </c>
      <c r="H20" s="486">
        <v>0.11509999999999999</v>
      </c>
      <c r="I20" s="486">
        <v>2.75E-2</v>
      </c>
      <c r="L20" s="932"/>
      <c r="M20" s="932"/>
    </row>
    <row r="21" spans="2:13" s="192" customFormat="1" ht="15" customHeight="1">
      <c r="B21" s="2080"/>
      <c r="C21" s="440" t="s">
        <v>243</v>
      </c>
      <c r="D21" s="300">
        <v>0</v>
      </c>
      <c r="E21" s="300">
        <v>0</v>
      </c>
      <c r="F21" s="486">
        <v>0</v>
      </c>
      <c r="G21" s="486">
        <f>+'28'!H21</f>
        <v>0</v>
      </c>
      <c r="H21" s="486">
        <v>0</v>
      </c>
      <c r="I21" s="486">
        <v>0.5</v>
      </c>
      <c r="L21" s="932"/>
      <c r="M21" s="932"/>
    </row>
    <row r="22" spans="2:13" s="192" customFormat="1" ht="24" customHeight="1">
      <c r="B22" s="2080"/>
      <c r="C22" s="440" t="s">
        <v>244</v>
      </c>
      <c r="D22" s="300">
        <v>71</v>
      </c>
      <c r="E22" s="300">
        <v>14</v>
      </c>
      <c r="F22" s="486">
        <v>0.19719999999999999</v>
      </c>
      <c r="G22" s="486">
        <f>+'28'!H22</f>
        <v>0.37140000000000001</v>
      </c>
      <c r="H22" s="486">
        <v>0.46</v>
      </c>
      <c r="I22" s="486">
        <v>0.2848</v>
      </c>
      <c r="L22" s="932"/>
      <c r="M22" s="932"/>
    </row>
    <row r="23" spans="2:13" s="192" customFormat="1" ht="15" customHeight="1" thickBot="1">
      <c r="B23" s="2081"/>
      <c r="C23" s="448" t="s">
        <v>136</v>
      </c>
      <c r="D23" s="935">
        <v>634</v>
      </c>
      <c r="E23" s="935">
        <v>0</v>
      </c>
      <c r="F23" s="936">
        <v>0</v>
      </c>
      <c r="G23" s="936">
        <f>+'28'!H23</f>
        <v>1</v>
      </c>
      <c r="H23" s="936">
        <v>1</v>
      </c>
      <c r="I23" s="936">
        <v>0</v>
      </c>
      <c r="L23" s="932"/>
      <c r="M23" s="932"/>
    </row>
    <row r="24" spans="2:13" s="192" customFormat="1" ht="13.5"/>
    <row r="25" spans="2:13" s="192" customFormat="1" ht="13.5"/>
    <row r="26" spans="2:13" s="192" customFormat="1" ht="14.25" thickBot="1">
      <c r="B26" s="877" t="s">
        <v>228</v>
      </c>
    </row>
    <row r="27" spans="2:13" s="192" customFormat="1" ht="36" customHeight="1">
      <c r="B27" s="2034" t="s">
        <v>550</v>
      </c>
      <c r="C27" s="2034" t="s">
        <v>551</v>
      </c>
      <c r="D27" s="2082" t="s">
        <v>560</v>
      </c>
      <c r="E27" s="2082"/>
      <c r="F27" s="2034" t="s">
        <v>553</v>
      </c>
      <c r="G27" s="2034" t="s">
        <v>124</v>
      </c>
      <c r="H27" s="2034" t="s">
        <v>555</v>
      </c>
      <c r="I27" s="2034" t="s">
        <v>556</v>
      </c>
    </row>
    <row r="28" spans="2:13" s="192" customFormat="1" ht="40.5">
      <c r="B28" s="2035"/>
      <c r="C28" s="2035"/>
      <c r="D28" s="733"/>
      <c r="E28" s="933" t="s">
        <v>557</v>
      </c>
      <c r="F28" s="2035"/>
      <c r="G28" s="2035"/>
      <c r="H28" s="2035"/>
      <c r="I28" s="2035"/>
    </row>
    <row r="29" spans="2:13" s="192" customFormat="1" ht="27.75" customHeight="1" thickBot="1">
      <c r="B29" s="934" t="s">
        <v>446</v>
      </c>
      <c r="C29" s="542" t="s">
        <v>65</v>
      </c>
      <c r="D29" s="446" t="s">
        <v>66</v>
      </c>
      <c r="E29" s="446" t="s">
        <v>67</v>
      </c>
      <c r="F29" s="446" t="s">
        <v>68</v>
      </c>
      <c r="G29" s="446" t="s">
        <v>69</v>
      </c>
      <c r="H29" s="446" t="s">
        <v>70</v>
      </c>
      <c r="I29" s="446" t="s">
        <v>71</v>
      </c>
    </row>
    <row r="30" spans="2:13" s="192" customFormat="1" ht="15" customHeight="1">
      <c r="B30" s="2079"/>
      <c r="C30" s="447" t="s">
        <v>129</v>
      </c>
      <c r="D30" s="890">
        <v>26</v>
      </c>
      <c r="E30" s="890">
        <v>0</v>
      </c>
      <c r="F30" s="892">
        <v>0</v>
      </c>
      <c r="G30" s="892">
        <f>+'28'!H26</f>
        <v>1E-3</v>
      </c>
      <c r="H30" s="892">
        <v>8.0000000000000004E-4</v>
      </c>
      <c r="I30" s="892">
        <v>0</v>
      </c>
      <c r="L30" s="932"/>
      <c r="M30" s="932"/>
    </row>
    <row r="31" spans="2:13" s="192" customFormat="1" ht="15" customHeight="1">
      <c r="B31" s="2080"/>
      <c r="C31" s="440" t="s">
        <v>236</v>
      </c>
      <c r="D31" s="300">
        <v>4</v>
      </c>
      <c r="E31" s="300">
        <v>0</v>
      </c>
      <c r="F31" s="486">
        <v>0</v>
      </c>
      <c r="G31" s="486">
        <f>+'28'!H27</f>
        <v>5.0000000000000001E-4</v>
      </c>
      <c r="H31" s="486">
        <v>5.0000000000000001E-4</v>
      </c>
      <c r="I31" s="486">
        <v>0</v>
      </c>
      <c r="L31" s="932"/>
      <c r="M31" s="932"/>
    </row>
    <row r="32" spans="2:13" s="192" customFormat="1" ht="15" customHeight="1">
      <c r="B32" s="2080"/>
      <c r="C32" s="440" t="s">
        <v>237</v>
      </c>
      <c r="D32" s="300">
        <v>22</v>
      </c>
      <c r="E32" s="300">
        <v>0</v>
      </c>
      <c r="F32" s="486">
        <v>0</v>
      </c>
      <c r="G32" s="486">
        <f>+'28'!H28</f>
        <v>1E-3</v>
      </c>
      <c r="H32" s="486">
        <v>1E-3</v>
      </c>
      <c r="I32" s="486">
        <v>0</v>
      </c>
      <c r="L32" s="932"/>
      <c r="M32" s="932"/>
    </row>
    <row r="33" spans="2:13" s="192" customFormat="1" ht="15" customHeight="1">
      <c r="B33" s="2080"/>
      <c r="C33" s="323" t="s">
        <v>130</v>
      </c>
      <c r="D33" s="300">
        <v>266</v>
      </c>
      <c r="E33" s="300">
        <v>0</v>
      </c>
      <c r="F33" s="486">
        <v>0</v>
      </c>
      <c r="G33" s="486">
        <f>+'28'!H29</f>
        <v>2E-3</v>
      </c>
      <c r="H33" s="486">
        <v>2E-3</v>
      </c>
      <c r="I33" s="486">
        <v>4.0000000000000002E-4</v>
      </c>
      <c r="L33" s="932"/>
      <c r="M33" s="932"/>
    </row>
    <row r="34" spans="2:13" s="192" customFormat="1" ht="15" customHeight="1">
      <c r="B34" s="2080"/>
      <c r="C34" s="323" t="s">
        <v>131</v>
      </c>
      <c r="D34" s="300">
        <v>298</v>
      </c>
      <c r="E34" s="300">
        <v>0</v>
      </c>
      <c r="F34" s="486">
        <v>0</v>
      </c>
      <c r="G34" s="486">
        <f>+'28'!H30</f>
        <v>3.5000000000000001E-3</v>
      </c>
      <c r="H34" s="486">
        <v>4.0000000000000001E-3</v>
      </c>
      <c r="I34" s="486">
        <v>0</v>
      </c>
      <c r="L34" s="932"/>
      <c r="M34" s="932"/>
    </row>
    <row r="35" spans="2:13" s="192" customFormat="1" ht="15" customHeight="1">
      <c r="B35" s="2080"/>
      <c r="C35" s="323" t="s">
        <v>132</v>
      </c>
      <c r="D35" s="300">
        <v>272</v>
      </c>
      <c r="E35" s="300">
        <v>0</v>
      </c>
      <c r="F35" s="486">
        <v>0</v>
      </c>
      <c r="G35" s="486">
        <f>+'28'!H31</f>
        <v>6.1999999999999998E-3</v>
      </c>
      <c r="H35" s="486">
        <v>7.0000000000000001E-3</v>
      </c>
      <c r="I35" s="486">
        <v>0</v>
      </c>
      <c r="L35" s="932"/>
      <c r="M35" s="932"/>
    </row>
    <row r="36" spans="2:13" s="192" customFormat="1" ht="15" customHeight="1">
      <c r="B36" s="2080"/>
      <c r="C36" s="323" t="s">
        <v>133</v>
      </c>
      <c r="D36" s="300">
        <v>521</v>
      </c>
      <c r="E36" s="300">
        <v>0</v>
      </c>
      <c r="F36" s="486">
        <v>0</v>
      </c>
      <c r="G36" s="486">
        <f>+'28'!H32</f>
        <v>1.4800000000000001E-2</v>
      </c>
      <c r="H36" s="486">
        <v>1.7999999999999999E-2</v>
      </c>
      <c r="I36" s="486">
        <v>1E-3</v>
      </c>
      <c r="L36" s="932"/>
      <c r="M36" s="932"/>
    </row>
    <row r="37" spans="2:13" s="192" customFormat="1" ht="15" customHeight="1">
      <c r="B37" s="2080"/>
      <c r="C37" s="440" t="s">
        <v>238</v>
      </c>
      <c r="D37" s="300">
        <v>289</v>
      </c>
      <c r="E37" s="300">
        <v>0</v>
      </c>
      <c r="F37" s="486">
        <v>0</v>
      </c>
      <c r="G37" s="486">
        <f>+'28'!H33</f>
        <v>1.3100000000000001E-2</v>
      </c>
      <c r="H37" s="486">
        <v>1.2999999999999999E-2</v>
      </c>
      <c r="I37" s="486">
        <v>8.9999999999999998E-4</v>
      </c>
      <c r="L37" s="932"/>
      <c r="M37" s="932"/>
    </row>
    <row r="38" spans="2:13" s="192" customFormat="1" ht="15" customHeight="1">
      <c r="B38" s="2080"/>
      <c r="C38" s="440" t="s">
        <v>239</v>
      </c>
      <c r="D38" s="300">
        <v>232</v>
      </c>
      <c r="E38" s="300">
        <v>0</v>
      </c>
      <c r="F38" s="486">
        <v>0</v>
      </c>
      <c r="G38" s="486">
        <f>+'28'!H34</f>
        <v>2.1999999999999999E-2</v>
      </c>
      <c r="H38" s="486">
        <v>2.3E-2</v>
      </c>
      <c r="I38" s="486">
        <v>1.1000000000000001E-3</v>
      </c>
      <c r="L38" s="932"/>
      <c r="M38" s="932"/>
    </row>
    <row r="39" spans="2:13" s="192" customFormat="1" ht="15" customHeight="1">
      <c r="B39" s="2080"/>
      <c r="C39" s="323" t="s">
        <v>134</v>
      </c>
      <c r="D39" s="300">
        <v>669</v>
      </c>
      <c r="E39" s="300">
        <v>1</v>
      </c>
      <c r="F39" s="486">
        <v>1.5E-3</v>
      </c>
      <c r="G39" s="486">
        <f>+'28'!H35</f>
        <v>4.6899999999999997E-2</v>
      </c>
      <c r="H39" s="486">
        <v>5.2600000000000001E-2</v>
      </c>
      <c r="I39" s="486">
        <v>4.4000000000000003E-3</v>
      </c>
      <c r="L39" s="932"/>
      <c r="M39" s="932"/>
    </row>
    <row r="40" spans="2:13" s="192" customFormat="1" ht="15" customHeight="1">
      <c r="B40" s="2080"/>
      <c r="C40" s="440" t="s">
        <v>240</v>
      </c>
      <c r="D40" s="300">
        <v>332</v>
      </c>
      <c r="E40" s="300">
        <v>1</v>
      </c>
      <c r="F40" s="486">
        <v>3.0000000000000001E-3</v>
      </c>
      <c r="G40" s="486">
        <f>+'28'!H36</f>
        <v>3.4099999999999998E-2</v>
      </c>
      <c r="H40" s="486">
        <v>3.6999999999999998E-2</v>
      </c>
      <c r="I40" s="486">
        <v>3.0000000000000001E-3</v>
      </c>
      <c r="L40" s="932"/>
      <c r="M40" s="932"/>
    </row>
    <row r="41" spans="2:13" s="192" customFormat="1" ht="15" customHeight="1">
      <c r="B41" s="2080"/>
      <c r="C41" s="440" t="s">
        <v>241</v>
      </c>
      <c r="D41" s="300">
        <v>337</v>
      </c>
      <c r="E41" s="300">
        <v>0</v>
      </c>
      <c r="F41" s="486">
        <v>0</v>
      </c>
      <c r="G41" s="486">
        <f>+'28'!H37</f>
        <v>6.9000000000000006E-2</v>
      </c>
      <c r="H41" s="486">
        <v>6.83E-2</v>
      </c>
      <c r="I41" s="486">
        <v>5.8999999999999999E-3</v>
      </c>
      <c r="L41" s="932"/>
      <c r="M41" s="932"/>
    </row>
    <row r="42" spans="2:13" s="192" customFormat="1" ht="15" customHeight="1">
      <c r="B42" s="2080"/>
      <c r="C42" s="323" t="s">
        <v>135</v>
      </c>
      <c r="D42" s="300">
        <v>288</v>
      </c>
      <c r="E42" s="300">
        <v>5</v>
      </c>
      <c r="F42" s="486">
        <v>1.7399999999999999E-2</v>
      </c>
      <c r="G42" s="486">
        <f>+'28'!H38</f>
        <v>0.20979999999999999</v>
      </c>
      <c r="H42" s="486">
        <v>0.28749999999999998</v>
      </c>
      <c r="I42" s="486">
        <v>3.9800000000000002E-2</v>
      </c>
      <c r="L42" s="932"/>
      <c r="M42" s="932"/>
    </row>
    <row r="43" spans="2:13" s="192" customFormat="1" ht="15" customHeight="1">
      <c r="B43" s="2080"/>
      <c r="C43" s="440" t="s">
        <v>242</v>
      </c>
      <c r="D43" s="300">
        <v>283</v>
      </c>
      <c r="E43" s="300">
        <v>5</v>
      </c>
      <c r="F43" s="486">
        <v>1.77E-2</v>
      </c>
      <c r="G43" s="486">
        <f>+'28'!H39</f>
        <v>0.13489999999999999</v>
      </c>
      <c r="H43" s="486">
        <v>0.115</v>
      </c>
      <c r="I43" s="486">
        <v>2.75E-2</v>
      </c>
      <c r="L43" s="932"/>
      <c r="M43" s="932"/>
    </row>
    <row r="44" spans="2:13" s="192" customFormat="1" ht="15" customHeight="1">
      <c r="B44" s="2080"/>
      <c r="C44" s="440" t="s">
        <v>243</v>
      </c>
      <c r="D44" s="300">
        <v>0</v>
      </c>
      <c r="E44" s="300">
        <v>0</v>
      </c>
      <c r="F44" s="486">
        <v>0</v>
      </c>
      <c r="G44" s="486">
        <f>+'28'!H40</f>
        <v>0.2258</v>
      </c>
      <c r="H44" s="486">
        <v>0</v>
      </c>
      <c r="I44" s="486">
        <v>0</v>
      </c>
      <c r="L44" s="932"/>
      <c r="M44" s="932"/>
    </row>
    <row r="45" spans="2:13" s="192" customFormat="1" ht="24" customHeight="1">
      <c r="B45" s="2080"/>
      <c r="C45" s="440" t="s">
        <v>244</v>
      </c>
      <c r="D45" s="300">
        <v>5</v>
      </c>
      <c r="E45" s="300">
        <v>0</v>
      </c>
      <c r="F45" s="486">
        <v>0</v>
      </c>
      <c r="G45" s="486">
        <f>+'28'!H41</f>
        <v>0.35670000000000002</v>
      </c>
      <c r="H45" s="486">
        <v>0.46</v>
      </c>
      <c r="I45" s="486">
        <v>0.17150000000000001</v>
      </c>
      <c r="L45" s="932"/>
      <c r="M45" s="932"/>
    </row>
    <row r="46" spans="2:13" s="192" customFormat="1" ht="15" customHeight="1" thickBot="1">
      <c r="B46" s="2081"/>
      <c r="C46" s="448" t="s">
        <v>136</v>
      </c>
      <c r="D46" s="935">
        <v>40</v>
      </c>
      <c r="E46" s="935">
        <v>0</v>
      </c>
      <c r="F46" s="936">
        <v>0</v>
      </c>
      <c r="G46" s="936">
        <f>+'28'!H42</f>
        <v>1</v>
      </c>
      <c r="H46" s="936">
        <v>1</v>
      </c>
      <c r="I46" s="936">
        <v>0</v>
      </c>
      <c r="L46" s="932"/>
      <c r="M46" s="932"/>
    </row>
    <row r="47" spans="2:13" s="192" customFormat="1" ht="13.5">
      <c r="B47" s="877"/>
    </row>
    <row r="48" spans="2:13" s="192" customFormat="1" ht="13.5"/>
    <row r="49" spans="2:13" s="192" customFormat="1" ht="14.25" thickBot="1">
      <c r="B49" s="877" t="s">
        <v>228</v>
      </c>
    </row>
    <row r="50" spans="2:13" s="192" customFormat="1" ht="42.75" customHeight="1">
      <c r="B50" s="2034" t="s">
        <v>550</v>
      </c>
      <c r="C50" s="2034" t="s">
        <v>551</v>
      </c>
      <c r="D50" s="2082" t="s">
        <v>560</v>
      </c>
      <c r="E50" s="2082"/>
      <c r="F50" s="2034" t="s">
        <v>553</v>
      </c>
      <c r="G50" s="2034" t="s">
        <v>124</v>
      </c>
      <c r="H50" s="2034" t="s">
        <v>555</v>
      </c>
      <c r="I50" s="2034" t="s">
        <v>556</v>
      </c>
    </row>
    <row r="51" spans="2:13" s="192" customFormat="1" ht="40.5">
      <c r="B51" s="2035"/>
      <c r="C51" s="2035"/>
      <c r="D51" s="733"/>
      <c r="E51" s="933" t="s">
        <v>557</v>
      </c>
      <c r="F51" s="2035"/>
      <c r="G51" s="2035"/>
      <c r="H51" s="2035"/>
      <c r="I51" s="2035"/>
    </row>
    <row r="52" spans="2:13" s="192" customFormat="1" ht="37.5" customHeight="1" thickBot="1">
      <c r="B52" s="934" t="s">
        <v>448</v>
      </c>
      <c r="C52" s="542" t="s">
        <v>65</v>
      </c>
      <c r="D52" s="446" t="s">
        <v>66</v>
      </c>
      <c r="E52" s="446" t="s">
        <v>67</v>
      </c>
      <c r="F52" s="446" t="s">
        <v>68</v>
      </c>
      <c r="G52" s="446" t="s">
        <v>69</v>
      </c>
      <c r="H52" s="446" t="s">
        <v>70</v>
      </c>
      <c r="I52" s="446" t="s">
        <v>71</v>
      </c>
    </row>
    <row r="53" spans="2:13" s="192" customFormat="1" ht="13.5">
      <c r="B53" s="2079"/>
      <c r="C53" s="447" t="s">
        <v>129</v>
      </c>
      <c r="D53" s="890">
        <v>372</v>
      </c>
      <c r="E53" s="890">
        <v>0</v>
      </c>
      <c r="F53" s="892">
        <v>0</v>
      </c>
      <c r="G53" s="892">
        <f>+'28'!H45</f>
        <v>1E-3</v>
      </c>
      <c r="H53" s="892">
        <v>8.0000000000000004E-4</v>
      </c>
      <c r="I53" s="892">
        <v>5.9999999999999995E-4</v>
      </c>
      <c r="L53" s="932"/>
      <c r="M53" s="932"/>
    </row>
    <row r="54" spans="2:13" s="192" customFormat="1" ht="15" customHeight="1">
      <c r="B54" s="2080"/>
      <c r="C54" s="440" t="s">
        <v>236</v>
      </c>
      <c r="D54" s="300">
        <v>29</v>
      </c>
      <c r="E54" s="300">
        <v>0</v>
      </c>
      <c r="F54" s="486">
        <v>0</v>
      </c>
      <c r="G54" s="486">
        <f>+'28'!H46</f>
        <v>8.0000000000000004E-4</v>
      </c>
      <c r="H54" s="486">
        <v>5.0000000000000001E-4</v>
      </c>
      <c r="I54" s="486">
        <v>2.0999999999999999E-3</v>
      </c>
      <c r="L54" s="932"/>
      <c r="M54" s="932"/>
    </row>
    <row r="55" spans="2:13" s="192" customFormat="1" ht="13.5">
      <c r="B55" s="2080"/>
      <c r="C55" s="440" t="s">
        <v>237</v>
      </c>
      <c r="D55" s="300">
        <v>343</v>
      </c>
      <c r="E55" s="300">
        <v>0</v>
      </c>
      <c r="F55" s="486">
        <v>0</v>
      </c>
      <c r="G55" s="486">
        <f>+'28'!H47</f>
        <v>1E-3</v>
      </c>
      <c r="H55" s="486">
        <v>1E-3</v>
      </c>
      <c r="I55" s="486">
        <v>5.9999999999999995E-4</v>
      </c>
      <c r="L55" s="932"/>
      <c r="M55" s="932"/>
    </row>
    <row r="56" spans="2:13" s="192" customFormat="1" ht="13.5">
      <c r="B56" s="2080"/>
      <c r="C56" s="323" t="s">
        <v>130</v>
      </c>
      <c r="D56" s="300">
        <v>768</v>
      </c>
      <c r="E56" s="300">
        <v>1</v>
      </c>
      <c r="F56" s="486">
        <v>1.2999999999999999E-3</v>
      </c>
      <c r="G56" s="486">
        <f>+'28'!H48</f>
        <v>2E-3</v>
      </c>
      <c r="H56" s="486">
        <v>2E-3</v>
      </c>
      <c r="I56" s="486">
        <v>1.4E-3</v>
      </c>
      <c r="L56" s="932"/>
      <c r="M56" s="932"/>
    </row>
    <row r="57" spans="2:13" s="192" customFormat="1" ht="13.5">
      <c r="B57" s="2080"/>
      <c r="C57" s="323" t="s">
        <v>131</v>
      </c>
      <c r="D57" s="300">
        <v>1016</v>
      </c>
      <c r="E57" s="300">
        <v>2</v>
      </c>
      <c r="F57" s="486">
        <v>2E-3</v>
      </c>
      <c r="G57" s="486">
        <f>+'28'!H49</f>
        <v>3.5000000000000001E-3</v>
      </c>
      <c r="H57" s="486">
        <v>4.0000000000000001E-3</v>
      </c>
      <c r="I57" s="486">
        <v>3.0999999999999999E-3</v>
      </c>
      <c r="L57" s="932"/>
      <c r="M57" s="932"/>
    </row>
    <row r="58" spans="2:13" s="192" customFormat="1" ht="13.5">
      <c r="B58" s="2080"/>
      <c r="C58" s="323" t="s">
        <v>132</v>
      </c>
      <c r="D58" s="300">
        <v>827</v>
      </c>
      <c r="E58" s="300">
        <v>2</v>
      </c>
      <c r="F58" s="486">
        <v>2.3999999999999998E-3</v>
      </c>
      <c r="G58" s="486">
        <f>+'28'!H50</f>
        <v>6.0000000000000001E-3</v>
      </c>
      <c r="H58" s="486">
        <v>7.0000000000000001E-3</v>
      </c>
      <c r="I58" s="486">
        <v>2.5000000000000001E-3</v>
      </c>
      <c r="L58" s="932"/>
      <c r="M58" s="932"/>
    </row>
    <row r="59" spans="2:13" s="192" customFormat="1" ht="13.5">
      <c r="B59" s="2080"/>
      <c r="C59" s="323" t="s">
        <v>133</v>
      </c>
      <c r="D59" s="300">
        <v>902</v>
      </c>
      <c r="E59" s="300">
        <v>6</v>
      </c>
      <c r="F59" s="486">
        <v>6.7000000000000002E-3</v>
      </c>
      <c r="G59" s="486">
        <f>+'28'!H51</f>
        <v>1.41E-2</v>
      </c>
      <c r="H59" s="486">
        <v>1.7999999999999999E-2</v>
      </c>
      <c r="I59" s="486">
        <v>6.7999999999999996E-3</v>
      </c>
      <c r="L59" s="932"/>
      <c r="M59" s="932"/>
    </row>
    <row r="60" spans="2:13" s="192" customFormat="1" ht="13.5">
      <c r="B60" s="2080"/>
      <c r="C60" s="440" t="s">
        <v>238</v>
      </c>
      <c r="D60" s="300">
        <v>575</v>
      </c>
      <c r="E60" s="300">
        <v>2</v>
      </c>
      <c r="F60" s="486">
        <v>3.5000000000000001E-3</v>
      </c>
      <c r="G60" s="486">
        <f>+'28'!H52</f>
        <v>1.1599999999999999E-2</v>
      </c>
      <c r="H60" s="486">
        <v>1.2999999999999999E-2</v>
      </c>
      <c r="I60" s="486">
        <v>5.1999999999999998E-3</v>
      </c>
      <c r="L60" s="932"/>
      <c r="M60" s="932"/>
    </row>
    <row r="61" spans="2:13" s="192" customFormat="1" ht="13.5">
      <c r="B61" s="2080"/>
      <c r="C61" s="440" t="s">
        <v>239</v>
      </c>
      <c r="D61" s="300">
        <v>327</v>
      </c>
      <c r="E61" s="300">
        <v>4</v>
      </c>
      <c r="F61" s="486">
        <v>1.2200000000000001E-2</v>
      </c>
      <c r="G61" s="486">
        <f>+'28'!H53</f>
        <v>2.2499999999999999E-2</v>
      </c>
      <c r="H61" s="486">
        <v>2.3E-2</v>
      </c>
      <c r="I61" s="486">
        <v>9.5999999999999992E-3</v>
      </c>
      <c r="L61" s="932"/>
      <c r="M61" s="932"/>
    </row>
    <row r="62" spans="2:13" s="192" customFormat="1" ht="13.5">
      <c r="B62" s="2080"/>
      <c r="C62" s="323" t="s">
        <v>134</v>
      </c>
      <c r="D62" s="300">
        <v>391</v>
      </c>
      <c r="E62" s="300">
        <v>12</v>
      </c>
      <c r="F62" s="486">
        <v>3.0700000000000002E-2</v>
      </c>
      <c r="G62" s="486">
        <f>+'28'!H54</f>
        <v>5.0700000000000002E-2</v>
      </c>
      <c r="H62" s="486">
        <v>5.28E-2</v>
      </c>
      <c r="I62" s="486">
        <v>2.0199999999999999E-2</v>
      </c>
      <c r="L62" s="932"/>
      <c r="M62" s="932"/>
    </row>
    <row r="63" spans="2:13" s="192" customFormat="1" ht="13.5">
      <c r="B63" s="2080"/>
      <c r="C63" s="440" t="s">
        <v>240</v>
      </c>
      <c r="D63" s="300">
        <v>206</v>
      </c>
      <c r="E63" s="300">
        <v>7</v>
      </c>
      <c r="F63" s="486">
        <v>3.4000000000000002E-2</v>
      </c>
      <c r="G63" s="486">
        <f>+'28'!H55</f>
        <v>3.8699999999999998E-2</v>
      </c>
      <c r="H63" s="486">
        <v>3.6999999999999998E-2</v>
      </c>
      <c r="I63" s="486">
        <v>1.8599999999999998E-2</v>
      </c>
      <c r="L63" s="932"/>
      <c r="M63" s="932"/>
    </row>
    <row r="64" spans="2:13" s="192" customFormat="1" ht="13.5">
      <c r="B64" s="2080"/>
      <c r="C64" s="440" t="s">
        <v>241</v>
      </c>
      <c r="D64" s="300">
        <v>185</v>
      </c>
      <c r="E64" s="300">
        <v>5</v>
      </c>
      <c r="F64" s="486">
        <v>2.7E-2</v>
      </c>
      <c r="G64" s="486">
        <f>+'28'!H56</f>
        <v>7.2700000000000001E-2</v>
      </c>
      <c r="H64" s="486">
        <v>6.8500000000000005E-2</v>
      </c>
      <c r="I64" s="486">
        <v>2.1299999999999999E-2</v>
      </c>
      <c r="L64" s="932"/>
      <c r="M64" s="932"/>
    </row>
    <row r="65" spans="2:13" s="192" customFormat="1" ht="13.5">
      <c r="B65" s="2080"/>
      <c r="C65" s="323" t="s">
        <v>135</v>
      </c>
      <c r="D65" s="300">
        <v>666</v>
      </c>
      <c r="E65" s="300">
        <v>39</v>
      </c>
      <c r="F65" s="486">
        <v>5.8599999999999999E-2</v>
      </c>
      <c r="G65" s="486">
        <f>+'28'!H57</f>
        <v>0.24540000000000001</v>
      </c>
      <c r="H65" s="486">
        <v>0.28770000000000001</v>
      </c>
      <c r="I65" s="486">
        <v>6.9599999999999995E-2</v>
      </c>
      <c r="L65" s="932"/>
      <c r="M65" s="932"/>
    </row>
    <row r="66" spans="2:13" s="192" customFormat="1" ht="13.5">
      <c r="B66" s="2080"/>
      <c r="C66" s="440" t="s">
        <v>242</v>
      </c>
      <c r="D66" s="300">
        <v>636</v>
      </c>
      <c r="E66" s="300">
        <v>28</v>
      </c>
      <c r="F66" s="486">
        <v>4.3999999999999997E-2</v>
      </c>
      <c r="G66" s="486">
        <f>+'28'!H58</f>
        <v>0.11459999999999999</v>
      </c>
      <c r="H66" s="486">
        <v>0.1154</v>
      </c>
      <c r="I66" s="486">
        <v>5.2900000000000003E-2</v>
      </c>
      <c r="L66" s="932"/>
      <c r="M66" s="932"/>
    </row>
    <row r="67" spans="2:13" s="192" customFormat="1" ht="13.5">
      <c r="B67" s="2080"/>
      <c r="C67" s="440" t="s">
        <v>243</v>
      </c>
      <c r="D67" s="300">
        <v>0</v>
      </c>
      <c r="E67" s="300">
        <v>0</v>
      </c>
      <c r="F67" s="486">
        <v>0</v>
      </c>
      <c r="G67" s="486">
        <f>+'28'!H59</f>
        <v>0.2384</v>
      </c>
      <c r="H67" s="486">
        <v>0</v>
      </c>
      <c r="I67" s="486">
        <v>0.1071</v>
      </c>
      <c r="L67" s="932"/>
      <c r="M67" s="932"/>
    </row>
    <row r="68" spans="2:13" s="192" customFormat="1" ht="13.5">
      <c r="B68" s="2080"/>
      <c r="C68" s="440" t="s">
        <v>244</v>
      </c>
      <c r="D68" s="300">
        <v>30</v>
      </c>
      <c r="E68" s="300">
        <v>11</v>
      </c>
      <c r="F68" s="486">
        <v>0.36670000000000003</v>
      </c>
      <c r="G68" s="486">
        <f>+'28'!H60</f>
        <v>0.53620000000000001</v>
      </c>
      <c r="H68" s="486">
        <v>0.46</v>
      </c>
      <c r="I68" s="486">
        <v>0.3422</v>
      </c>
      <c r="L68" s="932"/>
      <c r="M68" s="932"/>
    </row>
    <row r="69" spans="2:13" s="192" customFormat="1" ht="14.25" thickBot="1">
      <c r="B69" s="2081"/>
      <c r="C69" s="448" t="s">
        <v>136</v>
      </c>
      <c r="D69" s="301">
        <v>208</v>
      </c>
      <c r="E69" s="301">
        <v>0</v>
      </c>
      <c r="F69" s="936">
        <v>0</v>
      </c>
      <c r="G69" s="936">
        <f>+'28'!H61</f>
        <v>1</v>
      </c>
      <c r="H69" s="936">
        <v>1</v>
      </c>
      <c r="I69" s="936">
        <v>0</v>
      </c>
      <c r="L69" s="932"/>
      <c r="M69" s="932"/>
    </row>
    <row r="70" spans="2:13" s="192" customFormat="1" ht="13.5">
      <c r="D70" s="449"/>
      <c r="E70" s="449"/>
    </row>
    <row r="71" spans="2:13" s="192" customFormat="1" ht="13.5"/>
    <row r="72" spans="2:13" s="192" customFormat="1" ht="13.5"/>
    <row r="73" spans="2:13" s="192" customFormat="1" ht="14.25" thickBot="1">
      <c r="B73" s="877" t="s">
        <v>228</v>
      </c>
    </row>
    <row r="74" spans="2:13" s="192" customFormat="1" ht="30" customHeight="1">
      <c r="B74" s="2034" t="s">
        <v>550</v>
      </c>
      <c r="C74" s="2034" t="s">
        <v>551</v>
      </c>
      <c r="D74" s="2082" t="s">
        <v>560</v>
      </c>
      <c r="E74" s="2082"/>
      <c r="F74" s="2034" t="s">
        <v>553</v>
      </c>
      <c r="G74" s="2034" t="s">
        <v>124</v>
      </c>
      <c r="H74" s="2034" t="s">
        <v>555</v>
      </c>
      <c r="I74" s="2034" t="s">
        <v>556</v>
      </c>
    </row>
    <row r="75" spans="2:13" s="192" customFormat="1" ht="40.5">
      <c r="B75" s="2035"/>
      <c r="C75" s="2035"/>
      <c r="D75" s="733"/>
      <c r="E75" s="933" t="s">
        <v>557</v>
      </c>
      <c r="F75" s="2035"/>
      <c r="G75" s="2035"/>
      <c r="H75" s="2035"/>
      <c r="I75" s="2035"/>
    </row>
    <row r="76" spans="2:13" s="192" customFormat="1" ht="41.25" customHeight="1" thickBot="1">
      <c r="B76" s="934" t="s">
        <v>450</v>
      </c>
      <c r="C76" s="542" t="s">
        <v>65</v>
      </c>
      <c r="D76" s="446" t="s">
        <v>66</v>
      </c>
      <c r="E76" s="446" t="s">
        <v>67</v>
      </c>
      <c r="F76" s="446" t="s">
        <v>68</v>
      </c>
      <c r="G76" s="446" t="s">
        <v>69</v>
      </c>
      <c r="H76" s="446" t="s">
        <v>70</v>
      </c>
      <c r="I76" s="446" t="s">
        <v>71</v>
      </c>
    </row>
    <row r="77" spans="2:13" s="192" customFormat="1" ht="13.5">
      <c r="B77" s="2079"/>
      <c r="C77" s="447" t="s">
        <v>129</v>
      </c>
      <c r="D77" s="890">
        <v>192904</v>
      </c>
      <c r="E77" s="890">
        <v>108</v>
      </c>
      <c r="F77" s="892">
        <v>5.9999999999999995E-4</v>
      </c>
      <c r="G77" s="892">
        <f>+'28'!H64</f>
        <v>8.0000000000000004E-4</v>
      </c>
      <c r="H77" s="892">
        <v>8.0000000000000004E-4</v>
      </c>
      <c r="I77" s="892">
        <v>1.1000000000000001E-3</v>
      </c>
      <c r="L77" s="932"/>
      <c r="M77" s="932"/>
    </row>
    <row r="78" spans="2:13" s="192" customFormat="1" ht="13.5">
      <c r="B78" s="2080"/>
      <c r="C78" s="440" t="s">
        <v>236</v>
      </c>
      <c r="D78" s="300">
        <v>90545</v>
      </c>
      <c r="E78" s="300">
        <v>58</v>
      </c>
      <c r="F78" s="486">
        <v>5.9999999999999995E-4</v>
      </c>
      <c r="G78" s="486">
        <f>+'28'!H65</f>
        <v>6.9999999999999999E-4</v>
      </c>
      <c r="H78" s="486">
        <v>5.0000000000000001E-4</v>
      </c>
      <c r="I78" s="486">
        <v>1.6999999999999999E-3</v>
      </c>
      <c r="L78" s="932"/>
      <c r="M78" s="932"/>
    </row>
    <row r="79" spans="2:13" s="192" customFormat="1" ht="13.5">
      <c r="B79" s="2080"/>
      <c r="C79" s="440" t="s">
        <v>237</v>
      </c>
      <c r="D79" s="300">
        <v>102359</v>
      </c>
      <c r="E79" s="300">
        <v>50</v>
      </c>
      <c r="F79" s="486">
        <v>5.0000000000000001E-4</v>
      </c>
      <c r="G79" s="486">
        <f>+'28'!H66</f>
        <v>1E-3</v>
      </c>
      <c r="H79" s="486">
        <v>1E-3</v>
      </c>
      <c r="I79" s="486">
        <v>6.9999999999999999E-4</v>
      </c>
      <c r="L79" s="932"/>
      <c r="M79" s="932"/>
    </row>
    <row r="80" spans="2:13" s="192" customFormat="1" ht="13.5">
      <c r="B80" s="2080"/>
      <c r="C80" s="323" t="s">
        <v>130</v>
      </c>
      <c r="D80" s="300">
        <v>56441</v>
      </c>
      <c r="E80" s="300">
        <v>70</v>
      </c>
      <c r="F80" s="486">
        <v>1.1999999999999999E-3</v>
      </c>
      <c r="G80" s="486">
        <f>+'28'!H67</f>
        <v>1.9E-3</v>
      </c>
      <c r="H80" s="486">
        <v>2E-3</v>
      </c>
      <c r="I80" s="486">
        <v>1.6000000000000001E-3</v>
      </c>
      <c r="L80" s="932"/>
      <c r="M80" s="932"/>
    </row>
    <row r="81" spans="2:13" s="192" customFormat="1" ht="13.5">
      <c r="B81" s="2080"/>
      <c r="C81" s="323" t="s">
        <v>131</v>
      </c>
      <c r="D81" s="300">
        <v>31006</v>
      </c>
      <c r="E81" s="300">
        <v>86</v>
      </c>
      <c r="F81" s="486">
        <v>2.8E-3</v>
      </c>
      <c r="G81" s="486">
        <f>+'28'!H68</f>
        <v>3.5000000000000001E-3</v>
      </c>
      <c r="H81" s="486">
        <v>4.0000000000000001E-3</v>
      </c>
      <c r="I81" s="486">
        <v>3.2000000000000002E-3</v>
      </c>
      <c r="L81" s="932"/>
      <c r="M81" s="932"/>
    </row>
    <row r="82" spans="2:13" s="192" customFormat="1" ht="13.5">
      <c r="B82" s="2080"/>
      <c r="C82" s="323" t="s">
        <v>132</v>
      </c>
      <c r="D82" s="300">
        <v>20130</v>
      </c>
      <c r="E82" s="300">
        <v>72</v>
      </c>
      <c r="F82" s="486">
        <v>3.5999999999999999E-3</v>
      </c>
      <c r="G82" s="486">
        <f>+'28'!H69</f>
        <v>6.0000000000000001E-3</v>
      </c>
      <c r="H82" s="486">
        <v>7.0000000000000001E-3</v>
      </c>
      <c r="I82" s="486">
        <v>5.0000000000000001E-3</v>
      </c>
      <c r="L82" s="932"/>
      <c r="M82" s="932"/>
    </row>
    <row r="83" spans="2:13" s="192" customFormat="1" ht="13.5">
      <c r="B83" s="2080"/>
      <c r="C83" s="323" t="s">
        <v>133</v>
      </c>
      <c r="D83" s="300">
        <v>21000</v>
      </c>
      <c r="E83" s="300">
        <v>185</v>
      </c>
      <c r="F83" s="486">
        <v>8.8000000000000005E-3</v>
      </c>
      <c r="G83" s="486">
        <f>+'28'!H70</f>
        <v>1.37E-2</v>
      </c>
      <c r="H83" s="486">
        <v>1.7999999999999999E-2</v>
      </c>
      <c r="I83" s="486">
        <v>1.15E-2</v>
      </c>
      <c r="L83" s="932"/>
      <c r="M83" s="932"/>
    </row>
    <row r="84" spans="2:13" s="192" customFormat="1" ht="13.5">
      <c r="B84" s="2080"/>
      <c r="C84" s="440" t="s">
        <v>238</v>
      </c>
      <c r="D84" s="300">
        <v>12604</v>
      </c>
      <c r="E84" s="300">
        <v>89</v>
      </c>
      <c r="F84" s="486">
        <v>7.1000000000000004E-3</v>
      </c>
      <c r="G84" s="486">
        <f>+'28'!H71</f>
        <v>1.1299999999999999E-2</v>
      </c>
      <c r="H84" s="486">
        <v>1.2999999999999999E-2</v>
      </c>
      <c r="I84" s="486">
        <v>9.9000000000000008E-3</v>
      </c>
      <c r="L84" s="932"/>
      <c r="M84" s="932"/>
    </row>
    <row r="85" spans="2:13" s="192" customFormat="1" ht="13.5">
      <c r="B85" s="2080"/>
      <c r="C85" s="440" t="s">
        <v>239</v>
      </c>
      <c r="D85" s="300">
        <v>8396</v>
      </c>
      <c r="E85" s="300">
        <v>96</v>
      </c>
      <c r="F85" s="486">
        <v>1.14E-2</v>
      </c>
      <c r="G85" s="486">
        <f>+'28'!H72</f>
        <v>2.1299999999999999E-2</v>
      </c>
      <c r="H85" s="486">
        <v>2.3E-2</v>
      </c>
      <c r="I85" s="486">
        <v>1.38E-2</v>
      </c>
      <c r="L85" s="932"/>
      <c r="M85" s="932"/>
    </row>
    <row r="86" spans="2:13" s="192" customFormat="1" ht="13.5">
      <c r="B86" s="2080"/>
      <c r="C86" s="323" t="s">
        <v>134</v>
      </c>
      <c r="D86" s="300">
        <v>18167</v>
      </c>
      <c r="E86" s="300">
        <v>289</v>
      </c>
      <c r="F86" s="486">
        <v>1.5900000000000001E-2</v>
      </c>
      <c r="G86" s="486">
        <f>+'28'!H73</f>
        <v>4.9399999999999999E-2</v>
      </c>
      <c r="H86" s="486">
        <v>5.28E-2</v>
      </c>
      <c r="I86" s="486">
        <v>2.06E-2</v>
      </c>
      <c r="L86" s="932"/>
      <c r="M86" s="932"/>
    </row>
    <row r="87" spans="2:13" s="192" customFormat="1" ht="13.5">
      <c r="B87" s="2080"/>
      <c r="C87" s="440" t="s">
        <v>240</v>
      </c>
      <c r="D87" s="300">
        <v>9202</v>
      </c>
      <c r="E87" s="300">
        <v>111</v>
      </c>
      <c r="F87" s="486">
        <v>1.21E-2</v>
      </c>
      <c r="G87" s="486">
        <f>+'28'!H74</f>
        <v>3.6400000000000002E-2</v>
      </c>
      <c r="H87" s="486">
        <v>3.6999999999999998E-2</v>
      </c>
      <c r="I87" s="486">
        <v>1.5699999999999999E-2</v>
      </c>
      <c r="L87" s="932"/>
      <c r="M87" s="932"/>
    </row>
    <row r="88" spans="2:13" s="192" customFormat="1" ht="13.5">
      <c r="B88" s="2080"/>
      <c r="C88" s="440" t="s">
        <v>241</v>
      </c>
      <c r="D88" s="300">
        <v>8965</v>
      </c>
      <c r="E88" s="300">
        <v>178</v>
      </c>
      <c r="F88" s="486">
        <v>1.9900000000000001E-2</v>
      </c>
      <c r="G88" s="486">
        <f>+'28'!H75</f>
        <v>6.83E-2</v>
      </c>
      <c r="H88" s="486">
        <v>6.8599999999999994E-2</v>
      </c>
      <c r="I88" s="486">
        <v>2.5600000000000001E-2</v>
      </c>
      <c r="L88" s="932"/>
      <c r="M88" s="932"/>
    </row>
    <row r="89" spans="2:13" s="192" customFormat="1" ht="13.5">
      <c r="B89" s="2080"/>
      <c r="C89" s="323" t="s">
        <v>135</v>
      </c>
      <c r="D89" s="300">
        <v>9761</v>
      </c>
      <c r="E89" s="300">
        <v>1028</v>
      </c>
      <c r="F89" s="486">
        <v>0.1053</v>
      </c>
      <c r="G89" s="486">
        <f>+'28'!H76</f>
        <v>0.2346</v>
      </c>
      <c r="H89" s="486">
        <v>0.28899999999999998</v>
      </c>
      <c r="I89" s="486">
        <v>9.7699999999999995E-2</v>
      </c>
      <c r="L89" s="932"/>
      <c r="M89" s="932"/>
    </row>
    <row r="90" spans="2:13" s="192" customFormat="1" ht="13.5">
      <c r="B90" s="2080"/>
      <c r="C90" s="440" t="s">
        <v>242</v>
      </c>
      <c r="D90" s="300">
        <v>8219</v>
      </c>
      <c r="E90" s="300">
        <v>414</v>
      </c>
      <c r="F90" s="486">
        <v>5.04E-2</v>
      </c>
      <c r="G90" s="486">
        <f>+'28'!H77</f>
        <v>0.14099999999999999</v>
      </c>
      <c r="H90" s="486">
        <v>0.11799999999999999</v>
      </c>
      <c r="I90" s="486">
        <v>5.7700000000000001E-2</v>
      </c>
      <c r="L90" s="932"/>
      <c r="M90" s="932"/>
    </row>
    <row r="91" spans="2:13" s="192" customFormat="1" ht="13.5">
      <c r="B91" s="2080"/>
      <c r="C91" s="440" t="s">
        <v>243</v>
      </c>
      <c r="D91" s="300">
        <v>0</v>
      </c>
      <c r="E91" s="300">
        <v>0</v>
      </c>
      <c r="F91" s="486">
        <v>0</v>
      </c>
      <c r="G91" s="486">
        <f>+'28'!H78</f>
        <v>0.2326</v>
      </c>
      <c r="H91" s="486">
        <v>0</v>
      </c>
      <c r="I91" s="486">
        <v>0.19239999999999999</v>
      </c>
      <c r="L91" s="932"/>
      <c r="M91" s="932"/>
    </row>
    <row r="92" spans="2:13" s="192" customFormat="1" ht="13.5">
      <c r="B92" s="2080"/>
      <c r="C92" s="440" t="s">
        <v>244</v>
      </c>
      <c r="D92" s="300">
        <v>1542</v>
      </c>
      <c r="E92" s="300">
        <v>614</v>
      </c>
      <c r="F92" s="486">
        <v>0.3982</v>
      </c>
      <c r="G92" s="486">
        <f>+'28'!H79</f>
        <v>0.47960000000000003</v>
      </c>
      <c r="H92" s="486">
        <v>0.46</v>
      </c>
      <c r="I92" s="486">
        <v>0.3493</v>
      </c>
      <c r="L92" s="932"/>
      <c r="M92" s="932"/>
    </row>
    <row r="93" spans="2:13" s="192" customFormat="1" ht="14.25" thickBot="1">
      <c r="B93" s="2081"/>
      <c r="C93" s="448" t="s">
        <v>136</v>
      </c>
      <c r="D93" s="301">
        <v>5197</v>
      </c>
      <c r="E93" s="301">
        <v>0</v>
      </c>
      <c r="F93" s="936">
        <v>0</v>
      </c>
      <c r="G93" s="936">
        <f>+'28'!H80</f>
        <v>1</v>
      </c>
      <c r="H93" s="936">
        <v>1</v>
      </c>
      <c r="I93" s="936">
        <v>0</v>
      </c>
      <c r="L93" s="932"/>
      <c r="M93" s="932"/>
    </row>
    <row r="94" spans="2:13" s="192" customFormat="1" ht="13.5">
      <c r="D94" s="449"/>
      <c r="E94" s="449"/>
    </row>
    <row r="95" spans="2:13" s="192" customFormat="1" ht="13.5"/>
    <row r="96" spans="2:13" s="192" customFormat="1" ht="13.5"/>
    <row r="97" spans="2:13" s="192" customFormat="1" ht="14.25" thickBot="1">
      <c r="B97" s="877" t="s">
        <v>228</v>
      </c>
    </row>
    <row r="98" spans="2:13" s="192" customFormat="1" ht="32.25" customHeight="1">
      <c r="B98" s="2034" t="s">
        <v>550</v>
      </c>
      <c r="C98" s="2034" t="s">
        <v>551</v>
      </c>
      <c r="D98" s="2082" t="s">
        <v>560</v>
      </c>
      <c r="E98" s="2082"/>
      <c r="F98" s="2034" t="s">
        <v>553</v>
      </c>
      <c r="G98" s="2034" t="s">
        <v>124</v>
      </c>
      <c r="H98" s="2034" t="s">
        <v>555</v>
      </c>
      <c r="I98" s="2034" t="s">
        <v>556</v>
      </c>
    </row>
    <row r="99" spans="2:13" s="192" customFormat="1" ht="40.5">
      <c r="B99" s="2035"/>
      <c r="C99" s="2035"/>
      <c r="D99" s="733"/>
      <c r="E99" s="933" t="s">
        <v>557</v>
      </c>
      <c r="F99" s="2035"/>
      <c r="G99" s="2035"/>
      <c r="H99" s="2035"/>
      <c r="I99" s="2035"/>
    </row>
    <row r="100" spans="2:13" s="192" customFormat="1" ht="47.25" customHeight="1" thickBot="1">
      <c r="B100" s="934" t="s">
        <v>452</v>
      </c>
      <c r="C100" s="542" t="s">
        <v>65</v>
      </c>
      <c r="D100" s="446" t="s">
        <v>66</v>
      </c>
      <c r="E100" s="446" t="s">
        <v>67</v>
      </c>
      <c r="F100" s="446" t="s">
        <v>68</v>
      </c>
      <c r="G100" s="446" t="s">
        <v>69</v>
      </c>
      <c r="H100" s="446" t="s">
        <v>70</v>
      </c>
      <c r="I100" s="446" t="s">
        <v>71</v>
      </c>
    </row>
    <row r="101" spans="2:13" s="192" customFormat="1" ht="13.5">
      <c r="B101" s="2079"/>
      <c r="C101" s="447" t="s">
        <v>129</v>
      </c>
      <c r="D101" s="890">
        <v>624573</v>
      </c>
      <c r="E101" s="890">
        <v>342</v>
      </c>
      <c r="F101" s="892">
        <v>5.0000000000000001E-4</v>
      </c>
      <c r="G101" s="892">
        <f>+'28'!H83</f>
        <v>6.9999999999999999E-4</v>
      </c>
      <c r="H101" s="892">
        <v>8.0000000000000004E-4</v>
      </c>
      <c r="I101" s="892">
        <v>8.0000000000000004E-4</v>
      </c>
      <c r="L101" s="932"/>
      <c r="M101" s="932"/>
    </row>
    <row r="102" spans="2:13" s="192" customFormat="1" ht="13.5">
      <c r="B102" s="2080"/>
      <c r="C102" s="440" t="s">
        <v>236</v>
      </c>
      <c r="D102" s="300">
        <v>414503</v>
      </c>
      <c r="E102" s="300">
        <v>226</v>
      </c>
      <c r="F102" s="486">
        <v>5.0000000000000001E-4</v>
      </c>
      <c r="G102" s="486">
        <f>+'28'!H84</f>
        <v>5.9999999999999995E-4</v>
      </c>
      <c r="H102" s="486">
        <v>5.0000000000000001E-4</v>
      </c>
      <c r="I102" s="486">
        <v>8.0000000000000004E-4</v>
      </c>
      <c r="L102" s="932"/>
      <c r="M102" s="932"/>
    </row>
    <row r="103" spans="2:13" s="192" customFormat="1" ht="13.5">
      <c r="B103" s="2080"/>
      <c r="C103" s="440" t="s">
        <v>237</v>
      </c>
      <c r="D103" s="300">
        <v>210070</v>
      </c>
      <c r="E103" s="300">
        <v>116</v>
      </c>
      <c r="F103" s="486">
        <v>5.9999999999999995E-4</v>
      </c>
      <c r="G103" s="486">
        <f>+'28'!H85</f>
        <v>1E-3</v>
      </c>
      <c r="H103" s="486">
        <v>1E-3</v>
      </c>
      <c r="I103" s="486">
        <v>8.0000000000000004E-4</v>
      </c>
      <c r="L103" s="932"/>
      <c r="M103" s="932"/>
    </row>
    <row r="104" spans="2:13" s="192" customFormat="1" ht="13.5">
      <c r="B104" s="2080"/>
      <c r="C104" s="323" t="s">
        <v>130</v>
      </c>
      <c r="D104" s="300">
        <v>261008</v>
      </c>
      <c r="E104" s="300">
        <v>305</v>
      </c>
      <c r="F104" s="486">
        <v>1.1999999999999999E-3</v>
      </c>
      <c r="G104" s="486">
        <f>+'28'!H86</f>
        <v>2E-3</v>
      </c>
      <c r="H104" s="486">
        <v>2E-3</v>
      </c>
      <c r="I104" s="486">
        <v>1.4E-3</v>
      </c>
      <c r="L104" s="932"/>
      <c r="M104" s="932"/>
    </row>
    <row r="105" spans="2:13" s="192" customFormat="1" ht="13.5">
      <c r="B105" s="2080"/>
      <c r="C105" s="323" t="s">
        <v>131</v>
      </c>
      <c r="D105" s="300">
        <v>205760</v>
      </c>
      <c r="E105" s="300">
        <v>1162</v>
      </c>
      <c r="F105" s="486">
        <v>5.5999999999999999E-3</v>
      </c>
      <c r="G105" s="486">
        <f>+'28'!H87</f>
        <v>3.5999999999999999E-3</v>
      </c>
      <c r="H105" s="486">
        <v>4.0000000000000001E-3</v>
      </c>
      <c r="I105" s="486">
        <v>5.4000000000000003E-3</v>
      </c>
      <c r="L105" s="932"/>
      <c r="M105" s="932"/>
    </row>
    <row r="106" spans="2:13" s="192" customFormat="1" ht="13.5">
      <c r="B106" s="2080"/>
      <c r="C106" s="323" t="s">
        <v>132</v>
      </c>
      <c r="D106" s="300">
        <v>112891</v>
      </c>
      <c r="E106" s="300">
        <v>1178</v>
      </c>
      <c r="F106" s="486">
        <v>1.04E-2</v>
      </c>
      <c r="G106" s="486">
        <f>+'28'!H88</f>
        <v>6.4000000000000003E-3</v>
      </c>
      <c r="H106" s="486">
        <v>7.0000000000000001E-3</v>
      </c>
      <c r="I106" s="486">
        <v>1.06E-2</v>
      </c>
      <c r="L106" s="932"/>
      <c r="M106" s="932"/>
    </row>
    <row r="107" spans="2:13" s="192" customFormat="1" ht="13.5">
      <c r="B107" s="2080"/>
      <c r="C107" s="323" t="s">
        <v>133</v>
      </c>
      <c r="D107" s="300">
        <v>134558</v>
      </c>
      <c r="E107" s="300">
        <v>2441</v>
      </c>
      <c r="F107" s="486">
        <v>1.8100000000000002E-2</v>
      </c>
      <c r="G107" s="486">
        <f>+'28'!H89</f>
        <v>1.5299999999999999E-2</v>
      </c>
      <c r="H107" s="486">
        <v>1.7999999999999999E-2</v>
      </c>
      <c r="I107" s="486">
        <v>1.9099999999999999E-2</v>
      </c>
      <c r="L107" s="932"/>
      <c r="M107" s="932"/>
    </row>
    <row r="108" spans="2:13" s="192" customFormat="1" ht="13.5">
      <c r="B108" s="2080"/>
      <c r="C108" s="440" t="s">
        <v>238</v>
      </c>
      <c r="D108" s="300">
        <v>79059</v>
      </c>
      <c r="E108" s="300">
        <v>1249</v>
      </c>
      <c r="F108" s="486">
        <v>1.5800000000000002E-2</v>
      </c>
      <c r="G108" s="486">
        <f>+'28'!H90</f>
        <v>1.21E-2</v>
      </c>
      <c r="H108" s="486">
        <v>1.2999999999999999E-2</v>
      </c>
      <c r="I108" s="486">
        <v>1.6500000000000001E-2</v>
      </c>
      <c r="L108" s="932"/>
      <c r="M108" s="932"/>
    </row>
    <row r="109" spans="2:13" s="192" customFormat="1" ht="13.5">
      <c r="B109" s="2080"/>
      <c r="C109" s="440" t="s">
        <v>239</v>
      </c>
      <c r="D109" s="300">
        <v>55499</v>
      </c>
      <c r="E109" s="300">
        <v>1192</v>
      </c>
      <c r="F109" s="486">
        <v>2.1499999999999998E-2</v>
      </c>
      <c r="G109" s="486">
        <f>+'28'!H91</f>
        <v>2.2499999999999999E-2</v>
      </c>
      <c r="H109" s="486">
        <v>2.3E-2</v>
      </c>
      <c r="I109" s="486">
        <v>2.2700000000000001E-2</v>
      </c>
      <c r="L109" s="932"/>
      <c r="M109" s="932"/>
    </row>
    <row r="110" spans="2:13" s="192" customFormat="1" ht="13.5">
      <c r="B110" s="2080"/>
      <c r="C110" s="323" t="s">
        <v>134</v>
      </c>
      <c r="D110" s="300">
        <v>95540</v>
      </c>
      <c r="E110" s="300">
        <v>3372</v>
      </c>
      <c r="F110" s="486">
        <v>3.5299999999999998E-2</v>
      </c>
      <c r="G110" s="486">
        <f>+'28'!H92</f>
        <v>5.5100000000000003E-2</v>
      </c>
      <c r="H110" s="486">
        <v>5.3100000000000001E-2</v>
      </c>
      <c r="I110" s="486">
        <v>3.9399999999999998E-2</v>
      </c>
      <c r="L110" s="932"/>
      <c r="M110" s="932"/>
    </row>
    <row r="111" spans="2:13" s="192" customFormat="1" ht="13.5">
      <c r="B111" s="2080"/>
      <c r="C111" s="440" t="s">
        <v>240</v>
      </c>
      <c r="D111" s="300">
        <v>43550</v>
      </c>
      <c r="E111" s="300">
        <v>1249</v>
      </c>
      <c r="F111" s="486">
        <v>2.87E-2</v>
      </c>
      <c r="G111" s="486">
        <f>+'28'!H93</f>
        <v>3.8199999999999998E-2</v>
      </c>
      <c r="H111" s="486">
        <v>3.6999999999999998E-2</v>
      </c>
      <c r="I111" s="486">
        <v>3.0800000000000001E-2</v>
      </c>
      <c r="L111" s="932"/>
      <c r="M111" s="932"/>
    </row>
    <row r="112" spans="2:13" s="192" customFormat="1" ht="13.5">
      <c r="B112" s="2080"/>
      <c r="C112" s="440" t="s">
        <v>241</v>
      </c>
      <c r="D112" s="300">
        <v>51990</v>
      </c>
      <c r="E112" s="300">
        <v>2123</v>
      </c>
      <c r="F112" s="486">
        <v>4.0800000000000003E-2</v>
      </c>
      <c r="G112" s="486">
        <f>+'28'!H94</f>
        <v>7.5399999999999995E-2</v>
      </c>
      <c r="H112" s="486">
        <v>6.9099999999999995E-2</v>
      </c>
      <c r="I112" s="486">
        <v>4.6300000000000001E-2</v>
      </c>
      <c r="L112" s="932"/>
      <c r="M112" s="932"/>
    </row>
    <row r="113" spans="2:13" s="192" customFormat="1" ht="13.5">
      <c r="B113" s="2080"/>
      <c r="C113" s="323" t="s">
        <v>135</v>
      </c>
      <c r="D113" s="300">
        <v>121537</v>
      </c>
      <c r="E113" s="300">
        <v>9728</v>
      </c>
      <c r="F113" s="486">
        <v>0.08</v>
      </c>
      <c r="G113" s="486">
        <f>+'28'!H95</f>
        <v>0.23880000000000001</v>
      </c>
      <c r="H113" s="486">
        <v>0.28870000000000001</v>
      </c>
      <c r="I113" s="486">
        <v>0.1181</v>
      </c>
      <c r="L113" s="932"/>
      <c r="M113" s="932"/>
    </row>
    <row r="114" spans="2:13" s="192" customFormat="1" ht="13.5">
      <c r="B114" s="2080"/>
      <c r="C114" s="440" t="s">
        <v>242</v>
      </c>
      <c r="D114" s="300">
        <v>116218</v>
      </c>
      <c r="E114" s="300">
        <v>6744</v>
      </c>
      <c r="F114" s="486">
        <v>5.8000000000000003E-2</v>
      </c>
      <c r="G114" s="486">
        <f>+'28'!H96</f>
        <v>0.15090000000000001</v>
      </c>
      <c r="H114" s="486">
        <v>0.1174</v>
      </c>
      <c r="I114" s="486">
        <v>9.0200000000000002E-2</v>
      </c>
      <c r="L114" s="932"/>
      <c r="M114" s="932"/>
    </row>
    <row r="115" spans="2:13" s="192" customFormat="1" ht="13.5">
      <c r="B115" s="2080"/>
      <c r="C115" s="440" t="s">
        <v>243</v>
      </c>
      <c r="D115" s="300">
        <v>0</v>
      </c>
      <c r="E115" s="300">
        <v>0</v>
      </c>
      <c r="F115" s="486">
        <v>0</v>
      </c>
      <c r="G115" s="486">
        <f>+'28'!H97</f>
        <v>0.26100000000000001</v>
      </c>
      <c r="H115" s="486">
        <v>0</v>
      </c>
      <c r="I115" s="486">
        <v>0.33179999999999998</v>
      </c>
      <c r="L115" s="932"/>
      <c r="M115" s="932"/>
    </row>
    <row r="116" spans="2:13" s="192" customFormat="1" ht="13.5">
      <c r="B116" s="2080"/>
      <c r="C116" s="440" t="s">
        <v>244</v>
      </c>
      <c r="D116" s="300">
        <v>5319</v>
      </c>
      <c r="E116" s="300">
        <v>2984</v>
      </c>
      <c r="F116" s="486">
        <v>0.56100000000000005</v>
      </c>
      <c r="G116" s="486">
        <f>+'28'!H98</f>
        <v>0.56399999999999995</v>
      </c>
      <c r="H116" s="486">
        <v>0.46</v>
      </c>
      <c r="I116" s="486">
        <v>0.60909999999999997</v>
      </c>
      <c r="L116" s="932"/>
      <c r="M116" s="932"/>
    </row>
    <row r="117" spans="2:13" s="192" customFormat="1" ht="14.25" thickBot="1">
      <c r="B117" s="2081"/>
      <c r="C117" s="448" t="s">
        <v>136</v>
      </c>
      <c r="D117" s="301">
        <v>26265</v>
      </c>
      <c r="E117" s="301">
        <v>0</v>
      </c>
      <c r="F117" s="936">
        <v>0</v>
      </c>
      <c r="G117" s="936">
        <f>+'28'!H99</f>
        <v>1</v>
      </c>
      <c r="H117" s="936">
        <v>1</v>
      </c>
      <c r="I117" s="936">
        <v>0</v>
      </c>
      <c r="L117" s="932"/>
      <c r="M117" s="932"/>
    </row>
    <row r="118" spans="2:13" s="192" customFormat="1" ht="13.5">
      <c r="D118" s="449"/>
      <c r="E118" s="449"/>
    </row>
    <row r="119" spans="2:13" s="192" customFormat="1" ht="13.5"/>
    <row r="120" spans="2:13" s="192" customFormat="1" ht="13.5"/>
    <row r="121" spans="2:13" s="192" customFormat="1" ht="14.25" thickBot="1">
      <c r="B121" s="877" t="s">
        <v>228</v>
      </c>
    </row>
    <row r="122" spans="2:13" s="192" customFormat="1" ht="36" customHeight="1">
      <c r="B122" s="2034" t="s">
        <v>550</v>
      </c>
      <c r="C122" s="2034" t="s">
        <v>551</v>
      </c>
      <c r="D122" s="2082" t="s">
        <v>560</v>
      </c>
      <c r="E122" s="2082"/>
      <c r="F122" s="2034" t="s">
        <v>553</v>
      </c>
      <c r="G122" s="2034" t="s">
        <v>124</v>
      </c>
      <c r="H122" s="2034" t="s">
        <v>555</v>
      </c>
      <c r="I122" s="2034" t="s">
        <v>556</v>
      </c>
    </row>
    <row r="123" spans="2:13" s="192" customFormat="1" ht="40.5">
      <c r="B123" s="2035"/>
      <c r="C123" s="2035"/>
      <c r="D123" s="733"/>
      <c r="E123" s="933" t="s">
        <v>557</v>
      </c>
      <c r="F123" s="2035"/>
      <c r="G123" s="2035"/>
      <c r="H123" s="2035"/>
      <c r="I123" s="2035"/>
    </row>
    <row r="124" spans="2:13" s="192" customFormat="1" ht="30" customHeight="1" thickBot="1">
      <c r="B124" s="934" t="s">
        <v>444</v>
      </c>
      <c r="C124" s="542" t="s">
        <v>65</v>
      </c>
      <c r="D124" s="446" t="s">
        <v>66</v>
      </c>
      <c r="E124" s="446" t="s">
        <v>67</v>
      </c>
      <c r="F124" s="446" t="s">
        <v>68</v>
      </c>
      <c r="G124" s="446" t="s">
        <v>69</v>
      </c>
      <c r="H124" s="446" t="s">
        <v>70</v>
      </c>
      <c r="I124" s="446" t="s">
        <v>71</v>
      </c>
    </row>
    <row r="125" spans="2:13" s="192" customFormat="1" ht="13.5">
      <c r="B125" s="2079"/>
      <c r="C125" s="447" t="s">
        <v>129</v>
      </c>
      <c r="D125" s="890">
        <v>4288</v>
      </c>
      <c r="E125" s="890">
        <v>1</v>
      </c>
      <c r="F125" s="892">
        <v>2.0000000000000001E-4</v>
      </c>
      <c r="G125" s="892">
        <f>+'28'!H102</f>
        <v>1E-3</v>
      </c>
      <c r="H125" s="892">
        <v>8.0000000000000004E-4</v>
      </c>
      <c r="I125" s="892">
        <v>4.0000000000000002E-4</v>
      </c>
      <c r="L125" s="932"/>
      <c r="M125" s="932"/>
    </row>
    <row r="126" spans="2:13" s="192" customFormat="1" ht="13.5">
      <c r="B126" s="2080"/>
      <c r="C126" s="440" t="s">
        <v>236</v>
      </c>
      <c r="D126" s="300">
        <v>217</v>
      </c>
      <c r="E126" s="300">
        <v>0</v>
      </c>
      <c r="F126" s="486">
        <v>0</v>
      </c>
      <c r="G126" s="486">
        <f>+'28'!H103</f>
        <v>5.0000000000000001E-4</v>
      </c>
      <c r="H126" s="486">
        <v>5.0000000000000001E-4</v>
      </c>
      <c r="I126" s="486">
        <v>2.9999999999999997E-4</v>
      </c>
      <c r="L126" s="932"/>
      <c r="M126" s="932"/>
    </row>
    <row r="127" spans="2:13" s="192" customFormat="1" ht="13.5">
      <c r="B127" s="2080"/>
      <c r="C127" s="440" t="s">
        <v>237</v>
      </c>
      <c r="D127" s="300">
        <v>4071</v>
      </c>
      <c r="E127" s="300">
        <v>1</v>
      </c>
      <c r="F127" s="486">
        <v>2.0000000000000001E-4</v>
      </c>
      <c r="G127" s="486">
        <f>+'28'!H104</f>
        <v>1E-3</v>
      </c>
      <c r="H127" s="486">
        <v>1E-3</v>
      </c>
      <c r="I127" s="486">
        <v>4.0000000000000002E-4</v>
      </c>
      <c r="L127" s="932"/>
      <c r="M127" s="932"/>
    </row>
    <row r="128" spans="2:13" s="192" customFormat="1" ht="13.5">
      <c r="B128" s="2080"/>
      <c r="C128" s="323" t="s">
        <v>130</v>
      </c>
      <c r="D128" s="300">
        <v>7944</v>
      </c>
      <c r="E128" s="300">
        <v>6</v>
      </c>
      <c r="F128" s="486">
        <v>8.0000000000000004E-4</v>
      </c>
      <c r="G128" s="486">
        <f>+'28'!H105</f>
        <v>2E-3</v>
      </c>
      <c r="H128" s="486">
        <v>2E-3</v>
      </c>
      <c r="I128" s="486">
        <v>1.6999999999999999E-3</v>
      </c>
      <c r="L128" s="932"/>
      <c r="M128" s="932"/>
    </row>
    <row r="129" spans="2:13" s="192" customFormat="1" ht="13.5">
      <c r="B129" s="2080"/>
      <c r="C129" s="323" t="s">
        <v>131</v>
      </c>
      <c r="D129" s="300">
        <v>9316</v>
      </c>
      <c r="E129" s="300">
        <v>22</v>
      </c>
      <c r="F129" s="486">
        <v>2.3999999999999998E-3</v>
      </c>
      <c r="G129" s="486">
        <f>+'28'!H106</f>
        <v>3.5000000000000001E-3</v>
      </c>
      <c r="H129" s="486">
        <v>4.0000000000000001E-3</v>
      </c>
      <c r="I129" s="486">
        <v>4.7000000000000002E-3</v>
      </c>
      <c r="L129" s="932"/>
      <c r="M129" s="932"/>
    </row>
    <row r="130" spans="2:13" s="192" customFormat="1" ht="13.5">
      <c r="B130" s="2080"/>
      <c r="C130" s="323" t="s">
        <v>132</v>
      </c>
      <c r="D130" s="300">
        <v>7100</v>
      </c>
      <c r="E130" s="300">
        <v>55</v>
      </c>
      <c r="F130" s="486">
        <v>7.7000000000000002E-3</v>
      </c>
      <c r="G130" s="486">
        <f>+'28'!H107</f>
        <v>6.0000000000000001E-3</v>
      </c>
      <c r="H130" s="486">
        <v>7.0000000000000001E-3</v>
      </c>
      <c r="I130" s="486">
        <v>7.4999999999999997E-3</v>
      </c>
      <c r="L130" s="932"/>
      <c r="M130" s="932"/>
    </row>
    <row r="131" spans="2:13" s="192" customFormat="1" ht="13.5">
      <c r="B131" s="2080"/>
      <c r="C131" s="323" t="s">
        <v>133</v>
      </c>
      <c r="D131" s="300">
        <v>7180</v>
      </c>
      <c r="E131" s="300">
        <v>141</v>
      </c>
      <c r="F131" s="486">
        <v>1.9599999999999999E-2</v>
      </c>
      <c r="G131" s="486">
        <f>+'28'!H108</f>
        <v>1.3899999999999999E-2</v>
      </c>
      <c r="H131" s="486">
        <v>1.7999999999999999E-2</v>
      </c>
      <c r="I131" s="486">
        <v>1.7399999999999999E-2</v>
      </c>
      <c r="L131" s="932"/>
      <c r="M131" s="932"/>
    </row>
    <row r="132" spans="2:13" s="192" customFormat="1" ht="13.5">
      <c r="B132" s="2080"/>
      <c r="C132" s="440" t="s">
        <v>238</v>
      </c>
      <c r="D132" s="300">
        <v>4345</v>
      </c>
      <c r="E132" s="300">
        <v>76</v>
      </c>
      <c r="F132" s="486">
        <v>1.7500000000000002E-2</v>
      </c>
      <c r="G132" s="486">
        <f>+'28'!H109</f>
        <v>1.1599999999999999E-2</v>
      </c>
      <c r="H132" s="486">
        <v>1.2999999999999999E-2</v>
      </c>
      <c r="I132" s="486">
        <v>1.38E-2</v>
      </c>
      <c r="L132" s="932"/>
      <c r="M132" s="932"/>
    </row>
    <row r="133" spans="2:13" s="192" customFormat="1" ht="13.5">
      <c r="B133" s="2080"/>
      <c r="C133" s="440" t="s">
        <v>239</v>
      </c>
      <c r="D133" s="300">
        <v>2835</v>
      </c>
      <c r="E133" s="300">
        <v>65</v>
      </c>
      <c r="F133" s="486">
        <v>2.29E-2</v>
      </c>
      <c r="G133" s="486">
        <f>+'28'!H110</f>
        <v>2.23E-2</v>
      </c>
      <c r="H133" s="486">
        <v>2.3E-2</v>
      </c>
      <c r="I133" s="486">
        <v>2.3300000000000001E-2</v>
      </c>
      <c r="L133" s="932"/>
      <c r="M133" s="932"/>
    </row>
    <row r="134" spans="2:13" s="192" customFormat="1" ht="13.5">
      <c r="B134" s="2080"/>
      <c r="C134" s="323" t="s">
        <v>134</v>
      </c>
      <c r="D134" s="300">
        <v>3794</v>
      </c>
      <c r="E134" s="300">
        <v>221</v>
      </c>
      <c r="F134" s="486">
        <v>5.8200000000000002E-2</v>
      </c>
      <c r="G134" s="486">
        <f>+'28'!H111</f>
        <v>4.9200000000000001E-2</v>
      </c>
      <c r="H134" s="486">
        <v>5.2299999999999999E-2</v>
      </c>
      <c r="I134" s="486">
        <v>4.3099999999999999E-2</v>
      </c>
      <c r="L134" s="932"/>
      <c r="M134" s="932"/>
    </row>
    <row r="135" spans="2:13" s="192" customFormat="1" ht="13.5">
      <c r="B135" s="2080"/>
      <c r="C135" s="440" t="s">
        <v>240</v>
      </c>
      <c r="D135" s="300">
        <v>2119</v>
      </c>
      <c r="E135" s="300">
        <v>96</v>
      </c>
      <c r="F135" s="486">
        <v>4.53E-2</v>
      </c>
      <c r="G135" s="486">
        <f>+'28'!H112</f>
        <v>3.8699999999999998E-2</v>
      </c>
      <c r="H135" s="486">
        <v>3.6999999999999998E-2</v>
      </c>
      <c r="I135" s="486">
        <v>3.2899999999999999E-2</v>
      </c>
      <c r="L135" s="932"/>
      <c r="M135" s="932"/>
    </row>
    <row r="136" spans="2:13" s="192" customFormat="1" ht="13.5">
      <c r="B136" s="2080"/>
      <c r="C136" s="440" t="s">
        <v>241</v>
      </c>
      <c r="D136" s="300">
        <v>1675</v>
      </c>
      <c r="E136" s="300">
        <v>125</v>
      </c>
      <c r="F136" s="486">
        <v>7.46E-2</v>
      </c>
      <c r="G136" s="486">
        <f>+'28'!H113</f>
        <v>7.0699999999999999E-2</v>
      </c>
      <c r="H136" s="486">
        <v>6.7599999999999993E-2</v>
      </c>
      <c r="I136" s="486">
        <v>5.2999999999999999E-2</v>
      </c>
      <c r="L136" s="932"/>
      <c r="M136" s="932"/>
    </row>
    <row r="137" spans="2:13" s="192" customFormat="1" ht="13.5">
      <c r="B137" s="2080"/>
      <c r="C137" s="323" t="s">
        <v>135</v>
      </c>
      <c r="D137" s="300">
        <v>12612</v>
      </c>
      <c r="E137" s="300">
        <v>690</v>
      </c>
      <c r="F137" s="486">
        <v>5.4699999999999999E-2</v>
      </c>
      <c r="G137" s="486">
        <f>+'28'!H114</f>
        <v>0.24940000000000001</v>
      </c>
      <c r="H137" s="486">
        <v>0.2878</v>
      </c>
      <c r="I137" s="486">
        <v>9.6699999999999994E-2</v>
      </c>
      <c r="L137" s="932"/>
      <c r="M137" s="932"/>
    </row>
    <row r="138" spans="2:13" s="192" customFormat="1" ht="13.5">
      <c r="B138" s="2080"/>
      <c r="C138" s="440" t="s">
        <v>242</v>
      </c>
      <c r="D138" s="300">
        <v>12355</v>
      </c>
      <c r="E138" s="300">
        <v>515</v>
      </c>
      <c r="F138" s="486">
        <v>4.1700000000000001E-2</v>
      </c>
      <c r="G138" s="486">
        <f>+'28'!H115</f>
        <v>0.112</v>
      </c>
      <c r="H138" s="486">
        <v>0.1157</v>
      </c>
      <c r="I138" s="486">
        <v>8.0299999999999996E-2</v>
      </c>
      <c r="L138" s="932"/>
      <c r="M138" s="932"/>
    </row>
    <row r="139" spans="2:13" s="192" customFormat="1" ht="13.5">
      <c r="B139" s="2080"/>
      <c r="C139" s="440" t="s">
        <v>243</v>
      </c>
      <c r="D139" s="300">
        <v>0</v>
      </c>
      <c r="E139" s="300">
        <v>0</v>
      </c>
      <c r="F139" s="486">
        <v>0</v>
      </c>
      <c r="G139" s="486">
        <f>+'28'!H116</f>
        <v>0.23580000000000001</v>
      </c>
      <c r="H139" s="486">
        <v>0</v>
      </c>
      <c r="I139" s="486">
        <v>0.35899999999999999</v>
      </c>
      <c r="L139" s="932"/>
      <c r="M139" s="932"/>
    </row>
    <row r="140" spans="2:13" s="192" customFormat="1" ht="13.5">
      <c r="B140" s="2080"/>
      <c r="C140" s="440" t="s">
        <v>244</v>
      </c>
      <c r="D140" s="300">
        <v>257</v>
      </c>
      <c r="E140" s="300">
        <v>175</v>
      </c>
      <c r="F140" s="486">
        <v>0.68359999999999999</v>
      </c>
      <c r="G140" s="486">
        <f>+'28'!H117</f>
        <v>0.64270000000000005</v>
      </c>
      <c r="H140" s="486">
        <v>0.46</v>
      </c>
      <c r="I140" s="486">
        <v>0.52890000000000004</v>
      </c>
      <c r="L140" s="932"/>
      <c r="M140" s="932"/>
    </row>
    <row r="141" spans="2:13" s="192" customFormat="1" ht="14.25" thickBot="1">
      <c r="B141" s="2081"/>
      <c r="C141" s="448" t="s">
        <v>136</v>
      </c>
      <c r="D141" s="301">
        <v>2289</v>
      </c>
      <c r="E141" s="301">
        <v>0</v>
      </c>
      <c r="F141" s="936">
        <v>0</v>
      </c>
      <c r="G141" s="936">
        <f>+'28'!H118</f>
        <v>1</v>
      </c>
      <c r="H141" s="936">
        <v>1</v>
      </c>
      <c r="I141" s="936">
        <v>0</v>
      </c>
      <c r="L141" s="932"/>
      <c r="M141" s="932"/>
    </row>
    <row r="142" spans="2:13" s="192" customFormat="1" ht="13.5">
      <c r="D142" s="449"/>
      <c r="E142" s="449"/>
    </row>
    <row r="143" spans="2:13" s="192" customFormat="1" ht="13.5"/>
    <row r="144" spans="2:13" s="192" customFormat="1" ht="13.5"/>
    <row r="145" spans="2:13" s="192" customFormat="1" ht="14.25" thickBot="1">
      <c r="B145" s="877" t="s">
        <v>228</v>
      </c>
    </row>
    <row r="146" spans="2:13" s="192" customFormat="1" ht="39.75" customHeight="1">
      <c r="B146" s="2034" t="s">
        <v>550</v>
      </c>
      <c r="C146" s="2034" t="s">
        <v>551</v>
      </c>
      <c r="D146" s="2082" t="s">
        <v>560</v>
      </c>
      <c r="E146" s="2082"/>
      <c r="F146" s="2034" t="s">
        <v>553</v>
      </c>
      <c r="G146" s="2034" t="s">
        <v>124</v>
      </c>
      <c r="H146" s="2034" t="s">
        <v>555</v>
      </c>
      <c r="I146" s="2034" t="s">
        <v>556</v>
      </c>
    </row>
    <row r="147" spans="2:13" s="192" customFormat="1" ht="40.5">
      <c r="B147" s="2035"/>
      <c r="C147" s="2035"/>
      <c r="D147" s="733"/>
      <c r="E147" s="933" t="s">
        <v>557</v>
      </c>
      <c r="F147" s="2035"/>
      <c r="G147" s="2035"/>
      <c r="H147" s="2035"/>
      <c r="I147" s="2035"/>
    </row>
    <row r="148" spans="2:13" s="192" customFormat="1" ht="41.25" thickBot="1">
      <c r="B148" s="934" t="s">
        <v>454</v>
      </c>
      <c r="C148" s="542" t="s">
        <v>65</v>
      </c>
      <c r="D148" s="446" t="s">
        <v>66</v>
      </c>
      <c r="E148" s="446" t="s">
        <v>67</v>
      </c>
      <c r="F148" s="446" t="s">
        <v>68</v>
      </c>
      <c r="G148" s="446" t="s">
        <v>69</v>
      </c>
      <c r="H148" s="446" t="s">
        <v>70</v>
      </c>
      <c r="I148" s="446" t="s">
        <v>71</v>
      </c>
    </row>
    <row r="149" spans="2:13" s="192" customFormat="1" ht="13.5">
      <c r="B149" s="2083"/>
      <c r="C149" s="447" t="s">
        <v>129</v>
      </c>
      <c r="D149" s="890">
        <v>9675</v>
      </c>
      <c r="E149" s="890">
        <v>5</v>
      </c>
      <c r="F149" s="892">
        <v>5.0000000000000001E-4</v>
      </c>
      <c r="G149" s="892">
        <f>+'28'!H121</f>
        <v>8.9999999999999998E-4</v>
      </c>
      <c r="H149" s="892">
        <v>8.0000000000000004E-4</v>
      </c>
      <c r="I149" s="892">
        <v>1E-3</v>
      </c>
      <c r="L149" s="932"/>
      <c r="M149" s="932"/>
    </row>
    <row r="150" spans="2:13" s="192" customFormat="1" ht="13.5">
      <c r="B150" s="2084"/>
      <c r="C150" s="440" t="s">
        <v>236</v>
      </c>
      <c r="D150" s="300">
        <v>1552</v>
      </c>
      <c r="E150" s="300">
        <v>0</v>
      </c>
      <c r="F150" s="486">
        <v>0</v>
      </c>
      <c r="G150" s="486">
        <f>+'28'!H122</f>
        <v>5.0000000000000001E-4</v>
      </c>
      <c r="H150" s="486">
        <v>5.0000000000000001E-4</v>
      </c>
      <c r="I150" s="486">
        <v>5.0000000000000001E-4</v>
      </c>
      <c r="L150" s="932"/>
      <c r="M150" s="932"/>
    </row>
    <row r="151" spans="2:13" s="192" customFormat="1" ht="13.5">
      <c r="B151" s="2084"/>
      <c r="C151" s="440" t="s">
        <v>237</v>
      </c>
      <c r="D151" s="300">
        <v>8123</v>
      </c>
      <c r="E151" s="300">
        <v>5</v>
      </c>
      <c r="F151" s="486">
        <v>5.9999999999999995E-4</v>
      </c>
      <c r="G151" s="486">
        <f>+'28'!H123</f>
        <v>1E-3</v>
      </c>
      <c r="H151" s="486">
        <v>1E-3</v>
      </c>
      <c r="I151" s="486">
        <v>1.1000000000000001E-3</v>
      </c>
      <c r="L151" s="932"/>
      <c r="M151" s="932"/>
    </row>
    <row r="152" spans="2:13" s="192" customFormat="1" ht="13.5">
      <c r="B152" s="2084"/>
      <c r="C152" s="323" t="s">
        <v>130</v>
      </c>
      <c r="D152" s="300">
        <v>41881</v>
      </c>
      <c r="E152" s="300">
        <v>125</v>
      </c>
      <c r="F152" s="486">
        <v>3.0000000000000001E-3</v>
      </c>
      <c r="G152" s="486">
        <f>+'28'!H124</f>
        <v>2E-3</v>
      </c>
      <c r="H152" s="486">
        <v>2E-3</v>
      </c>
      <c r="I152" s="486">
        <v>2.8E-3</v>
      </c>
      <c r="L152" s="932"/>
      <c r="M152" s="932"/>
    </row>
    <row r="153" spans="2:13" s="192" customFormat="1" ht="13.5">
      <c r="B153" s="2084"/>
      <c r="C153" s="323" t="s">
        <v>131</v>
      </c>
      <c r="D153" s="300">
        <v>72344</v>
      </c>
      <c r="E153" s="300">
        <v>690</v>
      </c>
      <c r="F153" s="486">
        <v>9.4999999999999998E-3</v>
      </c>
      <c r="G153" s="486">
        <f>+'28'!H125</f>
        <v>3.5000000000000001E-3</v>
      </c>
      <c r="H153" s="486">
        <v>4.0000000000000001E-3</v>
      </c>
      <c r="I153" s="486">
        <v>8.6999999999999994E-3</v>
      </c>
      <c r="L153" s="932"/>
      <c r="M153" s="932"/>
    </row>
    <row r="154" spans="2:13" s="192" customFormat="1" ht="13.5">
      <c r="B154" s="2084"/>
      <c r="C154" s="323" t="s">
        <v>132</v>
      </c>
      <c r="D154" s="300">
        <v>37203</v>
      </c>
      <c r="E154" s="300">
        <v>634</v>
      </c>
      <c r="F154" s="486">
        <v>1.7000000000000001E-2</v>
      </c>
      <c r="G154" s="486">
        <f>+'28'!H126</f>
        <v>5.8999999999999999E-3</v>
      </c>
      <c r="H154" s="486">
        <v>7.0000000000000001E-3</v>
      </c>
      <c r="I154" s="486">
        <v>1.7399999999999999E-2</v>
      </c>
      <c r="L154" s="932"/>
      <c r="M154" s="932"/>
    </row>
    <row r="155" spans="2:13" s="192" customFormat="1" ht="13.5">
      <c r="B155" s="2084"/>
      <c r="C155" s="323" t="s">
        <v>133</v>
      </c>
      <c r="D155" s="300">
        <v>40093</v>
      </c>
      <c r="E155" s="300">
        <v>1183</v>
      </c>
      <c r="F155" s="486">
        <v>2.9499999999999998E-2</v>
      </c>
      <c r="G155" s="486">
        <f>+'28'!H127</f>
        <v>1.41E-2</v>
      </c>
      <c r="H155" s="486">
        <v>1.7999999999999999E-2</v>
      </c>
      <c r="I155" s="486">
        <v>3.1199999999999999E-2</v>
      </c>
      <c r="L155" s="932"/>
      <c r="M155" s="932"/>
    </row>
    <row r="156" spans="2:13" s="192" customFormat="1" ht="13.5">
      <c r="B156" s="2084"/>
      <c r="C156" s="440" t="s">
        <v>238</v>
      </c>
      <c r="D156" s="300">
        <v>25765</v>
      </c>
      <c r="E156" s="300">
        <v>663</v>
      </c>
      <c r="F156" s="486">
        <v>2.5700000000000001E-2</v>
      </c>
      <c r="G156" s="486">
        <f>+'28'!H128</f>
        <v>1.17E-2</v>
      </c>
      <c r="H156" s="486">
        <v>1.2999999999999999E-2</v>
      </c>
      <c r="I156" s="486">
        <v>2.6599999999999999E-2</v>
      </c>
      <c r="L156" s="932"/>
      <c r="M156" s="932"/>
    </row>
    <row r="157" spans="2:13" s="192" customFormat="1" ht="13.5">
      <c r="B157" s="2084"/>
      <c r="C157" s="440" t="s">
        <v>239</v>
      </c>
      <c r="D157" s="300">
        <v>14328</v>
      </c>
      <c r="E157" s="300">
        <v>520</v>
      </c>
      <c r="F157" s="486">
        <v>3.6299999999999999E-2</v>
      </c>
      <c r="G157" s="486">
        <f>+'28'!H129</f>
        <v>2.1999999999999999E-2</v>
      </c>
      <c r="H157" s="486">
        <v>2.3E-2</v>
      </c>
      <c r="I157" s="486">
        <v>3.9100000000000003E-2</v>
      </c>
      <c r="L157" s="932"/>
      <c r="M157" s="932"/>
    </row>
    <row r="158" spans="2:13" s="192" customFormat="1" ht="13.5">
      <c r="B158" s="2084"/>
      <c r="C158" s="323" t="s">
        <v>134</v>
      </c>
      <c r="D158" s="300">
        <v>20526</v>
      </c>
      <c r="E158" s="300">
        <v>1179</v>
      </c>
      <c r="F158" s="486">
        <v>5.74E-2</v>
      </c>
      <c r="G158" s="486">
        <f>+'28'!H130</f>
        <v>4.7500000000000001E-2</v>
      </c>
      <c r="H158" s="486">
        <v>5.2400000000000002E-2</v>
      </c>
      <c r="I158" s="486">
        <v>6.2600000000000003E-2</v>
      </c>
      <c r="L158" s="932"/>
      <c r="M158" s="932"/>
    </row>
    <row r="159" spans="2:13" s="192" customFormat="1" ht="13.5">
      <c r="B159" s="2084"/>
      <c r="C159" s="440" t="s">
        <v>240</v>
      </c>
      <c r="D159" s="300">
        <v>9156</v>
      </c>
      <c r="E159" s="300">
        <v>419</v>
      </c>
      <c r="F159" s="486">
        <v>4.58E-2</v>
      </c>
      <c r="G159" s="486">
        <f>+'28'!H131</f>
        <v>3.6799999999999999E-2</v>
      </c>
      <c r="H159" s="486">
        <v>3.6999999999999998E-2</v>
      </c>
      <c r="I159" s="486">
        <v>4.8500000000000001E-2</v>
      </c>
      <c r="L159" s="932"/>
      <c r="M159" s="932"/>
    </row>
    <row r="160" spans="2:13" s="192" customFormat="1" ht="13.5">
      <c r="B160" s="2084"/>
      <c r="C160" s="440" t="s">
        <v>241</v>
      </c>
      <c r="D160" s="300">
        <v>11370</v>
      </c>
      <c r="E160" s="300">
        <v>760</v>
      </c>
      <c r="F160" s="486">
        <v>6.6799999999999998E-2</v>
      </c>
      <c r="G160" s="486">
        <f>+'28'!H132</f>
        <v>7.0300000000000001E-2</v>
      </c>
      <c r="H160" s="486">
        <v>6.7900000000000002E-2</v>
      </c>
      <c r="I160" s="486">
        <v>7.3099999999999998E-2</v>
      </c>
      <c r="L160" s="932"/>
      <c r="M160" s="932"/>
    </row>
    <row r="161" spans="2:13" s="192" customFormat="1" ht="13.5">
      <c r="B161" s="2084"/>
      <c r="C161" s="323" t="s">
        <v>135</v>
      </c>
      <c r="D161" s="300">
        <v>9249</v>
      </c>
      <c r="E161" s="300">
        <v>2526</v>
      </c>
      <c r="F161" s="486">
        <v>0.27310000000000001</v>
      </c>
      <c r="G161" s="486">
        <f>+'28'!H133</f>
        <v>0.29310000000000003</v>
      </c>
      <c r="H161" s="486">
        <v>0.29089999999999999</v>
      </c>
      <c r="I161" s="486">
        <v>0.26729999999999998</v>
      </c>
      <c r="L161" s="932"/>
      <c r="M161" s="932"/>
    </row>
    <row r="162" spans="2:13" s="192" customFormat="1" ht="13.5">
      <c r="B162" s="2084"/>
      <c r="C162" s="440" t="s">
        <v>242</v>
      </c>
      <c r="D162" s="300">
        <v>7827</v>
      </c>
      <c r="E162" s="300">
        <v>1502</v>
      </c>
      <c r="F162" s="486">
        <v>0.19189999999999999</v>
      </c>
      <c r="G162" s="486">
        <f>+'28'!H134</f>
        <v>0.12609999999999999</v>
      </c>
      <c r="H162" s="486">
        <v>0.12189999999999999</v>
      </c>
      <c r="I162" s="486">
        <v>0.1852</v>
      </c>
      <c r="L162" s="932"/>
      <c r="M162" s="932"/>
    </row>
    <row r="163" spans="2:13" s="192" customFormat="1" ht="13.5">
      <c r="B163" s="2084"/>
      <c r="C163" s="440" t="s">
        <v>243</v>
      </c>
      <c r="D163" s="300">
        <v>0</v>
      </c>
      <c r="E163" s="300">
        <v>0</v>
      </c>
      <c r="F163" s="486">
        <v>0</v>
      </c>
      <c r="G163" s="486">
        <f>+'28'!H135</f>
        <v>0.25330000000000003</v>
      </c>
      <c r="H163" s="486">
        <v>0</v>
      </c>
      <c r="I163" s="486">
        <v>0.52049999999999996</v>
      </c>
      <c r="L163" s="932"/>
      <c r="M163" s="932"/>
    </row>
    <row r="164" spans="2:13" s="192" customFormat="1" ht="13.5">
      <c r="B164" s="2084"/>
      <c r="C164" s="440" t="s">
        <v>244</v>
      </c>
      <c r="D164" s="300">
        <v>1422</v>
      </c>
      <c r="E164" s="300">
        <v>1024</v>
      </c>
      <c r="F164" s="486">
        <v>0.72009999999999996</v>
      </c>
      <c r="G164" s="486">
        <f>+'28'!H136</f>
        <v>0.62560000000000004</v>
      </c>
      <c r="H164" s="486">
        <v>0.46</v>
      </c>
      <c r="I164" s="486">
        <v>0.74529999999999996</v>
      </c>
      <c r="L164" s="932"/>
      <c r="M164" s="932"/>
    </row>
    <row r="165" spans="2:13" s="192" customFormat="1" ht="14.25" thickBot="1">
      <c r="B165" s="2085"/>
      <c r="C165" s="448" t="s">
        <v>136</v>
      </c>
      <c r="D165" s="935">
        <v>4346</v>
      </c>
      <c r="E165" s="935">
        <v>0</v>
      </c>
      <c r="F165" s="936">
        <v>0</v>
      </c>
      <c r="G165" s="936">
        <f>+'28'!H137</f>
        <v>1</v>
      </c>
      <c r="H165" s="936">
        <v>1</v>
      </c>
      <c r="I165" s="936">
        <v>0</v>
      </c>
      <c r="L165" s="932"/>
      <c r="M165" s="932"/>
    </row>
    <row r="166" spans="2:13" s="192" customFormat="1" ht="13.5"/>
    <row r="167" spans="2:13" s="192" customFormat="1" ht="13.5"/>
  </sheetData>
  <mergeCells count="56">
    <mergeCell ref="H146:H147"/>
    <mergeCell ref="I146:I147"/>
    <mergeCell ref="B149:B165"/>
    <mergeCell ref="B125:B141"/>
    <mergeCell ref="B146:B147"/>
    <mergeCell ref="C146:C147"/>
    <mergeCell ref="D146:E146"/>
    <mergeCell ref="F146:F147"/>
    <mergeCell ref="G146:G147"/>
    <mergeCell ref="H98:H99"/>
    <mergeCell ref="I98:I99"/>
    <mergeCell ref="B101:B117"/>
    <mergeCell ref="B122:B123"/>
    <mergeCell ref="C122:C123"/>
    <mergeCell ref="D122:E122"/>
    <mergeCell ref="F122:F123"/>
    <mergeCell ref="G122:G123"/>
    <mergeCell ref="H122:H123"/>
    <mergeCell ref="I122:I123"/>
    <mergeCell ref="G98:G99"/>
    <mergeCell ref="B77:B93"/>
    <mergeCell ref="B98:B99"/>
    <mergeCell ref="C98:C99"/>
    <mergeCell ref="D98:E98"/>
    <mergeCell ref="F98:F99"/>
    <mergeCell ref="H50:H51"/>
    <mergeCell ref="I50:I51"/>
    <mergeCell ref="B53:B69"/>
    <mergeCell ref="B74:B75"/>
    <mergeCell ref="C74:C75"/>
    <mergeCell ref="D74:E74"/>
    <mergeCell ref="F74:F75"/>
    <mergeCell ref="G74:G75"/>
    <mergeCell ref="H74:H75"/>
    <mergeCell ref="I74:I75"/>
    <mergeCell ref="G50:G51"/>
    <mergeCell ref="B30:B46"/>
    <mergeCell ref="B50:B51"/>
    <mergeCell ref="C50:C51"/>
    <mergeCell ref="D50:E50"/>
    <mergeCell ref="F50:F51"/>
    <mergeCell ref="I4:I5"/>
    <mergeCell ref="B7:B23"/>
    <mergeCell ref="B27:B28"/>
    <mergeCell ref="C27:C28"/>
    <mergeCell ref="D27:E27"/>
    <mergeCell ref="F27:F28"/>
    <mergeCell ref="G27:G28"/>
    <mergeCell ref="H27:H28"/>
    <mergeCell ref="I27:I28"/>
    <mergeCell ref="B4:B5"/>
    <mergeCell ref="C4:C5"/>
    <mergeCell ref="D4:E4"/>
    <mergeCell ref="F4:F5"/>
    <mergeCell ref="G4:G5"/>
    <mergeCell ref="H4:H5"/>
  </mergeCells>
  <hyperlinks>
    <hyperlink ref="K1" location="Index!A1" display="Back to index" xr:uid="{4D1305A4-7BD0-45CE-A8E6-4C33EA551004}"/>
  </hyperlinks>
  <pageMargins left="0.70866141732283472" right="0.70866141732283472" top="0.78740157480314965" bottom="0.78740157480314965" header="0.31496062992125984" footer="0.31496062992125984"/>
  <pageSetup paperSize="9" scale="59" orientation="landscape" cellComments="asDisplayed" r:id="rId1"/>
  <headerFooter>
    <oddHeader>&amp;CEN
Annex XXI</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9E7E1-05EF-4124-A7D6-565787D9DA9A}">
  <sheetPr>
    <tabColor theme="7" tint="0.59999389629810485"/>
    <pageSetUpPr fitToPage="1"/>
  </sheetPr>
  <dimension ref="A1:K42"/>
  <sheetViews>
    <sheetView showGridLines="0" zoomScale="90" zoomScaleNormal="90" zoomScaleSheetLayoutView="100" zoomScalePageLayoutView="80" workbookViewId="0"/>
  </sheetViews>
  <sheetFormatPr defaultColWidth="11.5703125" defaultRowHeight="18"/>
  <cols>
    <col min="1" max="1" width="4.7109375" style="11" customWidth="1"/>
    <col min="2" max="2" width="25.7109375" style="11" customWidth="1"/>
    <col min="3" max="3" width="35.28515625" style="11" customWidth="1"/>
    <col min="4" max="9" width="15.7109375" style="11" customWidth="1"/>
    <col min="10" max="10" width="52.28515625" style="11" customWidth="1"/>
    <col min="11" max="15" width="15.7109375" style="11" customWidth="1"/>
    <col min="16" max="16384" width="11.5703125" style="11"/>
  </cols>
  <sheetData>
    <row r="1" spans="1:11" ht="21.75">
      <c r="B1" s="3" t="s">
        <v>561</v>
      </c>
      <c r="C1" s="407"/>
      <c r="D1" s="407"/>
      <c r="E1" s="407"/>
      <c r="F1" s="407"/>
      <c r="G1" s="407"/>
      <c r="K1" s="9" t="s">
        <v>418</v>
      </c>
    </row>
    <row r="2" spans="1:11" ht="21.75">
      <c r="A2" s="436"/>
      <c r="B2" s="10" t="s">
        <v>672</v>
      </c>
      <c r="C2" s="2060" t="s">
        <v>441</v>
      </c>
      <c r="D2" s="2060"/>
      <c r="E2" s="407"/>
      <c r="F2" s="407"/>
      <c r="G2" s="407"/>
      <c r="J2" s="436"/>
      <c r="K2" s="436"/>
    </row>
    <row r="3" spans="1:11" s="12" customFormat="1" ht="15.75" thickBot="1">
      <c r="B3" s="671" t="s">
        <v>228</v>
      </c>
    </row>
    <row r="4" spans="1:11" s="192" customFormat="1" ht="33.950000000000003" customHeight="1">
      <c r="B4" s="2086" t="s">
        <v>550</v>
      </c>
      <c r="C4" s="2086" t="s">
        <v>551</v>
      </c>
      <c r="D4" s="2086" t="s">
        <v>562</v>
      </c>
      <c r="E4" s="2090" t="s">
        <v>552</v>
      </c>
      <c r="F4" s="2090"/>
      <c r="G4" s="2086" t="s">
        <v>553</v>
      </c>
      <c r="H4" s="2086" t="s">
        <v>555</v>
      </c>
      <c r="I4" s="2086" t="s">
        <v>556</v>
      </c>
    </row>
    <row r="5" spans="1:11" s="192" customFormat="1" ht="53.25" customHeight="1">
      <c r="B5" s="2020"/>
      <c r="C5" s="2020"/>
      <c r="D5" s="2020"/>
      <c r="E5" s="663"/>
      <c r="F5" s="445" t="s">
        <v>557</v>
      </c>
      <c r="G5" s="2020"/>
      <c r="H5" s="2020"/>
      <c r="I5" s="2020"/>
    </row>
    <row r="6" spans="1:11" s="192" customFormat="1" ht="20.100000000000001" customHeight="1">
      <c r="B6" s="673" t="s">
        <v>64</v>
      </c>
      <c r="C6" s="673" t="s">
        <v>65</v>
      </c>
      <c r="D6" s="673" t="s">
        <v>66</v>
      </c>
      <c r="E6" s="674" t="s">
        <v>67</v>
      </c>
      <c r="F6" s="674" t="s">
        <v>68</v>
      </c>
      <c r="G6" s="674" t="s">
        <v>69</v>
      </c>
      <c r="H6" s="674" t="s">
        <v>70</v>
      </c>
      <c r="I6" s="674" t="s">
        <v>71</v>
      </c>
    </row>
    <row r="7" spans="1:11" ht="20.100000000000001" customHeight="1">
      <c r="A7" s="12"/>
      <c r="B7" s="2087"/>
      <c r="C7" s="437"/>
      <c r="D7" s="437"/>
      <c r="E7" s="438"/>
      <c r="F7" s="439"/>
      <c r="G7" s="439"/>
      <c r="H7" s="439"/>
      <c r="I7" s="439"/>
      <c r="J7" s="12"/>
    </row>
    <row r="8" spans="1:11" ht="20.100000000000001" customHeight="1">
      <c r="A8" s="12"/>
      <c r="B8" s="2088"/>
      <c r="C8" s="440"/>
      <c r="D8" s="440"/>
      <c r="E8" s="441"/>
      <c r="F8" s="442"/>
      <c r="G8" s="442"/>
      <c r="H8" s="442"/>
      <c r="I8" s="442"/>
      <c r="J8" s="12"/>
    </row>
    <row r="9" spans="1:11" ht="20.100000000000001" customHeight="1">
      <c r="A9" s="12"/>
      <c r="B9" s="2088"/>
      <c r="C9" s="440"/>
      <c r="D9" s="440"/>
      <c r="E9" s="441"/>
      <c r="F9" s="442"/>
      <c r="G9" s="442"/>
      <c r="H9" s="442"/>
      <c r="I9" s="442"/>
      <c r="J9" s="12"/>
    </row>
    <row r="10" spans="1:11" ht="20.100000000000001" customHeight="1">
      <c r="A10" s="12"/>
      <c r="B10" s="2088"/>
      <c r="C10" s="323"/>
      <c r="D10" s="323"/>
      <c r="E10" s="441"/>
      <c r="F10" s="442"/>
      <c r="G10" s="442"/>
      <c r="H10" s="442"/>
      <c r="I10" s="442"/>
      <c r="J10" s="12"/>
    </row>
    <row r="11" spans="1:11" ht="20.100000000000001" customHeight="1">
      <c r="A11" s="12"/>
      <c r="B11" s="2088"/>
      <c r="C11" s="323"/>
      <c r="D11" s="323"/>
      <c r="E11" s="441"/>
      <c r="F11" s="442"/>
      <c r="G11" s="442"/>
      <c r="H11" s="442"/>
      <c r="I11" s="442"/>
      <c r="J11" s="12"/>
    </row>
    <row r="12" spans="1:11" ht="20.100000000000001" customHeight="1">
      <c r="A12" s="12"/>
      <c r="B12" s="2088"/>
      <c r="C12" s="323"/>
      <c r="D12" s="323"/>
      <c r="E12" s="442"/>
      <c r="F12" s="442"/>
      <c r="G12" s="442"/>
      <c r="H12" s="442"/>
      <c r="I12" s="442"/>
      <c r="J12" s="12"/>
    </row>
    <row r="13" spans="1:11" ht="20.100000000000001" customHeight="1">
      <c r="A13" s="12"/>
      <c r="B13" s="2088"/>
      <c r="C13" s="323"/>
      <c r="D13" s="323"/>
      <c r="E13" s="442"/>
      <c r="F13" s="442"/>
      <c r="G13" s="442"/>
      <c r="H13" s="442"/>
      <c r="I13" s="442"/>
      <c r="J13" s="12"/>
      <c r="K13" s="1916"/>
    </row>
    <row r="14" spans="1:11" ht="20.100000000000001" customHeight="1" thickBot="1">
      <c r="A14" s="12"/>
      <c r="B14" s="2089"/>
      <c r="C14" s="443"/>
      <c r="D14" s="443"/>
      <c r="E14" s="444"/>
      <c r="F14" s="444"/>
      <c r="G14" s="444"/>
      <c r="H14" s="444"/>
      <c r="I14" s="444"/>
      <c r="J14" s="12"/>
    </row>
    <row r="15" spans="1:11">
      <c r="A15" s="12"/>
      <c r="J15" s="12"/>
    </row>
    <row r="16" spans="1:11">
      <c r="A16" s="12"/>
      <c r="J16" s="12"/>
    </row>
    <row r="17" spans="1:10">
      <c r="A17" s="12"/>
      <c r="J17" s="12"/>
    </row>
    <row r="18" spans="1:10" s="192" customFormat="1" ht="14.25" thickBot="1">
      <c r="B18" s="672" t="s">
        <v>559</v>
      </c>
    </row>
    <row r="19" spans="1:10" s="192" customFormat="1" ht="33.950000000000003" customHeight="1">
      <c r="B19" s="2086" t="s">
        <v>550</v>
      </c>
      <c r="C19" s="2086" t="s">
        <v>551</v>
      </c>
      <c r="D19" s="2086" t="s">
        <v>562</v>
      </c>
      <c r="E19" s="2090" t="s">
        <v>560</v>
      </c>
      <c r="F19" s="2090"/>
      <c r="G19" s="2086" t="s">
        <v>553</v>
      </c>
      <c r="H19" s="2086" t="s">
        <v>555</v>
      </c>
      <c r="I19" s="2086" t="s">
        <v>556</v>
      </c>
    </row>
    <row r="20" spans="1:10" s="192" customFormat="1" ht="53.25" customHeight="1">
      <c r="B20" s="2020"/>
      <c r="C20" s="2020"/>
      <c r="D20" s="2020"/>
      <c r="E20" s="663"/>
      <c r="F20" s="445" t="s">
        <v>557</v>
      </c>
      <c r="G20" s="2020"/>
      <c r="H20" s="2020"/>
      <c r="I20" s="2020"/>
    </row>
    <row r="21" spans="1:10" s="192" customFormat="1" ht="20.100000000000001" customHeight="1">
      <c r="B21" s="673" t="s">
        <v>64</v>
      </c>
      <c r="C21" s="673" t="s">
        <v>65</v>
      </c>
      <c r="D21" s="673" t="s">
        <v>66</v>
      </c>
      <c r="E21" s="674" t="s">
        <v>67</v>
      </c>
      <c r="F21" s="674" t="s">
        <v>68</v>
      </c>
      <c r="G21" s="674" t="s">
        <v>69</v>
      </c>
      <c r="H21" s="674" t="s">
        <v>70</v>
      </c>
      <c r="I21" s="674" t="s">
        <v>71</v>
      </c>
    </row>
    <row r="22" spans="1:10" ht="20.100000000000001" customHeight="1">
      <c r="A22" s="12"/>
      <c r="B22" s="2087"/>
      <c r="C22" s="437"/>
      <c r="D22" s="437"/>
      <c r="E22" s="438"/>
      <c r="F22" s="439"/>
      <c r="G22" s="439"/>
      <c r="H22" s="439"/>
      <c r="I22" s="439"/>
      <c r="J22" s="12"/>
    </row>
    <row r="23" spans="1:10" ht="20.100000000000001" customHeight="1">
      <c r="A23" s="12"/>
      <c r="B23" s="2088"/>
      <c r="C23" s="440"/>
      <c r="D23" s="440"/>
      <c r="E23" s="441"/>
      <c r="F23" s="442"/>
      <c r="G23" s="442"/>
      <c r="H23" s="442"/>
      <c r="I23" s="442"/>
      <c r="J23" s="12"/>
    </row>
    <row r="24" spans="1:10" ht="20.100000000000001" customHeight="1">
      <c r="A24" s="12"/>
      <c r="B24" s="2088"/>
      <c r="C24" s="440"/>
      <c r="D24" s="440"/>
      <c r="E24" s="441"/>
      <c r="F24" s="442"/>
      <c r="G24" s="442"/>
      <c r="H24" s="442"/>
      <c r="I24" s="442"/>
      <c r="J24" s="12"/>
    </row>
    <row r="25" spans="1:10" ht="20.100000000000001" customHeight="1">
      <c r="A25" s="12"/>
      <c r="B25" s="2088"/>
      <c r="C25" s="323"/>
      <c r="D25" s="323"/>
      <c r="E25" s="441"/>
      <c r="F25" s="442"/>
      <c r="G25" s="442"/>
      <c r="H25" s="442"/>
      <c r="I25" s="442"/>
      <c r="J25" s="12"/>
    </row>
    <row r="26" spans="1:10" ht="20.100000000000001" customHeight="1">
      <c r="A26" s="12"/>
      <c r="B26" s="2088"/>
      <c r="C26" s="323"/>
      <c r="D26" s="323"/>
      <c r="E26" s="441"/>
      <c r="F26" s="442"/>
      <c r="G26" s="442"/>
      <c r="H26" s="442"/>
      <c r="I26" s="442"/>
      <c r="J26" s="12"/>
    </row>
    <row r="27" spans="1:10" ht="20.100000000000001" customHeight="1">
      <c r="A27" s="12"/>
      <c r="B27" s="2088"/>
      <c r="C27" s="323"/>
      <c r="D27" s="323"/>
      <c r="E27" s="32"/>
      <c r="F27" s="442"/>
      <c r="G27" s="442"/>
      <c r="H27" s="442"/>
      <c r="I27" s="442"/>
      <c r="J27" s="12"/>
    </row>
    <row r="28" spans="1:10" ht="20.100000000000001" customHeight="1">
      <c r="A28" s="12"/>
      <c r="B28" s="2088"/>
      <c r="C28" s="323"/>
      <c r="D28" s="323"/>
      <c r="E28" s="442"/>
      <c r="F28" s="442"/>
      <c r="G28" s="442"/>
      <c r="H28" s="442"/>
      <c r="I28" s="442"/>
      <c r="J28" s="12"/>
    </row>
    <row r="29" spans="1:10" ht="20.100000000000001" customHeight="1" thickBot="1">
      <c r="A29" s="12"/>
      <c r="B29" s="2089"/>
      <c r="C29" s="443"/>
      <c r="D29" s="443"/>
      <c r="E29" s="444"/>
      <c r="F29" s="444"/>
      <c r="G29" s="444"/>
      <c r="H29" s="444"/>
      <c r="I29" s="444"/>
      <c r="J29" s="12"/>
    </row>
    <row r="30" spans="1:10">
      <c r="A30" s="12"/>
      <c r="J30" s="12"/>
    </row>
    <row r="31" spans="1:10">
      <c r="A31" s="12"/>
      <c r="J31" s="12"/>
    </row>
    <row r="32" spans="1:10">
      <c r="A32" s="12"/>
      <c r="J32" s="12"/>
    </row>
    <row r="33" spans="1:10">
      <c r="A33" s="12"/>
      <c r="J33" s="12"/>
    </row>
    <row r="34" spans="1:10">
      <c r="A34" s="12"/>
      <c r="J34" s="12"/>
    </row>
    <row r="35" spans="1:10">
      <c r="A35" s="12"/>
      <c r="J35" s="12"/>
    </row>
    <row r="36" spans="1:10">
      <c r="A36" s="12"/>
      <c r="J36" s="12"/>
    </row>
    <row r="37" spans="1:10">
      <c r="A37" s="12"/>
      <c r="J37" s="12"/>
    </row>
    <row r="38" spans="1:10">
      <c r="A38" s="12"/>
      <c r="J38" s="12"/>
    </row>
    <row r="39" spans="1:10">
      <c r="A39" s="12"/>
      <c r="J39" s="12"/>
    </row>
    <row r="40" spans="1:10">
      <c r="A40" s="12"/>
      <c r="J40" s="12"/>
    </row>
    <row r="41" spans="1:10">
      <c r="A41" s="12"/>
      <c r="J41" s="12"/>
    </row>
    <row r="42" spans="1:10">
      <c r="A42" s="12"/>
      <c r="J42" s="12"/>
    </row>
  </sheetData>
  <mergeCells count="17">
    <mergeCell ref="E4:F4"/>
    <mergeCell ref="G4:G5"/>
    <mergeCell ref="H4:H5"/>
    <mergeCell ref="C2:D2"/>
    <mergeCell ref="B22:B29"/>
    <mergeCell ref="I4:I5"/>
    <mergeCell ref="B7:B14"/>
    <mergeCell ref="B19:B20"/>
    <mergeCell ref="C19:C20"/>
    <mergeCell ref="D19:D20"/>
    <mergeCell ref="E19:F19"/>
    <mergeCell ref="G19:G20"/>
    <mergeCell ref="H19:H20"/>
    <mergeCell ref="I19:I20"/>
    <mergeCell ref="B4:B5"/>
    <mergeCell ref="C4:C5"/>
    <mergeCell ref="D4:D5"/>
  </mergeCells>
  <hyperlinks>
    <hyperlink ref="K1" location="Index!A1" display="Back to index" xr:uid="{0F1D3C8E-8498-4243-9819-8F56BBA6842E}"/>
  </hyperlinks>
  <pageMargins left="0.70866141732283472" right="0.70866141732283472" top="0.78740157480314965" bottom="0.78740157480314965" header="0.31496062992125984" footer="0.31496062992125984"/>
  <pageSetup paperSize="9" scale="67" orientation="landscape" r:id="rId1"/>
  <headerFooter>
    <oddHeader>&amp;CEN
Annex XXI</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A6D47-FD48-4A42-9D47-32CDCE67B1A0}">
  <sheetPr>
    <tabColor theme="7" tint="0.59999389629810485"/>
  </sheetPr>
  <dimension ref="A1:Q49"/>
  <sheetViews>
    <sheetView showGridLines="0" zoomScale="90" zoomScaleNormal="90" workbookViewId="0"/>
  </sheetViews>
  <sheetFormatPr defaultColWidth="9.140625" defaultRowHeight="18"/>
  <cols>
    <col min="1" max="1" width="4.7109375" style="2" customWidth="1"/>
    <col min="2" max="2" width="14.7109375" style="11" customWidth="1"/>
    <col min="3" max="3" width="31.7109375" style="11" customWidth="1"/>
    <col min="4" max="5" width="16.7109375" style="11" customWidth="1"/>
    <col min="6" max="6" width="16.7109375" style="318" customWidth="1"/>
    <col min="7" max="7" width="14.28515625" style="11" customWidth="1"/>
    <col min="8" max="8" width="16.7109375" style="11" customWidth="1"/>
    <col min="9" max="9" width="15.5703125" style="11" customWidth="1"/>
    <col min="10" max="15" width="15.7109375" style="11" customWidth="1"/>
    <col min="16" max="16384" width="9.140625" style="11"/>
  </cols>
  <sheetData>
    <row r="1" spans="1:17" ht="24">
      <c r="B1" s="3" t="s">
        <v>285</v>
      </c>
      <c r="C1" s="424"/>
      <c r="D1" s="424"/>
      <c r="E1" s="424"/>
      <c r="F1" s="425"/>
      <c r="G1" s="424"/>
      <c r="H1" s="426"/>
      <c r="I1" s="426"/>
      <c r="J1" s="8"/>
      <c r="K1" s="9" t="s">
        <v>418</v>
      </c>
      <c r="L1" s="426"/>
    </row>
    <row r="2" spans="1:17">
      <c r="B2" s="10" t="s">
        <v>672</v>
      </c>
    </row>
    <row r="3" spans="1:17" s="1733" customFormat="1">
      <c r="A3" s="1734"/>
      <c r="B3" s="1732"/>
      <c r="F3" s="318"/>
    </row>
    <row r="4" spans="1:17" s="354" customFormat="1" ht="18.75">
      <c r="B4" s="658" t="s">
        <v>2362</v>
      </c>
      <c r="F4" s="1750"/>
    </row>
    <row r="5" spans="1:17" s="1733" customFormat="1">
      <c r="B5" s="1749"/>
      <c r="F5" s="318"/>
    </row>
    <row r="6" spans="1:17" s="887" customFormat="1" ht="20.100000000000001" customHeight="1">
      <c r="B6" s="2091" t="s">
        <v>379</v>
      </c>
      <c r="C6" s="2091"/>
      <c r="D6" s="2091"/>
      <c r="E6" s="2091"/>
      <c r="F6" s="2091"/>
      <c r="G6" s="2091"/>
      <c r="H6" s="2091"/>
      <c r="I6" s="2091"/>
      <c r="J6" s="358"/>
    </row>
    <row r="7" spans="1:17" s="887" customFormat="1" ht="33.75" customHeight="1">
      <c r="B7" s="2052" t="s">
        <v>286</v>
      </c>
      <c r="C7" s="2052" t="s">
        <v>287</v>
      </c>
      <c r="D7" s="744" t="s">
        <v>1933</v>
      </c>
      <c r="E7" s="744" t="s">
        <v>1934</v>
      </c>
      <c r="F7" s="744" t="s">
        <v>105</v>
      </c>
      <c r="G7" s="744" t="s">
        <v>77</v>
      </c>
      <c r="H7" s="744" t="s">
        <v>199</v>
      </c>
      <c r="I7" s="744" t="s">
        <v>235</v>
      </c>
      <c r="J7" s="396"/>
    </row>
    <row r="8" spans="1:17" s="887" customFormat="1" ht="20.100000000000001" customHeight="1" thickBot="1">
      <c r="B8" s="2049"/>
      <c r="C8" s="2049"/>
      <c r="D8" s="743" t="s">
        <v>64</v>
      </c>
      <c r="E8" s="743" t="s">
        <v>65</v>
      </c>
      <c r="F8" s="743" t="s">
        <v>66</v>
      </c>
      <c r="G8" s="743" t="s">
        <v>67</v>
      </c>
      <c r="H8" s="743" t="s">
        <v>68</v>
      </c>
      <c r="I8" s="743" t="s">
        <v>69</v>
      </c>
      <c r="J8" s="396"/>
    </row>
    <row r="9" spans="1:17" s="192" customFormat="1" ht="20.100000000000001" customHeight="1">
      <c r="B9" s="2018" t="s">
        <v>288</v>
      </c>
      <c r="C9" s="427" t="s">
        <v>289</v>
      </c>
      <c r="D9" s="299">
        <v>0</v>
      </c>
      <c r="E9" s="299">
        <v>0</v>
      </c>
      <c r="F9" s="433">
        <v>0.5</v>
      </c>
      <c r="G9" s="299">
        <v>0</v>
      </c>
      <c r="H9" s="299">
        <v>0</v>
      </c>
      <c r="I9" s="299">
        <v>0</v>
      </c>
      <c r="J9" s="739"/>
      <c r="L9" s="937"/>
      <c r="M9" s="937"/>
      <c r="N9" s="937"/>
      <c r="O9" s="937"/>
      <c r="P9" s="937"/>
      <c r="Q9" s="937"/>
    </row>
    <row r="10" spans="1:17" s="192" customFormat="1" ht="20.100000000000001" customHeight="1">
      <c r="B10" s="2018"/>
      <c r="C10" s="749" t="s">
        <v>290</v>
      </c>
      <c r="D10" s="300">
        <v>0</v>
      </c>
      <c r="E10" s="300">
        <v>0</v>
      </c>
      <c r="F10" s="434">
        <v>0.7</v>
      </c>
      <c r="G10" s="300">
        <v>0</v>
      </c>
      <c r="H10" s="300">
        <v>0</v>
      </c>
      <c r="I10" s="300">
        <v>0</v>
      </c>
      <c r="J10" s="867"/>
      <c r="L10" s="937"/>
      <c r="M10" s="937"/>
      <c r="N10" s="937"/>
      <c r="O10" s="937"/>
      <c r="P10" s="937"/>
      <c r="Q10" s="937"/>
    </row>
    <row r="11" spans="1:17" s="192" customFormat="1" ht="20.100000000000001" customHeight="1">
      <c r="B11" s="2018" t="s">
        <v>291</v>
      </c>
      <c r="C11" s="749" t="s">
        <v>289</v>
      </c>
      <c r="D11" s="300">
        <v>0</v>
      </c>
      <c r="E11" s="300">
        <v>0</v>
      </c>
      <c r="F11" s="434">
        <v>0.7</v>
      </c>
      <c r="G11" s="300">
        <v>0</v>
      </c>
      <c r="H11" s="300">
        <v>0</v>
      </c>
      <c r="I11" s="300">
        <v>0</v>
      </c>
      <c r="J11" s="867"/>
      <c r="L11" s="937"/>
      <c r="M11" s="937"/>
      <c r="N11" s="937"/>
      <c r="O11" s="937"/>
      <c r="P11" s="937"/>
      <c r="Q11" s="937"/>
    </row>
    <row r="12" spans="1:17" s="192" customFormat="1" ht="20.100000000000001" customHeight="1">
      <c r="B12" s="2018"/>
      <c r="C12" s="749" t="s">
        <v>290</v>
      </c>
      <c r="D12" s="300">
        <v>438.1741902</v>
      </c>
      <c r="E12" s="300">
        <v>53.458259329999997</v>
      </c>
      <c r="F12" s="434">
        <v>0.9</v>
      </c>
      <c r="G12" s="300">
        <v>461.25790231999997</v>
      </c>
      <c r="H12" s="300">
        <v>365.98006237999999</v>
      </c>
      <c r="I12" s="300">
        <v>3.6900632200000003</v>
      </c>
      <c r="J12" s="867"/>
      <c r="L12" s="937"/>
      <c r="M12" s="937"/>
      <c r="N12" s="937"/>
      <c r="O12" s="937"/>
      <c r="P12" s="937"/>
      <c r="Q12" s="937"/>
    </row>
    <row r="13" spans="1:17" s="192" customFormat="1" ht="20.100000000000001" customHeight="1">
      <c r="B13" s="2018" t="s">
        <v>292</v>
      </c>
      <c r="C13" s="749" t="s">
        <v>289</v>
      </c>
      <c r="D13" s="300">
        <v>0</v>
      </c>
      <c r="E13" s="300">
        <v>0</v>
      </c>
      <c r="F13" s="434">
        <v>1.1499999999999999</v>
      </c>
      <c r="G13" s="300">
        <v>0</v>
      </c>
      <c r="H13" s="300">
        <v>0</v>
      </c>
      <c r="I13" s="300">
        <v>0</v>
      </c>
      <c r="J13" s="867"/>
      <c r="K13" s="924"/>
      <c r="L13" s="937"/>
      <c r="M13" s="937"/>
      <c r="N13" s="937"/>
      <c r="O13" s="937"/>
      <c r="P13" s="937"/>
      <c r="Q13" s="937"/>
    </row>
    <row r="14" spans="1:17" s="192" customFormat="1" ht="20.100000000000001" customHeight="1">
      <c r="B14" s="2018"/>
      <c r="C14" s="749" t="s">
        <v>290</v>
      </c>
      <c r="D14" s="300">
        <v>225.06003756000001</v>
      </c>
      <c r="E14" s="300">
        <v>42.155251110000002</v>
      </c>
      <c r="F14" s="434">
        <v>1.1499999999999999</v>
      </c>
      <c r="G14" s="300">
        <v>229.29006831999999</v>
      </c>
      <c r="H14" s="300">
        <v>213.98352858999999</v>
      </c>
      <c r="I14" s="300">
        <v>6.4201219099999998</v>
      </c>
      <c r="J14" s="867"/>
      <c r="L14" s="937"/>
      <c r="M14" s="937"/>
      <c r="N14" s="937"/>
      <c r="O14" s="937"/>
      <c r="P14" s="937"/>
      <c r="Q14" s="937"/>
    </row>
    <row r="15" spans="1:17" s="192" customFormat="1" ht="20.100000000000001" customHeight="1">
      <c r="B15" s="2018" t="s">
        <v>293</v>
      </c>
      <c r="C15" s="749" t="s">
        <v>289</v>
      </c>
      <c r="D15" s="300">
        <v>0</v>
      </c>
      <c r="E15" s="300">
        <v>0</v>
      </c>
      <c r="F15" s="434">
        <v>2.5</v>
      </c>
      <c r="G15" s="300">
        <v>0</v>
      </c>
      <c r="H15" s="300">
        <v>0</v>
      </c>
      <c r="I15" s="300">
        <v>0</v>
      </c>
      <c r="L15" s="937"/>
      <c r="M15" s="937"/>
      <c r="N15" s="937"/>
      <c r="O15" s="937"/>
      <c r="P15" s="937"/>
      <c r="Q15" s="937"/>
    </row>
    <row r="16" spans="1:17" s="192" customFormat="1" ht="20.100000000000001" customHeight="1">
      <c r="B16" s="2018"/>
      <c r="C16" s="749" t="s">
        <v>290</v>
      </c>
      <c r="D16" s="300">
        <v>0</v>
      </c>
      <c r="E16" s="300">
        <v>6.1855114699999998</v>
      </c>
      <c r="F16" s="434">
        <v>2.5</v>
      </c>
      <c r="G16" s="300">
        <v>1.23660229</v>
      </c>
      <c r="H16" s="300">
        <v>3.0915057400000001</v>
      </c>
      <c r="I16" s="300">
        <v>9.8928179999999991E-2</v>
      </c>
      <c r="L16" s="937"/>
      <c r="M16" s="937"/>
      <c r="N16" s="937"/>
      <c r="O16" s="937"/>
      <c r="P16" s="937"/>
      <c r="Q16" s="937"/>
    </row>
    <row r="17" spans="1:17" s="192" customFormat="1" ht="20.100000000000001" customHeight="1">
      <c r="B17" s="2018" t="s">
        <v>294</v>
      </c>
      <c r="C17" s="749" t="s">
        <v>289</v>
      </c>
      <c r="D17" s="300">
        <v>0</v>
      </c>
      <c r="E17" s="300">
        <v>0</v>
      </c>
      <c r="F17" s="434">
        <v>0</v>
      </c>
      <c r="G17" s="300">
        <v>0</v>
      </c>
      <c r="H17" s="300">
        <v>0</v>
      </c>
      <c r="I17" s="300">
        <v>0</v>
      </c>
      <c r="L17" s="937"/>
      <c r="M17" s="937"/>
      <c r="N17" s="937"/>
      <c r="O17" s="937"/>
      <c r="P17" s="937"/>
      <c r="Q17" s="937"/>
    </row>
    <row r="18" spans="1:17" s="192" customFormat="1" ht="20.100000000000001" customHeight="1">
      <c r="B18" s="2018"/>
      <c r="C18" s="294" t="s">
        <v>290</v>
      </c>
      <c r="D18" s="301">
        <v>0</v>
      </c>
      <c r="E18" s="301">
        <v>0.74292933999999999</v>
      </c>
      <c r="F18" s="938">
        <v>0</v>
      </c>
      <c r="G18" s="301">
        <v>0.14858587000000001</v>
      </c>
      <c r="H18" s="301">
        <v>0</v>
      </c>
      <c r="I18" s="301">
        <v>7.4292929999999993E-2</v>
      </c>
      <c r="L18" s="937"/>
      <c r="M18" s="937"/>
      <c r="N18" s="937"/>
      <c r="O18" s="937"/>
      <c r="P18" s="937"/>
      <c r="Q18" s="937"/>
    </row>
    <row r="19" spans="1:17" s="192" customFormat="1" ht="20.100000000000001" customHeight="1">
      <c r="A19" s="868"/>
      <c r="B19" s="2048" t="s">
        <v>94</v>
      </c>
      <c r="C19" s="428" t="s">
        <v>289</v>
      </c>
      <c r="D19" s="429">
        <v>0</v>
      </c>
      <c r="E19" s="429">
        <v>0</v>
      </c>
      <c r="F19" s="356"/>
      <c r="G19" s="429">
        <v>0</v>
      </c>
      <c r="H19" s="429">
        <v>0</v>
      </c>
      <c r="I19" s="429">
        <v>0</v>
      </c>
      <c r="L19" s="937"/>
      <c r="M19" s="937"/>
      <c r="N19" s="937"/>
      <c r="O19" s="937"/>
      <c r="P19" s="937"/>
      <c r="Q19" s="937"/>
    </row>
    <row r="20" spans="1:17" s="192" customFormat="1" ht="20.100000000000001" customHeight="1" thickBot="1">
      <c r="A20" s="868"/>
      <c r="B20" s="2049"/>
      <c r="C20" s="430" t="s">
        <v>290</v>
      </c>
      <c r="D20" s="431">
        <v>663.23422775999995</v>
      </c>
      <c r="E20" s="431">
        <v>102.54195125</v>
      </c>
      <c r="F20" s="360"/>
      <c r="G20" s="431">
        <v>691.9331588099999</v>
      </c>
      <c r="H20" s="431">
        <v>583.05509670000004</v>
      </c>
      <c r="I20" s="431">
        <v>10.283406250000001</v>
      </c>
      <c r="L20" s="937"/>
      <c r="M20" s="937"/>
      <c r="N20" s="937"/>
      <c r="O20" s="937"/>
      <c r="P20" s="937"/>
      <c r="Q20" s="937"/>
    </row>
    <row r="21" spans="1:17" s="924" customFormat="1" ht="13.5" customHeight="1">
      <c r="A21" s="939"/>
      <c r="B21" s="432"/>
      <c r="C21" s="432"/>
      <c r="D21" s="432"/>
      <c r="E21" s="432"/>
      <c r="F21" s="432"/>
      <c r="G21" s="432"/>
      <c r="H21" s="432"/>
      <c r="I21" s="432"/>
      <c r="J21" s="432"/>
    </row>
    <row r="22" spans="1:17" s="192" customFormat="1" ht="13.5">
      <c r="A22" s="868"/>
      <c r="C22" s="940"/>
      <c r="D22" s="940"/>
      <c r="E22" s="940"/>
      <c r="F22" s="777"/>
      <c r="G22" s="940"/>
      <c r="H22" s="940"/>
      <c r="I22" s="940"/>
    </row>
    <row r="23" spans="1:17" s="1733" customFormat="1" ht="18.75" customHeight="1">
      <c r="A23" s="1734"/>
      <c r="C23" s="1749" t="s">
        <v>2363</v>
      </c>
      <c r="F23" s="318"/>
    </row>
    <row r="24" spans="1:17" s="192" customFormat="1" ht="21.75">
      <c r="A24" s="868"/>
      <c r="B24" s="357"/>
      <c r="C24" s="3"/>
      <c r="F24" s="777"/>
    </row>
    <row r="25" spans="1:17" s="192" customFormat="1" ht="30" customHeight="1">
      <c r="B25" s="357"/>
      <c r="C25" s="2091" t="s">
        <v>580</v>
      </c>
      <c r="D25" s="2091"/>
      <c r="E25" s="2091"/>
      <c r="F25" s="2091"/>
      <c r="G25" s="2091"/>
      <c r="H25" s="2091"/>
      <c r="I25" s="2091"/>
      <c r="J25" s="358"/>
    </row>
    <row r="26" spans="1:17" s="192" customFormat="1" ht="41.25" customHeight="1">
      <c r="B26" s="2052"/>
      <c r="C26" s="2052"/>
      <c r="D26" s="744" t="s">
        <v>1933</v>
      </c>
      <c r="E26" s="744" t="s">
        <v>1934</v>
      </c>
      <c r="F26" s="744" t="s">
        <v>105</v>
      </c>
      <c r="G26" s="744" t="s">
        <v>77</v>
      </c>
      <c r="H26" s="744" t="s">
        <v>199</v>
      </c>
      <c r="I26" s="744" t="s">
        <v>235</v>
      </c>
      <c r="J26" s="396"/>
    </row>
    <row r="27" spans="1:17" s="192" customFormat="1" ht="20.100000000000001" customHeight="1" thickBot="1">
      <c r="B27" s="2052"/>
      <c r="C27" s="2049"/>
      <c r="D27" s="738" t="s">
        <v>64</v>
      </c>
      <c r="E27" s="738" t="s">
        <v>65</v>
      </c>
      <c r="F27" s="738" t="s">
        <v>66</v>
      </c>
      <c r="G27" s="738" t="s">
        <v>67</v>
      </c>
      <c r="H27" s="738" t="s">
        <v>68</v>
      </c>
      <c r="I27" s="738" t="s">
        <v>69</v>
      </c>
      <c r="J27" s="396"/>
    </row>
    <row r="28" spans="1:17" s="192" customFormat="1" ht="20.100000000000001" customHeight="1">
      <c r="B28" s="2018"/>
      <c r="C28" s="427" t="s">
        <v>581</v>
      </c>
      <c r="D28" s="299">
        <v>406.19624309</v>
      </c>
      <c r="E28" s="299">
        <v>0</v>
      </c>
      <c r="F28" s="433">
        <v>1.9</v>
      </c>
      <c r="G28" s="299">
        <v>406.19624309</v>
      </c>
      <c r="H28" s="299">
        <v>771.77286188000005</v>
      </c>
      <c r="I28" s="299">
        <v>3.2495699399999998</v>
      </c>
      <c r="J28" s="739"/>
    </row>
    <row r="29" spans="1:17" s="192" customFormat="1" ht="20.100000000000001" customHeight="1">
      <c r="B29" s="2018"/>
      <c r="C29" s="749" t="s">
        <v>582</v>
      </c>
      <c r="D29" s="300">
        <v>0</v>
      </c>
      <c r="E29" s="300">
        <v>0</v>
      </c>
      <c r="F29" s="434">
        <v>2.9</v>
      </c>
      <c r="G29" s="300">
        <v>0</v>
      </c>
      <c r="H29" s="300">
        <v>0</v>
      </c>
      <c r="I29" s="300">
        <v>0</v>
      </c>
      <c r="J29" s="867"/>
    </row>
    <row r="30" spans="1:17" s="192" customFormat="1" ht="20.100000000000001" customHeight="1">
      <c r="B30" s="737"/>
      <c r="C30" s="749" t="s">
        <v>583</v>
      </c>
      <c r="D30" s="300">
        <v>24.370973280000001</v>
      </c>
      <c r="E30" s="300">
        <v>0</v>
      </c>
      <c r="F30" s="434">
        <v>3.7</v>
      </c>
      <c r="G30" s="300">
        <v>24.370973280000001</v>
      </c>
      <c r="H30" s="300">
        <v>90.172601139999998</v>
      </c>
      <c r="I30" s="300">
        <v>0.58490335999999998</v>
      </c>
      <c r="J30" s="867"/>
    </row>
    <row r="31" spans="1:17" s="192" customFormat="1" ht="20.100000000000001" customHeight="1" thickBot="1">
      <c r="A31" s="868"/>
      <c r="B31" s="744"/>
      <c r="C31" s="313" t="s">
        <v>94</v>
      </c>
      <c r="D31" s="435">
        <v>430.56721636999998</v>
      </c>
      <c r="E31" s="435">
        <v>0</v>
      </c>
      <c r="F31" s="747"/>
      <c r="G31" s="435">
        <v>430.56721636999998</v>
      </c>
      <c r="H31" s="435">
        <v>861.94546301000003</v>
      </c>
      <c r="I31" s="435">
        <v>3.8344733</v>
      </c>
    </row>
    <row r="32" spans="1:17" s="192" customFormat="1" ht="13.5">
      <c r="A32" s="868"/>
      <c r="F32" s="777"/>
    </row>
    <row r="33" spans="1:6" s="192" customFormat="1" ht="13.5">
      <c r="A33" s="868"/>
      <c r="F33" s="777"/>
    </row>
    <row r="34" spans="1:6" s="192" customFormat="1" ht="13.5">
      <c r="A34" s="868"/>
      <c r="F34" s="777"/>
    </row>
    <row r="35" spans="1:6" s="192" customFormat="1" ht="13.5">
      <c r="A35" s="868"/>
      <c r="F35" s="777"/>
    </row>
    <row r="36" spans="1:6" s="192" customFormat="1" ht="13.5">
      <c r="A36" s="868"/>
      <c r="F36" s="777"/>
    </row>
    <row r="37" spans="1:6" s="192" customFormat="1" ht="13.5">
      <c r="A37" s="868"/>
      <c r="F37" s="777"/>
    </row>
    <row r="38" spans="1:6" s="192" customFormat="1" ht="13.5">
      <c r="A38" s="868"/>
      <c r="F38" s="777"/>
    </row>
    <row r="39" spans="1:6" s="192" customFormat="1" ht="13.5">
      <c r="A39" s="868"/>
      <c r="F39" s="777"/>
    </row>
    <row r="40" spans="1:6" s="192" customFormat="1" ht="13.5">
      <c r="A40" s="868"/>
      <c r="F40" s="777"/>
    </row>
    <row r="41" spans="1:6" s="192" customFormat="1" ht="13.5">
      <c r="A41" s="868"/>
      <c r="F41" s="777"/>
    </row>
    <row r="42" spans="1:6" s="192" customFormat="1" ht="13.5">
      <c r="A42" s="868"/>
      <c r="F42" s="777"/>
    </row>
    <row r="43" spans="1:6" s="192" customFormat="1" ht="13.5">
      <c r="A43" s="868"/>
      <c r="F43" s="777"/>
    </row>
    <row r="44" spans="1:6" s="192" customFormat="1" ht="13.5">
      <c r="A44" s="868"/>
      <c r="F44" s="777"/>
    </row>
    <row r="45" spans="1:6" s="192" customFormat="1" ht="13.5">
      <c r="A45" s="868"/>
      <c r="F45" s="777"/>
    </row>
    <row r="46" spans="1:6" s="192" customFormat="1" ht="13.5">
      <c r="A46" s="868"/>
      <c r="F46" s="777"/>
    </row>
    <row r="47" spans="1:6" s="192" customFormat="1" ht="13.5">
      <c r="A47" s="868"/>
      <c r="F47" s="777"/>
    </row>
    <row r="48" spans="1:6" s="192" customFormat="1" ht="13.5">
      <c r="A48" s="868"/>
      <c r="F48" s="777"/>
    </row>
    <row r="49" spans="1:6" s="192" customFormat="1" ht="13.5">
      <c r="A49" s="868"/>
      <c r="F49" s="777"/>
    </row>
  </sheetData>
  <mergeCells count="13">
    <mergeCell ref="B28:B29"/>
    <mergeCell ref="B15:B16"/>
    <mergeCell ref="B17:B18"/>
    <mergeCell ref="B19:B20"/>
    <mergeCell ref="C25:I25"/>
    <mergeCell ref="B26:B27"/>
    <mergeCell ref="C26:C27"/>
    <mergeCell ref="B13:B14"/>
    <mergeCell ref="B6:I6"/>
    <mergeCell ref="B7:B8"/>
    <mergeCell ref="C7:C8"/>
    <mergeCell ref="B9:B10"/>
    <mergeCell ref="B11:B12"/>
  </mergeCells>
  <hyperlinks>
    <hyperlink ref="K1" location="Index!A1" display="Back to index" xr:uid="{FF59BB16-4418-41FA-86D9-77866550AAA5}"/>
  </hyperlinks>
  <pageMargins left="0.7" right="0.7" top="0.75" bottom="0.75" header="0.3" footer="0.3"/>
  <pageSetup paperSize="9"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0CE53-5ACF-4B8D-B874-9003F513A9D4}">
  <sheetPr>
    <tabColor theme="7" tint="0.59999389629810485"/>
    <pageSetUpPr fitToPage="1"/>
  </sheetPr>
  <dimension ref="A1:T27"/>
  <sheetViews>
    <sheetView showGridLines="0" zoomScale="90" zoomScaleNormal="90" workbookViewId="0"/>
  </sheetViews>
  <sheetFormatPr defaultColWidth="9.140625" defaultRowHeight="18"/>
  <cols>
    <col min="1" max="1" width="4.7109375" style="2" customWidth="1"/>
    <col min="2" max="2" width="5.140625" style="11" customWidth="1"/>
    <col min="3" max="3" width="21.28515625" style="11" customWidth="1"/>
    <col min="4" max="18" width="9.5703125" style="11" customWidth="1"/>
    <col min="19" max="19" width="4.7109375" style="11" customWidth="1"/>
    <col min="20" max="20" width="12.5703125" style="11" customWidth="1"/>
    <col min="21" max="16384" width="9.140625" style="11"/>
  </cols>
  <sheetData>
    <row r="1" spans="1:20" ht="30">
      <c r="B1" s="5"/>
      <c r="C1" s="2093" t="s">
        <v>380</v>
      </c>
      <c r="D1" s="2093"/>
      <c r="E1" s="2093"/>
      <c r="F1" s="2093"/>
      <c r="G1" s="2093"/>
      <c r="H1" s="2093"/>
      <c r="I1" s="2093"/>
      <c r="J1" s="2093"/>
      <c r="K1" s="2093"/>
      <c r="L1" s="2093"/>
      <c r="M1" s="2093"/>
      <c r="N1" s="2093"/>
      <c r="O1" s="2093"/>
      <c r="P1" s="2093"/>
      <c r="Q1" s="2093"/>
      <c r="R1" s="2093"/>
      <c r="S1" s="8"/>
      <c r="T1" s="9" t="s">
        <v>418</v>
      </c>
    </row>
    <row r="2" spans="1:20">
      <c r="C2" s="5" t="s">
        <v>672</v>
      </c>
    </row>
    <row r="3" spans="1:20" s="192" customFormat="1" ht="13.5"/>
    <row r="4" spans="1:20" s="192" customFormat="1" ht="20.100000000000001" customHeight="1">
      <c r="B4" s="941"/>
      <c r="C4" s="941"/>
      <c r="D4" s="942" t="s">
        <v>64</v>
      </c>
      <c r="E4" s="942" t="s">
        <v>65</v>
      </c>
      <c r="F4" s="942" t="s">
        <v>66</v>
      </c>
      <c r="G4" s="942" t="s">
        <v>67</v>
      </c>
      <c r="H4" s="942" t="s">
        <v>68</v>
      </c>
      <c r="I4" s="942" t="s">
        <v>69</v>
      </c>
      <c r="J4" s="942" t="s">
        <v>70</v>
      </c>
      <c r="K4" s="942" t="s">
        <v>71</v>
      </c>
      <c r="L4" s="942" t="s">
        <v>106</v>
      </c>
      <c r="M4" s="942" t="s">
        <v>107</v>
      </c>
      <c r="N4" s="942" t="s">
        <v>108</v>
      </c>
      <c r="O4" s="942" t="s">
        <v>109</v>
      </c>
      <c r="P4" s="942" t="s">
        <v>204</v>
      </c>
      <c r="Q4" s="942" t="s">
        <v>205</v>
      </c>
      <c r="R4" s="942" t="s">
        <v>206</v>
      </c>
    </row>
    <row r="5" spans="1:20" s="335" customFormat="1" ht="20.100000000000001" customHeight="1">
      <c r="A5" s="192"/>
      <c r="B5" s="333"/>
      <c r="C5" s="333"/>
      <c r="D5" s="2094" t="s">
        <v>295</v>
      </c>
      <c r="E5" s="2094"/>
      <c r="F5" s="2094"/>
      <c r="G5" s="2094"/>
      <c r="H5" s="2094"/>
      <c r="I5" s="2094"/>
      <c r="J5" s="2094"/>
      <c r="K5" s="2094" t="s">
        <v>296</v>
      </c>
      <c r="L5" s="2094"/>
      <c r="M5" s="2094"/>
      <c r="N5" s="2094"/>
      <c r="O5" s="2094" t="s">
        <v>297</v>
      </c>
      <c r="P5" s="2094"/>
      <c r="Q5" s="2094"/>
      <c r="R5" s="2094"/>
      <c r="S5" s="358"/>
    </row>
    <row r="6" spans="1:20" s="335" customFormat="1" ht="20.100000000000001" customHeight="1">
      <c r="A6" s="192"/>
      <c r="B6" s="333"/>
      <c r="C6" s="333"/>
      <c r="D6" s="2095" t="s">
        <v>298</v>
      </c>
      <c r="E6" s="2095"/>
      <c r="F6" s="2095"/>
      <c r="G6" s="2095"/>
      <c r="H6" s="2095" t="s">
        <v>299</v>
      </c>
      <c r="I6" s="2095"/>
      <c r="J6" s="408" t="s">
        <v>300</v>
      </c>
      <c r="K6" s="2095" t="s">
        <v>298</v>
      </c>
      <c r="L6" s="2095"/>
      <c r="M6" s="2092" t="s">
        <v>299</v>
      </c>
      <c r="N6" s="408" t="s">
        <v>300</v>
      </c>
      <c r="O6" s="2095" t="s">
        <v>298</v>
      </c>
      <c r="P6" s="2095"/>
      <c r="Q6" s="2092" t="s">
        <v>299</v>
      </c>
      <c r="R6" s="408" t="s">
        <v>300</v>
      </c>
      <c r="S6" s="396"/>
    </row>
    <row r="7" spans="1:20" s="335" customFormat="1" ht="20.100000000000001" customHeight="1">
      <c r="A7" s="192"/>
      <c r="B7" s="333"/>
      <c r="C7" s="333"/>
      <c r="D7" s="2095" t="s">
        <v>301</v>
      </c>
      <c r="E7" s="2095"/>
      <c r="F7" s="2095" t="s">
        <v>302</v>
      </c>
      <c r="G7" s="2095"/>
      <c r="H7" s="2092"/>
      <c r="I7" s="2092" t="s">
        <v>303</v>
      </c>
      <c r="J7" s="2092"/>
      <c r="K7" s="2092" t="s">
        <v>301</v>
      </c>
      <c r="L7" s="2092" t="s">
        <v>302</v>
      </c>
      <c r="M7" s="2092"/>
      <c r="N7" s="2092"/>
      <c r="O7" s="2092" t="s">
        <v>301</v>
      </c>
      <c r="P7" s="2092" t="s">
        <v>302</v>
      </c>
      <c r="Q7" s="2092"/>
      <c r="R7" s="2092"/>
      <c r="S7" s="396"/>
    </row>
    <row r="8" spans="1:20" s="335" customFormat="1" ht="20.100000000000001" customHeight="1" thickBot="1">
      <c r="A8" s="192"/>
      <c r="B8" s="944"/>
      <c r="C8" s="944"/>
      <c r="D8" s="952"/>
      <c r="E8" s="952" t="s">
        <v>303</v>
      </c>
      <c r="F8" s="952"/>
      <c r="G8" s="952" t="s">
        <v>303</v>
      </c>
      <c r="H8" s="2072"/>
      <c r="I8" s="2072"/>
      <c r="J8" s="2072"/>
      <c r="K8" s="2072"/>
      <c r="L8" s="2072"/>
      <c r="M8" s="2072"/>
      <c r="N8" s="2072"/>
      <c r="O8" s="2072"/>
      <c r="P8" s="2072"/>
      <c r="Q8" s="2072"/>
      <c r="R8" s="2072"/>
      <c r="S8" s="739"/>
    </row>
    <row r="9" spans="1:20" s="335" customFormat="1" ht="20.100000000000001" customHeight="1">
      <c r="A9" s="192"/>
      <c r="B9" s="412">
        <v>1</v>
      </c>
      <c r="C9" s="411" t="s">
        <v>304</v>
      </c>
      <c r="D9" s="421"/>
      <c r="E9" s="421"/>
      <c r="F9" s="946">
        <f t="shared" ref="F9:J9" si="0">+F15+F10</f>
        <v>24.210345</v>
      </c>
      <c r="G9" s="946">
        <f t="shared" si="0"/>
        <v>0</v>
      </c>
      <c r="H9" s="946">
        <f t="shared" si="0"/>
        <v>4705.5498489599995</v>
      </c>
      <c r="I9" s="946">
        <f t="shared" si="0"/>
        <v>4705.5498489599995</v>
      </c>
      <c r="J9" s="946">
        <f t="shared" si="0"/>
        <v>4705.5498489599995</v>
      </c>
      <c r="K9" s="946"/>
      <c r="L9" s="421"/>
      <c r="M9" s="421"/>
      <c r="N9" s="421"/>
      <c r="O9" s="421"/>
      <c r="P9" s="947">
        <f>+P15+P10</f>
        <v>0.10050000000000001</v>
      </c>
      <c r="Q9" s="947"/>
      <c r="R9" s="947">
        <f>+R15+R10</f>
        <v>0.10050000000000001</v>
      </c>
      <c r="S9" s="867"/>
    </row>
    <row r="10" spans="1:20" s="335" customFormat="1" ht="20.100000000000001" customHeight="1">
      <c r="A10" s="192"/>
      <c r="B10" s="414">
        <v>2</v>
      </c>
      <c r="C10" s="323" t="s">
        <v>305</v>
      </c>
      <c r="D10" s="422"/>
      <c r="E10" s="422"/>
      <c r="F10" s="946">
        <f>+F11</f>
        <v>24.210345</v>
      </c>
      <c r="G10" s="946">
        <v>0</v>
      </c>
      <c r="H10" s="948">
        <f>+H13</f>
        <v>1400.3246878599998</v>
      </c>
      <c r="I10" s="948">
        <f t="shared" ref="I10:J10" si="1">+I13</f>
        <v>1400.3246878599998</v>
      </c>
      <c r="J10" s="948">
        <f t="shared" si="1"/>
        <v>1400.3246878599998</v>
      </c>
      <c r="K10" s="946"/>
      <c r="L10" s="422"/>
      <c r="M10" s="422"/>
      <c r="N10" s="422"/>
      <c r="O10" s="422"/>
      <c r="P10" s="949">
        <f>+P11</f>
        <v>0.10050000000000001</v>
      </c>
      <c r="Q10" s="949"/>
      <c r="R10" s="947">
        <f t="shared" ref="R10:R11" si="2">+O10+P10+Q10</f>
        <v>0.10050000000000001</v>
      </c>
      <c r="S10" s="867"/>
    </row>
    <row r="11" spans="1:20" s="335" customFormat="1" ht="20.100000000000001" customHeight="1">
      <c r="A11" s="192"/>
      <c r="B11" s="414">
        <v>3</v>
      </c>
      <c r="C11" s="415" t="s">
        <v>306</v>
      </c>
      <c r="D11" s="422"/>
      <c r="E11" s="422"/>
      <c r="F11" s="946">
        <v>24.210345</v>
      </c>
      <c r="G11" s="946">
        <v>0</v>
      </c>
      <c r="H11" s="422"/>
      <c r="I11" s="422"/>
      <c r="J11" s="946"/>
      <c r="K11" s="946"/>
      <c r="L11" s="422"/>
      <c r="M11" s="422"/>
      <c r="N11" s="422"/>
      <c r="O11" s="422"/>
      <c r="P11" s="949">
        <v>0.10050000000000001</v>
      </c>
      <c r="Q11" s="949"/>
      <c r="R11" s="947">
        <f t="shared" si="2"/>
        <v>0.10050000000000001</v>
      </c>
      <c r="S11" s="867"/>
    </row>
    <row r="12" spans="1:20" s="335" customFormat="1" ht="20.100000000000001" customHeight="1">
      <c r="A12" s="192"/>
      <c r="B12" s="414">
        <v>4</v>
      </c>
      <c r="C12" s="415" t="s">
        <v>307</v>
      </c>
      <c r="D12" s="422"/>
      <c r="E12" s="422"/>
      <c r="F12" s="422"/>
      <c r="G12" s="422"/>
      <c r="H12" s="422"/>
      <c r="I12" s="422"/>
      <c r="J12" s="422"/>
      <c r="K12" s="422"/>
      <c r="L12" s="422"/>
      <c r="M12" s="422"/>
      <c r="N12" s="422"/>
      <c r="O12" s="422"/>
      <c r="P12" s="422"/>
      <c r="Q12" s="422"/>
      <c r="R12" s="422"/>
      <c r="S12" s="867"/>
    </row>
    <row r="13" spans="1:20" s="335" customFormat="1" ht="20.100000000000001" customHeight="1">
      <c r="A13" s="192"/>
      <c r="B13" s="414">
        <v>5</v>
      </c>
      <c r="C13" s="415" t="s">
        <v>308</v>
      </c>
      <c r="D13" s="422"/>
      <c r="E13" s="422"/>
      <c r="F13" s="422"/>
      <c r="G13" s="422"/>
      <c r="H13" s="948">
        <v>1400.3246878599998</v>
      </c>
      <c r="I13" s="948">
        <v>1400.3246878599998</v>
      </c>
      <c r="J13" s="948">
        <f t="shared" ref="J13:J16" si="3">+D13+F13+H13</f>
        <v>1400.3246878599998</v>
      </c>
      <c r="K13" s="1923"/>
      <c r="L13" s="422"/>
      <c r="M13" s="422"/>
      <c r="N13" s="422"/>
      <c r="O13" s="422"/>
      <c r="P13" s="422"/>
      <c r="Q13" s="422"/>
      <c r="R13" s="422"/>
      <c r="S13" s="867"/>
    </row>
    <row r="14" spans="1:20" s="335" customFormat="1" ht="20.100000000000001" customHeight="1">
      <c r="A14" s="192"/>
      <c r="B14" s="414">
        <v>6</v>
      </c>
      <c r="C14" s="415" t="s">
        <v>309</v>
      </c>
      <c r="D14" s="422"/>
      <c r="E14" s="422"/>
      <c r="F14" s="422"/>
      <c r="G14" s="422"/>
      <c r="H14" s="422"/>
      <c r="I14" s="422"/>
      <c r="J14" s="422"/>
      <c r="K14" s="422"/>
      <c r="L14" s="422"/>
      <c r="M14" s="422"/>
      <c r="N14" s="422"/>
      <c r="O14" s="422"/>
      <c r="P14" s="422"/>
      <c r="Q14" s="422"/>
      <c r="R14" s="422"/>
      <c r="S14" s="192"/>
    </row>
    <row r="15" spans="1:20" s="335" customFormat="1" ht="20.100000000000001" customHeight="1">
      <c r="A15" s="192"/>
      <c r="B15" s="414">
        <v>7</v>
      </c>
      <c r="C15" s="323" t="s">
        <v>310</v>
      </c>
      <c r="D15" s="422"/>
      <c r="E15" s="422"/>
      <c r="F15" s="422"/>
      <c r="G15" s="422"/>
      <c r="H15" s="948">
        <f>+H16+H17+H18</f>
        <v>3305.2251611000002</v>
      </c>
      <c r="I15" s="948">
        <f t="shared" ref="I15:I16" si="4">+H15</f>
        <v>3305.2251611000002</v>
      </c>
      <c r="J15" s="948">
        <f t="shared" si="3"/>
        <v>3305.2251611000002</v>
      </c>
      <c r="K15" s="948"/>
      <c r="L15" s="422"/>
      <c r="M15" s="422"/>
      <c r="N15" s="422"/>
      <c r="O15" s="422"/>
      <c r="P15" s="422"/>
      <c r="Q15" s="422"/>
      <c r="R15" s="422"/>
      <c r="S15" s="192"/>
    </row>
    <row r="16" spans="1:20" s="335" customFormat="1" ht="20.100000000000001" customHeight="1">
      <c r="A16" s="192"/>
      <c r="B16" s="414">
        <v>8</v>
      </c>
      <c r="C16" s="415" t="s">
        <v>311</v>
      </c>
      <c r="D16" s="422"/>
      <c r="E16" s="422"/>
      <c r="F16" s="422"/>
      <c r="G16" s="422"/>
      <c r="H16" s="948">
        <v>3007.2353481600003</v>
      </c>
      <c r="I16" s="948">
        <f t="shared" si="4"/>
        <v>3007.2353481600003</v>
      </c>
      <c r="J16" s="948">
        <f t="shared" si="3"/>
        <v>3007.2353481600003</v>
      </c>
      <c r="K16" s="948"/>
      <c r="L16" s="422"/>
      <c r="M16" s="422"/>
      <c r="N16" s="422"/>
      <c r="O16" s="422"/>
      <c r="P16" s="422"/>
      <c r="Q16" s="422"/>
      <c r="R16" s="422"/>
      <c r="S16" s="192"/>
    </row>
    <row r="17" spans="1:19" s="335" customFormat="1" ht="20.100000000000001" customHeight="1">
      <c r="A17" s="192"/>
      <c r="B17" s="414">
        <v>9</v>
      </c>
      <c r="C17" s="415" t="s">
        <v>312</v>
      </c>
      <c r="D17" s="422"/>
      <c r="E17" s="422"/>
      <c r="F17" s="422"/>
      <c r="G17" s="422"/>
      <c r="H17" s="422"/>
      <c r="I17" s="422"/>
      <c r="J17" s="422"/>
      <c r="K17" s="948"/>
      <c r="L17" s="422"/>
      <c r="M17" s="422"/>
      <c r="N17" s="422"/>
      <c r="O17" s="422"/>
      <c r="P17" s="422"/>
      <c r="Q17" s="422"/>
      <c r="R17" s="422"/>
      <c r="S17" s="192"/>
    </row>
    <row r="18" spans="1:19" s="335" customFormat="1" ht="20.100000000000001" customHeight="1">
      <c r="A18" s="868"/>
      <c r="B18" s="414">
        <v>10</v>
      </c>
      <c r="C18" s="415" t="s">
        <v>313</v>
      </c>
      <c r="D18" s="422"/>
      <c r="E18" s="422"/>
      <c r="F18" s="422"/>
      <c r="G18" s="422"/>
      <c r="H18" s="950">
        <v>297.98981293999998</v>
      </c>
      <c r="I18" s="948">
        <f>+H18</f>
        <v>297.98981293999998</v>
      </c>
      <c r="J18" s="948">
        <f>+D18+F18+H18</f>
        <v>297.98981293999998</v>
      </c>
      <c r="K18" s="948"/>
      <c r="L18" s="422"/>
      <c r="M18" s="422"/>
      <c r="N18" s="422"/>
      <c r="O18" s="422"/>
      <c r="P18" s="422"/>
      <c r="Q18" s="422"/>
      <c r="R18" s="422"/>
      <c r="S18" s="192"/>
    </row>
    <row r="19" spans="1:19" s="335" customFormat="1" ht="20.100000000000001" customHeight="1">
      <c r="A19" s="868"/>
      <c r="B19" s="414">
        <v>11</v>
      </c>
      <c r="C19" s="415" t="s">
        <v>314</v>
      </c>
      <c r="D19" s="422"/>
      <c r="E19" s="422"/>
      <c r="F19" s="422"/>
      <c r="G19" s="422"/>
      <c r="H19" s="422"/>
      <c r="I19" s="422"/>
      <c r="J19" s="422"/>
      <c r="K19" s="422"/>
      <c r="L19" s="422"/>
      <c r="M19" s="422"/>
      <c r="N19" s="422"/>
      <c r="O19" s="422"/>
      <c r="P19" s="422"/>
      <c r="Q19" s="422"/>
      <c r="R19" s="422"/>
      <c r="S19" s="192"/>
    </row>
    <row r="20" spans="1:19" s="335" customFormat="1" ht="20.100000000000001" customHeight="1" thickBot="1">
      <c r="A20" s="868"/>
      <c r="B20" s="417">
        <v>12</v>
      </c>
      <c r="C20" s="416" t="s">
        <v>309</v>
      </c>
      <c r="D20" s="423"/>
      <c r="E20" s="423"/>
      <c r="F20" s="423"/>
      <c r="G20" s="423"/>
      <c r="H20" s="423"/>
      <c r="I20" s="423"/>
      <c r="J20" s="423"/>
      <c r="K20" s="423"/>
      <c r="L20" s="423"/>
      <c r="M20" s="423"/>
      <c r="N20" s="423"/>
      <c r="O20" s="423"/>
      <c r="P20" s="423"/>
      <c r="Q20" s="423"/>
      <c r="R20" s="423"/>
      <c r="S20" s="192"/>
    </row>
    <row r="21" spans="1:19" s="192" customFormat="1" ht="13.5">
      <c r="A21" s="868"/>
    </row>
    <row r="22" spans="1:19" s="192" customFormat="1" ht="13.5">
      <c r="A22" s="868"/>
      <c r="H22" s="951"/>
    </row>
    <row r="23" spans="1:19" s="192" customFormat="1" ht="13.5">
      <c r="A23" s="868"/>
    </row>
    <row r="24" spans="1:19" s="192" customFormat="1" ht="13.5">
      <c r="A24" s="868"/>
    </row>
    <row r="25" spans="1:19" s="192" customFormat="1" ht="13.5">
      <c r="A25" s="868"/>
    </row>
    <row r="27" spans="1:19">
      <c r="E27" s="13"/>
    </row>
  </sheetData>
  <mergeCells count="21">
    <mergeCell ref="L7:L8"/>
    <mergeCell ref="N7:N8"/>
    <mergeCell ref="O7:O8"/>
    <mergeCell ref="P7:P8"/>
    <mergeCell ref="R7:R8"/>
    <mergeCell ref="K7:K8"/>
    <mergeCell ref="C1:R1"/>
    <mergeCell ref="D5:J5"/>
    <mergeCell ref="K5:N5"/>
    <mergeCell ref="O5:R5"/>
    <mergeCell ref="D6:G6"/>
    <mergeCell ref="H6:I6"/>
    <mergeCell ref="K6:L6"/>
    <mergeCell ref="M6:M8"/>
    <mergeCell ref="O6:P6"/>
    <mergeCell ref="Q6:Q8"/>
    <mergeCell ref="D7:E7"/>
    <mergeCell ref="F7:G7"/>
    <mergeCell ref="H7:H8"/>
    <mergeCell ref="I7:I8"/>
    <mergeCell ref="J7:J8"/>
  </mergeCells>
  <hyperlinks>
    <hyperlink ref="T1" location="Index!A1" display="Back to index" xr:uid="{02D45AE6-6E31-4B30-943F-29417CA1E21C}"/>
  </hyperlinks>
  <pageMargins left="0.70866141732283472" right="0.70866141732283472" top="0.74803149606299213" bottom="0.74803149606299213" header="0.31496062992125984" footer="0.31496062992125984"/>
  <pageSetup paperSize="8" scale="91" orientation="landscape" cellComments="asDisplayed"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7" tint="0.59999389629810485"/>
    <pageSetUpPr fitToPage="1"/>
  </sheetPr>
  <dimension ref="A1:Q27"/>
  <sheetViews>
    <sheetView showGridLines="0" zoomScale="90" zoomScaleNormal="90" workbookViewId="0"/>
  </sheetViews>
  <sheetFormatPr defaultColWidth="9.140625" defaultRowHeight="18"/>
  <cols>
    <col min="1" max="1" width="4.7109375" style="2" customWidth="1"/>
    <col min="2" max="2" width="9.140625" style="402"/>
    <col min="3" max="3" width="35.28515625" style="402" customWidth="1"/>
    <col min="4" max="15" width="15.7109375" style="402" customWidth="1"/>
    <col min="16" max="16" width="4.7109375" style="402" customWidth="1"/>
    <col min="17" max="17" width="13.85546875" style="402" customWidth="1"/>
    <col min="18" max="16384" width="9.140625" style="402"/>
  </cols>
  <sheetData>
    <row r="1" spans="1:17" ht="30">
      <c r="C1" s="418" t="s">
        <v>315</v>
      </c>
      <c r="D1" s="419"/>
      <c r="E1" s="419"/>
      <c r="F1" s="419"/>
      <c r="G1" s="419"/>
      <c r="H1" s="419"/>
      <c r="I1" s="419"/>
      <c r="J1" s="419"/>
      <c r="K1" s="419"/>
      <c r="L1" s="419"/>
      <c r="M1" s="419"/>
      <c r="N1" s="419"/>
      <c r="P1" s="8"/>
      <c r="Q1" s="9" t="s">
        <v>418</v>
      </c>
    </row>
    <row r="2" spans="1:17">
      <c r="C2" s="10" t="s">
        <v>672</v>
      </c>
      <c r="P2" s="400"/>
    </row>
    <row r="3" spans="1:17" s="13" customFormat="1" ht="20.100000000000001" customHeight="1">
      <c r="A3" s="12"/>
      <c r="B3" s="333"/>
      <c r="C3" s="333"/>
      <c r="D3" s="408" t="s">
        <v>64</v>
      </c>
      <c r="E3" s="408" t="s">
        <v>65</v>
      </c>
      <c r="F3" s="408" t="s">
        <v>66</v>
      </c>
      <c r="G3" s="408" t="s">
        <v>67</v>
      </c>
      <c r="H3" s="408" t="s">
        <v>68</v>
      </c>
      <c r="I3" s="408" t="s">
        <v>69</v>
      </c>
      <c r="J3" s="408" t="s">
        <v>70</v>
      </c>
      <c r="K3" s="408" t="s">
        <v>71</v>
      </c>
      <c r="L3" s="408" t="s">
        <v>106</v>
      </c>
      <c r="M3" s="408" t="s">
        <v>107</v>
      </c>
      <c r="N3" s="408" t="s">
        <v>108</v>
      </c>
      <c r="O3" s="408" t="s">
        <v>109</v>
      </c>
      <c r="P3" s="953"/>
    </row>
    <row r="4" spans="1:17" s="13" customFormat="1" ht="20.100000000000001" customHeight="1">
      <c r="A4" s="12"/>
      <c r="B4" s="2096" t="s">
        <v>441</v>
      </c>
      <c r="C4" s="2096"/>
      <c r="D4" s="2094" t="s">
        <v>295</v>
      </c>
      <c r="E4" s="2094"/>
      <c r="F4" s="2094"/>
      <c r="G4" s="2094"/>
      <c r="H4" s="2094" t="s">
        <v>296</v>
      </c>
      <c r="I4" s="2094"/>
      <c r="J4" s="2094"/>
      <c r="K4" s="2094"/>
      <c r="L4" s="2094" t="s">
        <v>297</v>
      </c>
      <c r="M4" s="2094"/>
      <c r="N4" s="2094"/>
      <c r="O4" s="2094"/>
      <c r="P4" s="953"/>
    </row>
    <row r="5" spans="1:17" s="13" customFormat="1" ht="20.100000000000001" customHeight="1">
      <c r="A5" s="14"/>
      <c r="B5" s="333"/>
      <c r="C5" s="333"/>
      <c r="D5" s="2097" t="s">
        <v>298</v>
      </c>
      <c r="E5" s="2097"/>
      <c r="F5" s="2050" t="s">
        <v>299</v>
      </c>
      <c r="G5" s="943" t="s">
        <v>300</v>
      </c>
      <c r="H5" s="2097" t="s">
        <v>298</v>
      </c>
      <c r="I5" s="2097"/>
      <c r="J5" s="2050" t="s">
        <v>299</v>
      </c>
      <c r="K5" s="943" t="s">
        <v>300</v>
      </c>
      <c r="L5" s="2097" t="s">
        <v>298</v>
      </c>
      <c r="M5" s="2097"/>
      <c r="N5" s="2050" t="s">
        <v>299</v>
      </c>
      <c r="O5" s="943" t="s">
        <v>300</v>
      </c>
      <c r="P5" s="358"/>
    </row>
    <row r="6" spans="1:17" s="13" customFormat="1" ht="20.100000000000001" customHeight="1" thickBot="1">
      <c r="A6" s="14"/>
      <c r="B6" s="944"/>
      <c r="C6" s="944"/>
      <c r="D6" s="945" t="s">
        <v>301</v>
      </c>
      <c r="E6" s="945" t="s">
        <v>302</v>
      </c>
      <c r="F6" s="2051"/>
      <c r="G6" s="850"/>
      <c r="H6" s="850" t="s">
        <v>301</v>
      </c>
      <c r="I6" s="850" t="s">
        <v>302</v>
      </c>
      <c r="J6" s="2051"/>
      <c r="K6" s="850"/>
      <c r="L6" s="850" t="s">
        <v>301</v>
      </c>
      <c r="M6" s="850" t="s">
        <v>302</v>
      </c>
      <c r="N6" s="2051"/>
      <c r="O6" s="850"/>
      <c r="P6" s="396"/>
    </row>
    <row r="7" spans="1:17" s="13" customFormat="1" ht="20.100000000000001" customHeight="1">
      <c r="A7" s="14"/>
      <c r="B7" s="412">
        <v>1</v>
      </c>
      <c r="C7" s="411" t="s">
        <v>304</v>
      </c>
      <c r="D7" s="421"/>
      <c r="E7" s="421"/>
      <c r="F7" s="946"/>
      <c r="G7" s="421"/>
      <c r="H7" s="946"/>
      <c r="I7" s="946"/>
      <c r="J7" s="946"/>
      <c r="K7" s="421"/>
      <c r="L7" s="421"/>
      <c r="M7" s="421"/>
      <c r="N7" s="421"/>
      <c r="O7" s="421"/>
      <c r="P7" s="396"/>
      <c r="Q7" s="420"/>
    </row>
    <row r="8" spans="1:17" s="13" customFormat="1" ht="20.100000000000001" customHeight="1">
      <c r="A8" s="14"/>
      <c r="B8" s="414">
        <v>2</v>
      </c>
      <c r="C8" s="323" t="s">
        <v>305</v>
      </c>
      <c r="D8" s="422"/>
      <c r="E8" s="422"/>
      <c r="F8" s="948"/>
      <c r="G8" s="422"/>
      <c r="H8" s="422"/>
      <c r="I8" s="422"/>
      <c r="J8" s="948"/>
      <c r="K8" s="422"/>
      <c r="L8" s="422"/>
      <c r="M8" s="422"/>
      <c r="N8" s="422"/>
      <c r="O8" s="422"/>
      <c r="P8" s="739"/>
      <c r="Q8" s="420"/>
    </row>
    <row r="9" spans="1:17" s="13" customFormat="1" ht="20.100000000000001" customHeight="1">
      <c r="A9" s="14"/>
      <c r="B9" s="414">
        <v>3</v>
      </c>
      <c r="C9" s="415" t="s">
        <v>306</v>
      </c>
      <c r="D9" s="422"/>
      <c r="E9" s="422"/>
      <c r="F9" s="948"/>
      <c r="G9" s="422"/>
      <c r="H9" s="422"/>
      <c r="I9" s="422"/>
      <c r="J9" s="948"/>
      <c r="K9" s="422"/>
      <c r="L9" s="422"/>
      <c r="M9" s="422"/>
      <c r="N9" s="422"/>
      <c r="O9" s="422"/>
      <c r="P9" s="867"/>
      <c r="Q9" s="420"/>
    </row>
    <row r="10" spans="1:17" s="13" customFormat="1" ht="20.100000000000001" customHeight="1">
      <c r="A10" s="14"/>
      <c r="B10" s="414">
        <v>4</v>
      </c>
      <c r="C10" s="415" t="s">
        <v>307</v>
      </c>
      <c r="D10" s="422"/>
      <c r="E10" s="422"/>
      <c r="F10" s="422"/>
      <c r="G10" s="422"/>
      <c r="H10" s="422"/>
      <c r="I10" s="422"/>
      <c r="J10" s="422"/>
      <c r="K10" s="422"/>
      <c r="L10" s="422"/>
      <c r="M10" s="422"/>
      <c r="N10" s="422"/>
      <c r="O10" s="422"/>
      <c r="P10" s="867"/>
      <c r="Q10" s="420"/>
    </row>
    <row r="11" spans="1:17" s="13" customFormat="1" ht="20.100000000000001" customHeight="1">
      <c r="A11" s="14"/>
      <c r="B11" s="414">
        <v>5</v>
      </c>
      <c r="C11" s="415" t="s">
        <v>308</v>
      </c>
      <c r="D11" s="422"/>
      <c r="E11" s="422"/>
      <c r="F11" s="422"/>
      <c r="G11" s="422"/>
      <c r="H11" s="422"/>
      <c r="I11" s="422"/>
      <c r="J11" s="422"/>
      <c r="K11" s="422"/>
      <c r="L11" s="422"/>
      <c r="M11" s="422"/>
      <c r="N11" s="422"/>
      <c r="O11" s="422"/>
      <c r="P11" s="867"/>
      <c r="Q11" s="420"/>
    </row>
    <row r="12" spans="1:17" s="13" customFormat="1" ht="20.100000000000001" customHeight="1">
      <c r="A12" s="14"/>
      <c r="B12" s="414">
        <v>6</v>
      </c>
      <c r="C12" s="415" t="s">
        <v>309</v>
      </c>
      <c r="D12" s="422"/>
      <c r="E12" s="422"/>
      <c r="F12" s="422"/>
      <c r="G12" s="422"/>
      <c r="H12" s="422"/>
      <c r="I12" s="422"/>
      <c r="J12" s="422"/>
      <c r="K12" s="422"/>
      <c r="L12" s="422"/>
      <c r="M12" s="422"/>
      <c r="N12" s="422"/>
      <c r="O12" s="422"/>
      <c r="P12" s="867"/>
      <c r="Q12" s="420"/>
    </row>
    <row r="13" spans="1:17" s="13" customFormat="1" ht="20.100000000000001" customHeight="1">
      <c r="A13" s="14"/>
      <c r="B13" s="414">
        <v>7</v>
      </c>
      <c r="C13" s="323" t="s">
        <v>310</v>
      </c>
      <c r="D13" s="422"/>
      <c r="E13" s="422"/>
      <c r="F13" s="422"/>
      <c r="G13" s="422"/>
      <c r="H13" s="948"/>
      <c r="I13" s="948"/>
      <c r="J13" s="948"/>
      <c r="K13" s="1923"/>
      <c r="L13" s="422"/>
      <c r="M13" s="422"/>
      <c r="N13" s="422"/>
      <c r="O13" s="422"/>
      <c r="P13" s="867"/>
      <c r="Q13" s="420"/>
    </row>
    <row r="14" spans="1:17" s="13" customFormat="1" ht="20.100000000000001" customHeight="1">
      <c r="A14" s="14"/>
      <c r="B14" s="414">
        <v>8</v>
      </c>
      <c r="C14" s="415" t="s">
        <v>311</v>
      </c>
      <c r="D14" s="422"/>
      <c r="E14" s="422"/>
      <c r="F14" s="422"/>
      <c r="G14" s="422"/>
      <c r="H14" s="948"/>
      <c r="I14" s="948"/>
      <c r="J14" s="948"/>
      <c r="K14" s="422"/>
      <c r="L14" s="422"/>
      <c r="M14" s="422"/>
      <c r="N14" s="422"/>
      <c r="O14" s="422"/>
      <c r="P14" s="924"/>
      <c r="Q14" s="420"/>
    </row>
    <row r="15" spans="1:17" s="13" customFormat="1" ht="20.100000000000001" customHeight="1">
      <c r="A15" s="14"/>
      <c r="B15" s="414">
        <v>9</v>
      </c>
      <c r="C15" s="415" t="s">
        <v>312</v>
      </c>
      <c r="D15" s="422"/>
      <c r="E15" s="422"/>
      <c r="F15" s="422"/>
      <c r="G15" s="422"/>
      <c r="H15" s="948"/>
      <c r="I15" s="422"/>
      <c r="J15" s="948"/>
      <c r="K15" s="422"/>
      <c r="L15" s="422"/>
      <c r="M15" s="422"/>
      <c r="N15" s="422"/>
      <c r="O15" s="422"/>
      <c r="P15" s="924"/>
      <c r="Q15" s="420"/>
    </row>
    <row r="16" spans="1:17" s="13" customFormat="1" ht="20.100000000000001" customHeight="1">
      <c r="A16" s="14"/>
      <c r="B16" s="414">
        <v>10</v>
      </c>
      <c r="C16" s="415" t="s">
        <v>313</v>
      </c>
      <c r="D16" s="422"/>
      <c r="E16" s="422"/>
      <c r="F16" s="422"/>
      <c r="G16" s="422"/>
      <c r="H16" s="948"/>
      <c r="I16" s="948"/>
      <c r="J16" s="948"/>
      <c r="K16" s="422"/>
      <c r="L16" s="422"/>
      <c r="M16" s="422"/>
      <c r="N16" s="422"/>
      <c r="O16" s="422"/>
      <c r="P16" s="924"/>
      <c r="Q16" s="420"/>
    </row>
    <row r="17" spans="1:17" s="13" customFormat="1" ht="20.100000000000001" customHeight="1">
      <c r="A17" s="14"/>
      <c r="B17" s="414">
        <v>11</v>
      </c>
      <c r="C17" s="415" t="s">
        <v>314</v>
      </c>
      <c r="D17" s="422"/>
      <c r="E17" s="422"/>
      <c r="F17" s="422"/>
      <c r="G17" s="422"/>
      <c r="H17" s="422"/>
      <c r="I17" s="422"/>
      <c r="J17" s="422"/>
      <c r="K17" s="422"/>
      <c r="L17" s="422"/>
      <c r="M17" s="422"/>
      <c r="N17" s="422"/>
      <c r="O17" s="422"/>
      <c r="P17" s="924"/>
      <c r="Q17" s="420"/>
    </row>
    <row r="18" spans="1:17" s="13" customFormat="1" ht="20.100000000000001" customHeight="1" thickBot="1">
      <c r="A18" s="21"/>
      <c r="B18" s="417">
        <v>12</v>
      </c>
      <c r="C18" s="416" t="s">
        <v>309</v>
      </c>
      <c r="D18" s="423"/>
      <c r="E18" s="423"/>
      <c r="F18" s="423"/>
      <c r="G18" s="423"/>
      <c r="H18" s="423"/>
      <c r="I18" s="423"/>
      <c r="J18" s="423"/>
      <c r="K18" s="423"/>
      <c r="L18" s="423"/>
      <c r="M18" s="423"/>
      <c r="N18" s="423"/>
      <c r="O18" s="423"/>
      <c r="P18" s="924"/>
      <c r="Q18" s="420"/>
    </row>
    <row r="19" spans="1:17">
      <c r="A19" s="21"/>
      <c r="B19" s="924"/>
      <c r="C19" s="924"/>
      <c r="D19" s="924"/>
      <c r="E19" s="924"/>
      <c r="F19" s="924"/>
      <c r="G19" s="924"/>
      <c r="H19" s="924"/>
      <c r="I19" s="924"/>
      <c r="J19" s="924"/>
      <c r="K19" s="924"/>
      <c r="L19" s="924"/>
      <c r="M19" s="924"/>
      <c r="N19" s="924"/>
      <c r="O19" s="924"/>
      <c r="P19" s="924"/>
    </row>
    <row r="20" spans="1:17">
      <c r="A20" s="21"/>
      <c r="B20" s="924"/>
      <c r="C20" s="924"/>
      <c r="D20" s="924"/>
      <c r="E20" s="924"/>
      <c r="F20" s="924"/>
      <c r="G20" s="924"/>
      <c r="H20" s="924"/>
      <c r="I20" s="924"/>
      <c r="J20" s="924"/>
      <c r="K20" s="924"/>
      <c r="L20" s="924"/>
      <c r="M20" s="924"/>
      <c r="N20" s="924"/>
      <c r="O20" s="924"/>
      <c r="P20" s="924"/>
    </row>
    <row r="21" spans="1:17">
      <c r="B21" s="924"/>
      <c r="C21" s="924"/>
      <c r="D21" s="924"/>
      <c r="E21" s="924"/>
      <c r="F21" s="924"/>
      <c r="G21" s="924"/>
      <c r="H21" s="924"/>
      <c r="I21" s="924"/>
      <c r="J21" s="924"/>
      <c r="K21" s="924"/>
      <c r="L21" s="924"/>
      <c r="M21" s="924"/>
      <c r="N21" s="924"/>
      <c r="O21" s="924"/>
      <c r="P21" s="924"/>
    </row>
    <row r="22" spans="1:17">
      <c r="B22" s="924"/>
      <c r="C22" s="924"/>
      <c r="D22" s="924"/>
      <c r="E22" s="924"/>
      <c r="F22" s="924"/>
      <c r="G22" s="924"/>
      <c r="H22" s="924"/>
      <c r="I22" s="924"/>
      <c r="J22" s="924"/>
      <c r="K22" s="924"/>
      <c r="L22" s="924"/>
      <c r="M22" s="924"/>
      <c r="N22" s="924"/>
      <c r="O22" s="924"/>
      <c r="P22" s="924"/>
    </row>
    <row r="27" spans="1:17">
      <c r="E27" s="31"/>
    </row>
  </sheetData>
  <mergeCells count="10">
    <mergeCell ref="B4:C4"/>
    <mergeCell ref="D4:G4"/>
    <mergeCell ref="H4:K4"/>
    <mergeCell ref="L4:O4"/>
    <mergeCell ref="D5:E5"/>
    <mergeCell ref="F5:F6"/>
    <mergeCell ref="H5:I5"/>
    <mergeCell ref="J5:J6"/>
    <mergeCell ref="L5:M5"/>
    <mergeCell ref="N5:N6"/>
  </mergeCells>
  <hyperlinks>
    <hyperlink ref="Q1" location="Index!A1" display="Back to index" xr:uid="{9ECD8714-DFEF-4375-9DC5-42C66E10F585}"/>
  </hyperlinks>
  <pageMargins left="0.70866141732283472" right="0.70866141732283472" top="0.74803149606299213" bottom="0.74803149606299213" header="0.31496062992125984" footer="0.31496062992125984"/>
  <pageSetup paperSize="8" scale="88" orientation="landscape" cellComments="asDisplayed" verticalDpi="598"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8EC0B-ED31-44B3-A883-2D4524F331ED}">
  <sheetPr>
    <tabColor theme="7" tint="0.59999389629810485"/>
    <pageSetUpPr fitToPage="1"/>
  </sheetPr>
  <dimension ref="A1:W27"/>
  <sheetViews>
    <sheetView showGridLines="0" zoomScale="90" zoomScaleNormal="90" workbookViewId="0"/>
  </sheetViews>
  <sheetFormatPr defaultColWidth="9.140625" defaultRowHeight="18"/>
  <cols>
    <col min="1" max="1" width="4.7109375" style="2" customWidth="1"/>
    <col min="2" max="2" width="3" style="11" bestFit="1" customWidth="1"/>
    <col min="3" max="3" width="24.42578125" style="11" customWidth="1"/>
    <col min="4" max="4" width="0.85546875" style="11" customWidth="1"/>
    <col min="5" max="8" width="10" style="11" customWidth="1"/>
    <col min="9" max="9" width="11.5703125" style="11" customWidth="1"/>
    <col min="10" max="21" width="10" style="11" customWidth="1"/>
    <col min="22" max="22" width="4.7109375" style="11" customWidth="1"/>
    <col min="23" max="23" width="11.5703125" style="11" customWidth="1"/>
    <col min="24" max="16384" width="9.140625" style="11"/>
  </cols>
  <sheetData>
    <row r="1" spans="1:23" ht="30">
      <c r="C1" s="3" t="s">
        <v>316</v>
      </c>
      <c r="V1" s="8"/>
      <c r="W1" s="9" t="s">
        <v>418</v>
      </c>
    </row>
    <row r="2" spans="1:23" ht="21.75">
      <c r="C2" s="10" t="s">
        <v>672</v>
      </c>
      <c r="D2" s="406"/>
      <c r="E2" s="406"/>
      <c r="F2" s="406"/>
      <c r="G2" s="406"/>
      <c r="H2" s="406"/>
      <c r="I2" s="406"/>
      <c r="J2" s="406"/>
      <c r="K2" s="406"/>
      <c r="L2" s="406"/>
      <c r="M2" s="407"/>
      <c r="N2" s="407"/>
    </row>
    <row r="3" spans="1:23">
      <c r="A3" s="12"/>
    </row>
    <row r="4" spans="1:23" s="13" customFormat="1" ht="20.100000000000001" customHeight="1">
      <c r="A4" s="12"/>
      <c r="C4" s="335"/>
      <c r="D4" s="335"/>
      <c r="E4" s="408" t="s">
        <v>64</v>
      </c>
      <c r="F4" s="408" t="s">
        <v>65</v>
      </c>
      <c r="G4" s="408" t="s">
        <v>66</v>
      </c>
      <c r="H4" s="408" t="s">
        <v>67</v>
      </c>
      <c r="I4" s="408" t="s">
        <v>68</v>
      </c>
      <c r="J4" s="408" t="s">
        <v>69</v>
      </c>
      <c r="K4" s="408" t="s">
        <v>70</v>
      </c>
      <c r="L4" s="408" t="s">
        <v>71</v>
      </c>
      <c r="M4" s="408" t="s">
        <v>106</v>
      </c>
      <c r="N4" s="408" t="s">
        <v>107</v>
      </c>
      <c r="O4" s="408" t="s">
        <v>108</v>
      </c>
      <c r="P4" s="408" t="s">
        <v>109</v>
      </c>
      <c r="Q4" s="408" t="s">
        <v>204</v>
      </c>
      <c r="R4" s="408" t="s">
        <v>205</v>
      </c>
      <c r="S4" s="408" t="s">
        <v>206</v>
      </c>
      <c r="T4" s="408" t="s">
        <v>225</v>
      </c>
      <c r="U4" s="408" t="s">
        <v>226</v>
      </c>
      <c r="V4" s="11"/>
      <c r="W4" s="264"/>
    </row>
    <row r="5" spans="1:23" s="335" customFormat="1" ht="24.95" customHeight="1">
      <c r="A5" s="14"/>
      <c r="E5" s="2091" t="s">
        <v>317</v>
      </c>
      <c r="F5" s="2094"/>
      <c r="G5" s="2094"/>
      <c r="H5" s="2094"/>
      <c r="I5" s="2094"/>
      <c r="J5" s="2094" t="s">
        <v>318</v>
      </c>
      <c r="K5" s="2094"/>
      <c r="L5" s="2094"/>
      <c r="M5" s="2094"/>
      <c r="N5" s="2091" t="s">
        <v>319</v>
      </c>
      <c r="O5" s="2091"/>
      <c r="P5" s="2091"/>
      <c r="Q5" s="2091"/>
      <c r="R5" s="2094" t="s">
        <v>320</v>
      </c>
      <c r="S5" s="2094"/>
      <c r="T5" s="2094"/>
      <c r="U5" s="2094"/>
      <c r="V5" s="15"/>
      <c r="W5" s="408"/>
    </row>
    <row r="6" spans="1:23" s="333" customFormat="1" ht="51.75" customHeight="1" thickBot="1">
      <c r="A6" s="14"/>
      <c r="E6" s="955" t="s">
        <v>567</v>
      </c>
      <c r="F6" s="956" t="s">
        <v>568</v>
      </c>
      <c r="G6" s="956" t="s">
        <v>569</v>
      </c>
      <c r="H6" s="956" t="s">
        <v>570</v>
      </c>
      <c r="I6" s="956" t="s">
        <v>571</v>
      </c>
      <c r="J6" s="956" t="s">
        <v>326</v>
      </c>
      <c r="K6" s="956" t="s">
        <v>572</v>
      </c>
      <c r="L6" s="956" t="s">
        <v>328</v>
      </c>
      <c r="M6" s="957" t="s">
        <v>573</v>
      </c>
      <c r="N6" s="956" t="s">
        <v>326</v>
      </c>
      <c r="O6" s="956" t="s">
        <v>572</v>
      </c>
      <c r="P6" s="956" t="s">
        <v>328</v>
      </c>
      <c r="Q6" s="957" t="s">
        <v>574</v>
      </c>
      <c r="R6" s="956" t="s">
        <v>326</v>
      </c>
      <c r="S6" s="956" t="s">
        <v>572</v>
      </c>
      <c r="T6" s="956" t="s">
        <v>328</v>
      </c>
      <c r="U6" s="958" t="s">
        <v>574</v>
      </c>
      <c r="V6" s="16"/>
      <c r="W6" s="409"/>
    </row>
    <row r="7" spans="1:23" s="13" customFormat="1" ht="20.100000000000001" customHeight="1">
      <c r="A7" s="14"/>
      <c r="B7" s="410">
        <v>1</v>
      </c>
      <c r="C7" s="411" t="s">
        <v>304</v>
      </c>
      <c r="D7" s="412"/>
      <c r="E7" s="946">
        <f>+E15</f>
        <v>1641.9089977200001</v>
      </c>
      <c r="F7" s="946">
        <f>+F15</f>
        <v>2983.7529661900003</v>
      </c>
      <c r="G7" s="946"/>
      <c r="H7" s="946"/>
      <c r="I7" s="946">
        <f>+I15</f>
        <v>38.239294700000002</v>
      </c>
      <c r="J7" s="946">
        <f>+J15</f>
        <v>1419.8756970699999</v>
      </c>
      <c r="K7" s="946"/>
      <c r="L7" s="946">
        <f>+L15</f>
        <v>3205.7862668299995</v>
      </c>
      <c r="M7" s="946">
        <f>+M15</f>
        <v>38.239294700000002</v>
      </c>
      <c r="N7" s="946">
        <f>+N15</f>
        <v>178.58047986000003</v>
      </c>
      <c r="O7" s="946"/>
      <c r="P7" s="946">
        <f>+P15</f>
        <v>921.32966435000003</v>
      </c>
      <c r="Q7" s="946"/>
      <c r="R7" s="946">
        <f>+R15</f>
        <v>178.58047986000003</v>
      </c>
      <c r="S7" s="946"/>
      <c r="T7" s="946">
        <f>+T15</f>
        <v>921.32966435000003</v>
      </c>
      <c r="U7" s="946"/>
      <c r="V7" s="16"/>
      <c r="W7" s="413"/>
    </row>
    <row r="8" spans="1:23" s="13" customFormat="1" ht="20.100000000000001" customHeight="1">
      <c r="A8" s="14"/>
      <c r="B8" s="246">
        <v>2</v>
      </c>
      <c r="C8" s="323" t="s">
        <v>330</v>
      </c>
      <c r="D8" s="414"/>
      <c r="E8" s="946"/>
      <c r="F8" s="946"/>
      <c r="G8" s="946"/>
      <c r="H8" s="946"/>
      <c r="I8" s="946"/>
      <c r="J8" s="946"/>
      <c r="K8" s="946"/>
      <c r="L8" s="946"/>
      <c r="M8" s="946"/>
      <c r="N8" s="946"/>
      <c r="O8" s="946"/>
      <c r="P8" s="946"/>
      <c r="Q8" s="946"/>
      <c r="R8" s="946"/>
      <c r="S8" s="946"/>
      <c r="T8" s="946"/>
      <c r="U8" s="946"/>
      <c r="V8" s="19"/>
      <c r="W8" s="413"/>
    </row>
    <row r="9" spans="1:23" s="13" customFormat="1" ht="20.100000000000001" customHeight="1">
      <c r="A9" s="14"/>
      <c r="B9" s="246">
        <v>3</v>
      </c>
      <c r="C9" s="415" t="s">
        <v>331</v>
      </c>
      <c r="D9" s="414"/>
      <c r="E9" s="946"/>
      <c r="F9" s="946"/>
      <c r="G9" s="946"/>
      <c r="H9" s="946"/>
      <c r="I9" s="946"/>
      <c r="J9" s="946"/>
      <c r="K9" s="946"/>
      <c r="L9" s="946"/>
      <c r="M9" s="946"/>
      <c r="N9" s="946"/>
      <c r="O9" s="946"/>
      <c r="P9" s="946"/>
      <c r="Q9" s="946"/>
      <c r="R9" s="946"/>
      <c r="S9" s="946"/>
      <c r="T9" s="946"/>
      <c r="U9" s="946"/>
      <c r="V9" s="20"/>
      <c r="W9" s="413"/>
    </row>
    <row r="10" spans="1:23" s="13" customFormat="1" ht="20.100000000000001" customHeight="1">
      <c r="A10" s="14"/>
      <c r="B10" s="246">
        <v>4</v>
      </c>
      <c r="C10" s="415" t="s">
        <v>332</v>
      </c>
      <c r="D10" s="414"/>
      <c r="E10" s="946"/>
      <c r="F10" s="946"/>
      <c r="G10" s="946"/>
      <c r="H10" s="946"/>
      <c r="I10" s="946"/>
      <c r="J10" s="946"/>
      <c r="K10" s="946"/>
      <c r="L10" s="946"/>
      <c r="M10" s="946"/>
      <c r="N10" s="946"/>
      <c r="O10" s="946"/>
      <c r="P10" s="946"/>
      <c r="Q10" s="946"/>
      <c r="R10" s="946"/>
      <c r="S10" s="946"/>
      <c r="T10" s="946"/>
      <c r="U10" s="946"/>
      <c r="V10" s="20"/>
      <c r="W10" s="413"/>
    </row>
    <row r="11" spans="1:23" s="13" customFormat="1" ht="20.100000000000001" customHeight="1">
      <c r="A11" s="14"/>
      <c r="B11" s="246">
        <v>5</v>
      </c>
      <c r="C11" s="415" t="s">
        <v>333</v>
      </c>
      <c r="D11" s="414"/>
      <c r="E11" s="946"/>
      <c r="F11" s="946"/>
      <c r="G11" s="946"/>
      <c r="H11" s="946"/>
      <c r="I11" s="946"/>
      <c r="J11" s="946"/>
      <c r="K11" s="946"/>
      <c r="L11" s="946"/>
      <c r="M11" s="946"/>
      <c r="N11" s="946"/>
      <c r="O11" s="946"/>
      <c r="P11" s="946"/>
      <c r="Q11" s="946"/>
      <c r="R11" s="946"/>
      <c r="S11" s="946"/>
      <c r="T11" s="946"/>
      <c r="U11" s="946"/>
      <c r="V11" s="20"/>
      <c r="W11" s="413"/>
    </row>
    <row r="12" spans="1:23" s="13" customFormat="1" ht="20.100000000000001" customHeight="1">
      <c r="A12" s="14"/>
      <c r="B12" s="246">
        <v>6</v>
      </c>
      <c r="C12" s="415" t="s">
        <v>334</v>
      </c>
      <c r="D12" s="414"/>
      <c r="E12" s="946"/>
      <c r="F12" s="946"/>
      <c r="G12" s="946"/>
      <c r="H12" s="946"/>
      <c r="I12" s="946"/>
      <c r="J12" s="946"/>
      <c r="K12" s="946"/>
      <c r="L12" s="946"/>
      <c r="M12" s="946"/>
      <c r="N12" s="946"/>
      <c r="O12" s="946"/>
      <c r="P12" s="946"/>
      <c r="Q12" s="946"/>
      <c r="R12" s="946"/>
      <c r="S12" s="946"/>
      <c r="T12" s="946"/>
      <c r="U12" s="946"/>
      <c r="V12" s="20"/>
      <c r="W12" s="413"/>
    </row>
    <row r="13" spans="1:23" s="13" customFormat="1" ht="20.100000000000001" customHeight="1">
      <c r="A13" s="14"/>
      <c r="B13" s="246">
        <v>7</v>
      </c>
      <c r="C13" s="323" t="s">
        <v>333</v>
      </c>
      <c r="D13" s="414"/>
      <c r="E13" s="946"/>
      <c r="F13" s="946"/>
      <c r="G13" s="946"/>
      <c r="H13" s="946"/>
      <c r="I13" s="946"/>
      <c r="J13" s="946"/>
      <c r="K13" s="1924"/>
      <c r="L13" s="946"/>
      <c r="M13" s="946"/>
      <c r="N13" s="946"/>
      <c r="O13" s="946"/>
      <c r="P13" s="946"/>
      <c r="Q13" s="946"/>
      <c r="R13" s="946"/>
      <c r="S13" s="946"/>
      <c r="T13" s="946"/>
      <c r="U13" s="946"/>
      <c r="V13" s="20"/>
      <c r="W13" s="413"/>
    </row>
    <row r="14" spans="1:23" s="13" customFormat="1" ht="20.100000000000001" customHeight="1">
      <c r="A14" s="14"/>
      <c r="B14" s="246">
        <v>8</v>
      </c>
      <c r="C14" s="415" t="s">
        <v>335</v>
      </c>
      <c r="D14" s="414"/>
      <c r="E14" s="946"/>
      <c r="F14" s="946"/>
      <c r="G14" s="946"/>
      <c r="H14" s="946"/>
      <c r="I14" s="946"/>
      <c r="J14" s="946"/>
      <c r="K14" s="946"/>
      <c r="L14" s="946"/>
      <c r="M14" s="946"/>
      <c r="N14" s="946"/>
      <c r="O14" s="946"/>
      <c r="P14" s="946"/>
      <c r="Q14" s="946"/>
      <c r="R14" s="946"/>
      <c r="S14" s="946"/>
      <c r="T14" s="946"/>
      <c r="U14" s="946"/>
      <c r="V14" s="11"/>
      <c r="W14" s="413"/>
    </row>
    <row r="15" spans="1:23" s="13" customFormat="1" ht="20.100000000000001" customHeight="1">
      <c r="A15" s="14"/>
      <c r="B15" s="246">
        <v>9</v>
      </c>
      <c r="C15" s="415" t="s">
        <v>336</v>
      </c>
      <c r="D15" s="414"/>
      <c r="E15" s="946">
        <f>+E16</f>
        <v>1641.9089977200001</v>
      </c>
      <c r="F15" s="946">
        <f>+F16</f>
        <v>2983.7529661900003</v>
      </c>
      <c r="G15" s="946"/>
      <c r="H15" s="946"/>
      <c r="I15" s="946">
        <f>+I16</f>
        <v>38.239294700000002</v>
      </c>
      <c r="J15" s="946">
        <f>+J16</f>
        <v>1419.8756970699999</v>
      </c>
      <c r="K15" s="946"/>
      <c r="L15" s="946">
        <f>+L16</f>
        <v>3205.7862668299995</v>
      </c>
      <c r="M15" s="946">
        <f>+I15</f>
        <v>38.239294700000002</v>
      </c>
      <c r="N15" s="946">
        <f>+N16</f>
        <v>178.58047986000003</v>
      </c>
      <c r="O15" s="946"/>
      <c r="P15" s="946">
        <f>+P16</f>
        <v>921.32966435000003</v>
      </c>
      <c r="Q15" s="946"/>
      <c r="R15" s="946">
        <f>+N15</f>
        <v>178.58047986000003</v>
      </c>
      <c r="S15" s="946"/>
      <c r="T15" s="946">
        <f>+P15</f>
        <v>921.32966435000003</v>
      </c>
      <c r="U15" s="946"/>
      <c r="V15" s="11"/>
      <c r="W15" s="413"/>
    </row>
    <row r="16" spans="1:23" s="13" customFormat="1" ht="20.100000000000001" customHeight="1">
      <c r="A16" s="14"/>
      <c r="B16" s="246">
        <v>10</v>
      </c>
      <c r="C16" s="415" t="s">
        <v>331</v>
      </c>
      <c r="D16" s="414"/>
      <c r="E16" s="946">
        <f>+E18</f>
        <v>1641.9089977200001</v>
      </c>
      <c r="F16" s="946">
        <f>+F17</f>
        <v>2983.7529661900003</v>
      </c>
      <c r="G16" s="946"/>
      <c r="H16" s="946"/>
      <c r="I16" s="946">
        <f>+I17+I18</f>
        <v>38.239294700000002</v>
      </c>
      <c r="J16" s="946">
        <f>+J18</f>
        <v>1419.8756970699999</v>
      </c>
      <c r="K16" s="946"/>
      <c r="L16" s="946">
        <f>+L18+L17</f>
        <v>3205.7862668299995</v>
      </c>
      <c r="M16" s="946">
        <f t="shared" ref="M16:M18" si="0">+I16</f>
        <v>38.239294700000002</v>
      </c>
      <c r="N16" s="946">
        <f>+N18</f>
        <v>178.58047986000003</v>
      </c>
      <c r="O16" s="946"/>
      <c r="P16" s="946">
        <f>+P17+P18</f>
        <v>921.32966435000003</v>
      </c>
      <c r="Q16" s="946"/>
      <c r="R16" s="946">
        <f t="shared" ref="R16:T18" si="1">+N16</f>
        <v>178.58047986000003</v>
      </c>
      <c r="S16" s="946"/>
      <c r="T16" s="946">
        <f t="shared" si="1"/>
        <v>921.32966435000003</v>
      </c>
      <c r="U16" s="946"/>
      <c r="V16" s="11"/>
      <c r="W16" s="413"/>
    </row>
    <row r="17" spans="1:23" s="13" customFormat="1" ht="20.100000000000001" customHeight="1">
      <c r="A17" s="14"/>
      <c r="B17" s="246">
        <v>11</v>
      </c>
      <c r="C17" s="415" t="s">
        <v>332</v>
      </c>
      <c r="D17" s="414"/>
      <c r="E17" s="946"/>
      <c r="F17" s="946">
        <v>2983.7529661900003</v>
      </c>
      <c r="G17" s="946"/>
      <c r="H17" s="946"/>
      <c r="I17" s="946">
        <v>11.15861847</v>
      </c>
      <c r="J17" s="946"/>
      <c r="K17" s="946"/>
      <c r="L17" s="946">
        <v>1389.1660693899998</v>
      </c>
      <c r="M17" s="946">
        <f t="shared" si="0"/>
        <v>11.15861847</v>
      </c>
      <c r="N17" s="946"/>
      <c r="O17" s="946"/>
      <c r="P17" s="946">
        <v>463.32861974000002</v>
      </c>
      <c r="Q17" s="946"/>
      <c r="R17" s="946"/>
      <c r="S17" s="946"/>
      <c r="T17" s="946">
        <f t="shared" si="1"/>
        <v>463.32861974000002</v>
      </c>
      <c r="U17" s="946"/>
      <c r="V17" s="11"/>
      <c r="W17" s="413"/>
    </row>
    <row r="18" spans="1:23" s="13" customFormat="1" ht="20.100000000000001" customHeight="1">
      <c r="A18" s="21"/>
      <c r="B18" s="246">
        <v>12</v>
      </c>
      <c r="C18" s="415" t="s">
        <v>334</v>
      </c>
      <c r="D18" s="414"/>
      <c r="E18" s="946">
        <v>1641.9089977200001</v>
      </c>
      <c r="F18" s="946"/>
      <c r="G18" s="946"/>
      <c r="H18" s="946"/>
      <c r="I18" s="946">
        <v>27.080676230000002</v>
      </c>
      <c r="J18" s="946">
        <v>1419.8756970699999</v>
      </c>
      <c r="K18" s="946"/>
      <c r="L18" s="946">
        <v>1816.6201974399999</v>
      </c>
      <c r="M18" s="946">
        <f t="shared" si="0"/>
        <v>27.080676230000002</v>
      </c>
      <c r="N18" s="946">
        <v>178.58047986000003</v>
      </c>
      <c r="O18" s="946"/>
      <c r="P18" s="946">
        <v>458.00104461000001</v>
      </c>
      <c r="Q18" s="946"/>
      <c r="R18" s="946">
        <f t="shared" si="1"/>
        <v>178.58047986000003</v>
      </c>
      <c r="S18" s="946"/>
      <c r="T18" s="946">
        <f>+P18</f>
        <v>458.00104461000001</v>
      </c>
      <c r="U18" s="946"/>
      <c r="V18" s="11"/>
      <c r="W18" s="413"/>
    </row>
    <row r="19" spans="1:23" s="13" customFormat="1" ht="20.100000000000001" customHeight="1" thickBot="1">
      <c r="A19" s="21"/>
      <c r="B19" s="403">
        <v>13</v>
      </c>
      <c r="C19" s="416" t="s">
        <v>335</v>
      </c>
      <c r="D19" s="417"/>
      <c r="E19" s="954"/>
      <c r="F19" s="954"/>
      <c r="G19" s="954"/>
      <c r="H19" s="954"/>
      <c r="I19" s="954"/>
      <c r="J19" s="954"/>
      <c r="K19" s="954"/>
      <c r="L19" s="954"/>
      <c r="M19" s="954"/>
      <c r="N19" s="954"/>
      <c r="O19" s="954"/>
      <c r="P19" s="954"/>
      <c r="Q19" s="954"/>
      <c r="R19" s="954"/>
      <c r="S19" s="954"/>
      <c r="T19" s="954"/>
      <c r="U19" s="954"/>
      <c r="V19" s="11"/>
      <c r="W19" s="413"/>
    </row>
    <row r="20" spans="1:23">
      <c r="A20" s="21"/>
      <c r="C20" s="192"/>
      <c r="D20" s="192"/>
      <c r="E20" s="192"/>
      <c r="F20" s="192"/>
      <c r="G20" s="192"/>
      <c r="H20" s="192"/>
      <c r="I20" s="192"/>
      <c r="J20" s="192"/>
      <c r="K20" s="192"/>
      <c r="L20" s="192"/>
      <c r="M20" s="192"/>
      <c r="N20" s="192"/>
      <c r="O20" s="192"/>
      <c r="P20" s="192"/>
      <c r="Q20" s="192"/>
      <c r="R20" s="192"/>
      <c r="S20" s="192"/>
      <c r="T20" s="192"/>
      <c r="U20" s="192"/>
    </row>
    <row r="21" spans="1:23" ht="13.5" customHeight="1">
      <c r="C21" s="192"/>
      <c r="D21" s="192"/>
      <c r="E21" s="192"/>
      <c r="F21" s="937"/>
      <c r="G21" s="192"/>
      <c r="H21" s="192"/>
      <c r="I21" s="192"/>
      <c r="J21" s="192"/>
      <c r="K21" s="192"/>
      <c r="L21" s="192"/>
      <c r="M21" s="192"/>
      <c r="N21" s="192"/>
      <c r="O21" s="192"/>
      <c r="P21" s="192"/>
      <c r="Q21" s="192"/>
      <c r="R21" s="192"/>
      <c r="S21" s="192"/>
      <c r="T21" s="192"/>
      <c r="U21" s="192"/>
    </row>
    <row r="27" spans="1:23">
      <c r="E27" s="13"/>
    </row>
  </sheetData>
  <mergeCells count="4">
    <mergeCell ref="E5:I5"/>
    <mergeCell ref="J5:M5"/>
    <mergeCell ref="N5:Q5"/>
    <mergeCell ref="R5:U5"/>
  </mergeCells>
  <hyperlinks>
    <hyperlink ref="W1" location="Index!A1" display="Back to index" xr:uid="{53802FA1-406F-432E-A824-BB7B93D1D913}"/>
  </hyperlinks>
  <pageMargins left="0.70866141732283472" right="0.70866141732283472" top="0.74803149606299213" bottom="0.74803149606299213" header="0.31496062992125984" footer="0.31496062992125984"/>
  <pageSetup paperSize="8" scale="73" orientation="landscape" cellComments="asDisplayed" r:id="rId1"/>
  <ignoredErrors>
    <ignoredError sqref="M1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F6BED-90EC-4EFD-809D-2D80A7053F39}">
  <sheetPr>
    <tabColor theme="7" tint="0.59999389629810485"/>
  </sheetPr>
  <dimension ref="A1:N95"/>
  <sheetViews>
    <sheetView showGridLines="0" showZeros="0" zoomScale="90" zoomScaleNormal="90" workbookViewId="0">
      <selection activeCell="K13" sqref="K13"/>
    </sheetView>
  </sheetViews>
  <sheetFormatPr defaultColWidth="9.140625" defaultRowHeight="15" customHeight="1"/>
  <cols>
    <col min="1" max="2" width="4.7109375" style="603" customWidth="1"/>
    <col min="3" max="3" width="45.7109375" style="603" customWidth="1"/>
    <col min="4" max="4" width="19.42578125" style="284" customWidth="1"/>
    <col min="5" max="5" width="19.42578125" style="284" customWidth="1" collapsed="1"/>
    <col min="6" max="11" width="19.42578125" style="284" customWidth="1"/>
    <col min="12" max="15" width="15.7109375" style="603" customWidth="1"/>
    <col min="16" max="16384" width="9.140625" style="603"/>
  </cols>
  <sheetData>
    <row r="1" spans="1:14" ht="18.75" customHeight="1">
      <c r="B1" s="1380" t="s">
        <v>991</v>
      </c>
      <c r="C1" s="1380"/>
      <c r="D1" s="604"/>
      <c r="E1" s="605"/>
      <c r="F1" s="605"/>
      <c r="G1" s="604"/>
      <c r="J1" s="606"/>
      <c r="K1" s="606"/>
      <c r="M1" s="607" t="s">
        <v>418</v>
      </c>
    </row>
    <row r="2" spans="1:14" ht="15" customHeight="1">
      <c r="M2" s="284"/>
    </row>
    <row r="3" spans="1:14" s="1813" customFormat="1" ht="18.75" customHeight="1">
      <c r="A3" s="1807"/>
      <c r="B3" s="1808"/>
      <c r="C3" s="1809"/>
      <c r="D3" s="1810" t="s">
        <v>738</v>
      </c>
      <c r="E3" s="1811" t="s">
        <v>776</v>
      </c>
      <c r="F3" s="1811" t="s">
        <v>758</v>
      </c>
      <c r="G3" s="1811" t="s">
        <v>760</v>
      </c>
      <c r="H3" s="1811" t="s">
        <v>992</v>
      </c>
      <c r="I3" s="1811" t="s">
        <v>993</v>
      </c>
      <c r="J3" s="1811" t="s">
        <v>994</v>
      </c>
      <c r="K3" s="1811" t="s">
        <v>995</v>
      </c>
      <c r="L3" s="1807"/>
      <c r="M3" s="1812" t="s">
        <v>2323</v>
      </c>
    </row>
    <row r="4" spans="1:14" s="1818" customFormat="1" ht="39" customHeight="1">
      <c r="A4" s="1814"/>
      <c r="B4" s="1815">
        <v>1</v>
      </c>
      <c r="C4" s="1816" t="s">
        <v>996</v>
      </c>
      <c r="D4" s="1817" t="s">
        <v>997</v>
      </c>
      <c r="E4" s="1817" t="s">
        <v>997</v>
      </c>
      <c r="F4" s="1817" t="s">
        <v>997</v>
      </c>
      <c r="G4" s="1817" t="s">
        <v>997</v>
      </c>
      <c r="H4" s="1817" t="s">
        <v>998</v>
      </c>
      <c r="I4" s="1817" t="s">
        <v>998</v>
      </c>
      <c r="J4" s="1817" t="s">
        <v>997</v>
      </c>
      <c r="K4" s="1817" t="s">
        <v>997</v>
      </c>
      <c r="L4" s="1814"/>
      <c r="M4" s="1812"/>
      <c r="N4" s="1812"/>
    </row>
    <row r="5" spans="1:14" s="1818" customFormat="1" ht="27.95" customHeight="1">
      <c r="A5" s="1814"/>
      <c r="B5" s="1819">
        <v>2</v>
      </c>
      <c r="C5" s="1820" t="s">
        <v>999</v>
      </c>
      <c r="D5" s="1821" t="s">
        <v>1000</v>
      </c>
      <c r="E5" s="1821" t="s">
        <v>1001</v>
      </c>
      <c r="F5" s="1821" t="s">
        <v>1002</v>
      </c>
      <c r="G5" s="1821" t="s">
        <v>1003</v>
      </c>
      <c r="H5" s="1821" t="s">
        <v>1004</v>
      </c>
      <c r="I5" s="1821" t="s">
        <v>1005</v>
      </c>
      <c r="J5" s="1821" t="s">
        <v>2317</v>
      </c>
      <c r="K5" s="1821" t="s">
        <v>1006</v>
      </c>
      <c r="L5" s="1814"/>
      <c r="M5" s="1812"/>
    </row>
    <row r="6" spans="1:14" s="1818" customFormat="1" ht="27.95" customHeight="1">
      <c r="A6" s="1814"/>
      <c r="B6" s="1819" t="s">
        <v>85</v>
      </c>
      <c r="C6" s="1820" t="s">
        <v>1007</v>
      </c>
      <c r="D6" s="1821" t="s">
        <v>1008</v>
      </c>
      <c r="E6" s="1821" t="s">
        <v>1008</v>
      </c>
      <c r="F6" s="1821" t="s">
        <v>1008</v>
      </c>
      <c r="G6" s="1821" t="s">
        <v>1008</v>
      </c>
      <c r="H6" s="1821" t="s">
        <v>1008</v>
      </c>
      <c r="I6" s="1821" t="s">
        <v>1008</v>
      </c>
      <c r="J6" s="1821" t="s">
        <v>1008</v>
      </c>
      <c r="K6" s="1821" t="s">
        <v>1008</v>
      </c>
      <c r="L6" s="1814"/>
      <c r="M6" s="1812"/>
    </row>
    <row r="7" spans="1:14" s="1818" customFormat="1" ht="27.95" customHeight="1">
      <c r="A7" s="1814"/>
      <c r="B7" s="1819">
        <v>3</v>
      </c>
      <c r="C7" s="1820" t="s">
        <v>1009</v>
      </c>
      <c r="D7" s="1821" t="s">
        <v>1010</v>
      </c>
      <c r="E7" s="1821" t="s">
        <v>1010</v>
      </c>
      <c r="F7" s="1821" t="s">
        <v>1010</v>
      </c>
      <c r="G7" s="1821" t="s">
        <v>1010</v>
      </c>
      <c r="H7" s="1821" t="s">
        <v>1011</v>
      </c>
      <c r="I7" s="1821" t="s">
        <v>1011</v>
      </c>
      <c r="J7" s="1821" t="s">
        <v>1010</v>
      </c>
      <c r="K7" s="1821" t="s">
        <v>1012</v>
      </c>
      <c r="L7" s="1814"/>
      <c r="M7" s="1812"/>
    </row>
    <row r="8" spans="1:14" s="1818" customFormat="1" ht="29.1" customHeight="1">
      <c r="A8" s="1814"/>
      <c r="B8" s="1819" t="s">
        <v>1013</v>
      </c>
      <c r="C8" s="1820" t="s">
        <v>1014</v>
      </c>
      <c r="D8" s="1821" t="s">
        <v>1015</v>
      </c>
      <c r="E8" s="1821" t="s">
        <v>1015</v>
      </c>
      <c r="F8" s="1821" t="s">
        <v>1015</v>
      </c>
      <c r="G8" s="1821" t="s">
        <v>1015</v>
      </c>
      <c r="H8" s="1821" t="s">
        <v>1016</v>
      </c>
      <c r="I8" s="1821" t="s">
        <v>1016</v>
      </c>
      <c r="J8" s="1821" t="s">
        <v>1015</v>
      </c>
      <c r="K8" s="1821" t="s">
        <v>1016</v>
      </c>
      <c r="L8" s="1814"/>
      <c r="M8" s="1812"/>
    </row>
    <row r="9" spans="1:14" s="1826" customFormat="1" ht="27.95" customHeight="1">
      <c r="A9" s="1822"/>
      <c r="B9" s="1823" t="s">
        <v>1017</v>
      </c>
      <c r="C9" s="1824"/>
      <c r="D9" s="1825"/>
      <c r="E9" s="1825"/>
      <c r="F9" s="1825"/>
      <c r="G9" s="1825"/>
      <c r="H9" s="1825"/>
      <c r="I9" s="1825"/>
      <c r="J9" s="1825"/>
      <c r="K9" s="1825"/>
      <c r="L9" s="1822"/>
      <c r="M9" s="1812"/>
    </row>
    <row r="10" spans="1:14" s="1818" customFormat="1" ht="27.95" customHeight="1">
      <c r="A10" s="1814"/>
      <c r="B10" s="1819">
        <v>4</v>
      </c>
      <c r="C10" s="1820" t="s">
        <v>1018</v>
      </c>
      <c r="D10" s="1821" t="s">
        <v>1019</v>
      </c>
      <c r="E10" s="1821" t="s">
        <v>1019</v>
      </c>
      <c r="F10" s="1821" t="s">
        <v>1019</v>
      </c>
      <c r="G10" s="1821" t="s">
        <v>1019</v>
      </c>
      <c r="H10" s="1821" t="s">
        <v>1019</v>
      </c>
      <c r="I10" s="1821" t="s">
        <v>1019</v>
      </c>
      <c r="J10" s="1821" t="s">
        <v>1020</v>
      </c>
      <c r="K10" s="1821" t="s">
        <v>1021</v>
      </c>
      <c r="L10" s="1814"/>
      <c r="M10" s="1812"/>
    </row>
    <row r="11" spans="1:14" s="1818" customFormat="1" ht="27.95" customHeight="1">
      <c r="A11" s="1814"/>
      <c r="B11" s="1819">
        <v>5</v>
      </c>
      <c r="C11" s="1820" t="s">
        <v>1022</v>
      </c>
      <c r="D11" s="1821" t="s">
        <v>1019</v>
      </c>
      <c r="E11" s="1821" t="s">
        <v>1019</v>
      </c>
      <c r="F11" s="1821" t="s">
        <v>1019</v>
      </c>
      <c r="G11" s="1821" t="s">
        <v>1019</v>
      </c>
      <c r="H11" s="1821" t="s">
        <v>1019</v>
      </c>
      <c r="I11" s="1821" t="s">
        <v>1019</v>
      </c>
      <c r="J11" s="1821" t="s">
        <v>1020</v>
      </c>
      <c r="K11" s="1821" t="s">
        <v>1021</v>
      </c>
      <c r="L11" s="1814"/>
      <c r="M11" s="1812"/>
    </row>
    <row r="12" spans="1:14" s="1818" customFormat="1" ht="29.1" customHeight="1">
      <c r="A12" s="1814"/>
      <c r="B12" s="1819">
        <v>6</v>
      </c>
      <c r="C12" s="1820" t="s">
        <v>1023</v>
      </c>
      <c r="D12" s="1821" t="s">
        <v>1024</v>
      </c>
      <c r="E12" s="1821" t="s">
        <v>1024</v>
      </c>
      <c r="F12" s="1821" t="s">
        <v>1024</v>
      </c>
      <c r="G12" s="1821" t="s">
        <v>1024</v>
      </c>
      <c r="H12" s="1821" t="s">
        <v>1024</v>
      </c>
      <c r="I12" s="1821" t="s">
        <v>1024</v>
      </c>
      <c r="J12" s="1821" t="s">
        <v>1024</v>
      </c>
      <c r="K12" s="1821" t="s">
        <v>1024</v>
      </c>
      <c r="L12" s="1814"/>
      <c r="M12" s="1812"/>
    </row>
    <row r="13" spans="1:14" s="1818" customFormat="1" ht="27.95" customHeight="1">
      <c r="A13" s="1814"/>
      <c r="B13" s="1819">
        <v>7</v>
      </c>
      <c r="C13" s="1820" t="s">
        <v>1025</v>
      </c>
      <c r="D13" s="1821" t="s">
        <v>1026</v>
      </c>
      <c r="E13" s="1821" t="s">
        <v>1026</v>
      </c>
      <c r="F13" s="1821" t="s">
        <v>1026</v>
      </c>
      <c r="G13" s="1821" t="s">
        <v>1026</v>
      </c>
      <c r="H13" s="1821" t="s">
        <v>1026</v>
      </c>
      <c r="I13" s="1821" t="s">
        <v>1026</v>
      </c>
      <c r="J13" s="1821" t="s">
        <v>1027</v>
      </c>
      <c r="K13" s="1992" t="s">
        <v>1028</v>
      </c>
      <c r="L13" s="1814"/>
      <c r="M13" s="1812"/>
    </row>
    <row r="14" spans="1:14" s="1818" customFormat="1" ht="42" customHeight="1">
      <c r="A14" s="1814"/>
      <c r="B14" s="1819">
        <v>8</v>
      </c>
      <c r="C14" s="1820" t="s">
        <v>2318</v>
      </c>
      <c r="D14" s="1827">
        <v>97.539594742606795</v>
      </c>
      <c r="E14" s="1827">
        <v>459.58051008000007</v>
      </c>
      <c r="F14" s="1827">
        <v>293.15422052999998</v>
      </c>
      <c r="G14" s="1827">
        <v>141.9615153</v>
      </c>
      <c r="H14" s="1827">
        <v>43.383961481767521</v>
      </c>
      <c r="I14" s="1827">
        <v>51.440982899166357</v>
      </c>
      <c r="J14" s="1827">
        <v>399.99997999999999</v>
      </c>
      <c r="K14" s="1827">
        <v>2998.6651964299999</v>
      </c>
      <c r="L14" s="1814"/>
      <c r="M14" s="1812"/>
    </row>
    <row r="15" spans="1:14" s="1818" customFormat="1" ht="27.95" customHeight="1">
      <c r="A15" s="1814"/>
      <c r="B15" s="1819">
        <v>9</v>
      </c>
      <c r="C15" s="1820" t="s">
        <v>1029</v>
      </c>
      <c r="D15" s="1828">
        <v>166300000</v>
      </c>
      <c r="E15" s="1828">
        <v>450000000</v>
      </c>
      <c r="F15" s="1828">
        <v>300000000</v>
      </c>
      <c r="G15" s="1828">
        <v>133700000</v>
      </c>
      <c r="H15" s="1828" t="s">
        <v>1030</v>
      </c>
      <c r="I15" s="1828" t="s">
        <v>1031</v>
      </c>
      <c r="J15" s="1827">
        <v>400000000</v>
      </c>
      <c r="K15" s="1829" t="s">
        <v>1016</v>
      </c>
      <c r="L15" s="1814"/>
      <c r="M15" s="1812"/>
    </row>
    <row r="16" spans="1:14" s="1818" customFormat="1" ht="27.95" customHeight="1">
      <c r="A16" s="1814"/>
      <c r="B16" s="1819" t="s">
        <v>1032</v>
      </c>
      <c r="C16" s="1820" t="s">
        <v>1033</v>
      </c>
      <c r="D16" s="1830">
        <v>1</v>
      </c>
      <c r="E16" s="1830">
        <v>1</v>
      </c>
      <c r="F16" s="1830">
        <v>1</v>
      </c>
      <c r="G16" s="1830">
        <v>1</v>
      </c>
      <c r="H16" s="1830">
        <v>1</v>
      </c>
      <c r="I16" s="1830">
        <v>1</v>
      </c>
      <c r="J16" s="1831">
        <v>1</v>
      </c>
      <c r="K16" s="1832" t="s">
        <v>1016</v>
      </c>
      <c r="L16" s="1814"/>
      <c r="M16" s="1812"/>
    </row>
    <row r="17" spans="1:13" s="1818" customFormat="1" ht="27.95" customHeight="1">
      <c r="A17" s="1814"/>
      <c r="B17" s="1819" t="s">
        <v>1034</v>
      </c>
      <c r="C17" s="1820" t="s">
        <v>1035</v>
      </c>
      <c r="D17" s="1833">
        <v>1</v>
      </c>
      <c r="E17" s="1833">
        <v>1</v>
      </c>
      <c r="F17" s="1833">
        <v>1</v>
      </c>
      <c r="G17" s="1833">
        <v>1</v>
      </c>
      <c r="H17" s="1833">
        <v>1</v>
      </c>
      <c r="I17" s="1833">
        <v>1</v>
      </c>
      <c r="J17" s="1833">
        <v>1</v>
      </c>
      <c r="K17" s="1833" t="s">
        <v>1016</v>
      </c>
      <c r="L17" s="1814"/>
      <c r="M17" s="1812"/>
    </row>
    <row r="18" spans="1:13" s="1818" customFormat="1" ht="27.95" customHeight="1">
      <c r="A18" s="1814"/>
      <c r="B18" s="1819">
        <v>10</v>
      </c>
      <c r="C18" s="1820" t="s">
        <v>1036</v>
      </c>
      <c r="D18" s="1821" t="s">
        <v>1037</v>
      </c>
      <c r="E18" s="1821" t="s">
        <v>1037</v>
      </c>
      <c r="F18" s="1821" t="s">
        <v>1037</v>
      </c>
      <c r="G18" s="1821" t="s">
        <v>1037</v>
      </c>
      <c r="H18" s="1821" t="s">
        <v>1037</v>
      </c>
      <c r="I18" s="1821" t="s">
        <v>1037</v>
      </c>
      <c r="J18" s="1821" t="s">
        <v>1038</v>
      </c>
      <c r="K18" s="1821" t="s">
        <v>1038</v>
      </c>
      <c r="L18" s="1814"/>
      <c r="M18" s="1812"/>
    </row>
    <row r="19" spans="1:13" s="1818" customFormat="1" ht="27.95" customHeight="1">
      <c r="A19" s="1814"/>
      <c r="B19" s="1819">
        <v>11</v>
      </c>
      <c r="C19" s="1820" t="s">
        <v>1039</v>
      </c>
      <c r="D19" s="1821" t="s">
        <v>1040</v>
      </c>
      <c r="E19" s="1821" t="s">
        <v>1041</v>
      </c>
      <c r="F19" s="1821" t="s">
        <v>1042</v>
      </c>
      <c r="G19" s="1821" t="s">
        <v>1043</v>
      </c>
      <c r="H19" s="1821" t="s">
        <v>1040</v>
      </c>
      <c r="I19" s="1821" t="s">
        <v>1044</v>
      </c>
      <c r="J19" s="1821" t="s">
        <v>2319</v>
      </c>
      <c r="K19" s="1821" t="s">
        <v>1016</v>
      </c>
      <c r="L19" s="1814"/>
      <c r="M19" s="1812"/>
    </row>
    <row r="20" spans="1:13" s="1818" customFormat="1" ht="27.95" customHeight="1">
      <c r="A20" s="1814"/>
      <c r="B20" s="1819">
        <v>12</v>
      </c>
      <c r="C20" s="1820" t="s">
        <v>1045</v>
      </c>
      <c r="D20" s="1821" t="s">
        <v>1046</v>
      </c>
      <c r="E20" s="1821" t="s">
        <v>1046</v>
      </c>
      <c r="F20" s="1821" t="s">
        <v>1046</v>
      </c>
      <c r="G20" s="1821" t="s">
        <v>1046</v>
      </c>
      <c r="H20" s="1821" t="s">
        <v>1046</v>
      </c>
      <c r="I20" s="1821" t="s">
        <v>1046</v>
      </c>
      <c r="J20" s="1821" t="s">
        <v>1047</v>
      </c>
      <c r="K20" s="1821" t="s">
        <v>1048</v>
      </c>
      <c r="L20" s="1814"/>
      <c r="M20" s="1812"/>
    </row>
    <row r="21" spans="1:13" s="1818" customFormat="1" ht="27.95" customHeight="1">
      <c r="A21" s="1814"/>
      <c r="B21" s="1819">
        <v>13</v>
      </c>
      <c r="C21" s="1820" t="s">
        <v>1049</v>
      </c>
      <c r="D21" s="1821" t="s">
        <v>1050</v>
      </c>
      <c r="E21" s="1821" t="s">
        <v>1051</v>
      </c>
      <c r="F21" s="1821" t="s">
        <v>1052</v>
      </c>
      <c r="G21" s="1821" t="s">
        <v>1053</v>
      </c>
      <c r="H21" s="1821" t="s">
        <v>1050</v>
      </c>
      <c r="I21" s="1821" t="s">
        <v>1054</v>
      </c>
      <c r="J21" s="1821" t="s">
        <v>1016</v>
      </c>
      <c r="K21" s="1821" t="s">
        <v>1016</v>
      </c>
      <c r="L21" s="1814"/>
      <c r="M21" s="1812"/>
    </row>
    <row r="22" spans="1:13" s="1818" customFormat="1" ht="39" customHeight="1">
      <c r="A22" s="1814"/>
      <c r="B22" s="1819">
        <v>14</v>
      </c>
      <c r="C22" s="1820" t="s">
        <v>1055</v>
      </c>
      <c r="D22" s="1821" t="s">
        <v>1015</v>
      </c>
      <c r="E22" s="1821" t="s">
        <v>1015</v>
      </c>
      <c r="F22" s="1821" t="s">
        <v>1015</v>
      </c>
      <c r="G22" s="1821" t="s">
        <v>1015</v>
      </c>
      <c r="H22" s="1821" t="s">
        <v>1015</v>
      </c>
      <c r="I22" s="1821" t="s">
        <v>1015</v>
      </c>
      <c r="J22" s="1821" t="s">
        <v>1015</v>
      </c>
      <c r="K22" s="1821" t="s">
        <v>1016</v>
      </c>
      <c r="L22" s="1814"/>
      <c r="M22" s="1812"/>
    </row>
    <row r="23" spans="1:13" s="1818" customFormat="1" ht="167.25" customHeight="1">
      <c r="A23" s="1814"/>
      <c r="B23" s="1819">
        <v>15</v>
      </c>
      <c r="C23" s="1820" t="s">
        <v>1056</v>
      </c>
      <c r="D23" s="1834" t="s">
        <v>1057</v>
      </c>
      <c r="E23" s="1834" t="s">
        <v>1058</v>
      </c>
      <c r="F23" s="1834" t="s">
        <v>1059</v>
      </c>
      <c r="G23" s="1834" t="s">
        <v>1060</v>
      </c>
      <c r="H23" s="1834" t="s">
        <v>1061</v>
      </c>
      <c r="I23" s="1834" t="s">
        <v>1062</v>
      </c>
      <c r="J23" s="1834" t="s">
        <v>2320</v>
      </c>
      <c r="K23" s="1821" t="s">
        <v>1016</v>
      </c>
      <c r="L23" s="1814"/>
      <c r="M23" s="1812"/>
    </row>
    <row r="24" spans="1:13" s="1818" customFormat="1" ht="57" customHeight="1">
      <c r="A24" s="1814"/>
      <c r="B24" s="1819">
        <v>16</v>
      </c>
      <c r="C24" s="1835" t="s">
        <v>1063</v>
      </c>
      <c r="D24" s="1836" t="s">
        <v>1016</v>
      </c>
      <c r="E24" s="1836" t="s">
        <v>1016</v>
      </c>
      <c r="F24" s="1836" t="s">
        <v>1016</v>
      </c>
      <c r="G24" s="1836" t="s">
        <v>1016</v>
      </c>
      <c r="H24" s="1836" t="s">
        <v>1016</v>
      </c>
      <c r="I24" s="1836" t="s">
        <v>1016</v>
      </c>
      <c r="J24" s="1821" t="s">
        <v>1064</v>
      </c>
      <c r="K24" s="1821" t="s">
        <v>1016</v>
      </c>
      <c r="L24" s="1814"/>
      <c r="M24" s="1812"/>
    </row>
    <row r="25" spans="1:13" s="1826" customFormat="1" ht="27.95" customHeight="1">
      <c r="A25" s="1822"/>
      <c r="B25" s="1823" t="s">
        <v>1065</v>
      </c>
      <c r="C25" s="1823"/>
      <c r="D25" s="1825"/>
      <c r="E25" s="1825"/>
      <c r="F25" s="1825"/>
      <c r="G25" s="1825"/>
      <c r="H25" s="1825"/>
      <c r="I25" s="1825"/>
      <c r="J25" s="1825"/>
      <c r="K25" s="1825"/>
      <c r="L25" s="1822"/>
      <c r="M25" s="1812"/>
    </row>
    <row r="26" spans="1:13" s="1818" customFormat="1" ht="27.95" customHeight="1">
      <c r="A26" s="1814"/>
      <c r="B26" s="1819">
        <v>17</v>
      </c>
      <c r="C26" s="1820" t="s">
        <v>1066</v>
      </c>
      <c r="D26" s="1821" t="s">
        <v>1067</v>
      </c>
      <c r="E26" s="1821" t="s">
        <v>1068</v>
      </c>
      <c r="F26" s="1821" t="s">
        <v>1068</v>
      </c>
      <c r="G26" s="1821" t="s">
        <v>1068</v>
      </c>
      <c r="H26" s="1821" t="s">
        <v>1069</v>
      </c>
      <c r="I26" s="1821" t="s">
        <v>1069</v>
      </c>
      <c r="J26" s="1821" t="s">
        <v>1068</v>
      </c>
      <c r="K26" s="1821" t="s">
        <v>1069</v>
      </c>
      <c r="L26" s="1814"/>
      <c r="M26" s="1812"/>
    </row>
    <row r="27" spans="1:13" s="1818" customFormat="1" ht="84.75" customHeight="1">
      <c r="A27" s="1814"/>
      <c r="B27" s="1819">
        <v>18</v>
      </c>
      <c r="C27" s="1835" t="s">
        <v>1070</v>
      </c>
      <c r="D27" s="1821" t="s">
        <v>1071</v>
      </c>
      <c r="E27" s="1821" t="s">
        <v>1072</v>
      </c>
      <c r="F27" s="1821" t="s">
        <v>1073</v>
      </c>
      <c r="G27" s="1821" t="s">
        <v>1074</v>
      </c>
      <c r="H27" s="1821" t="s">
        <v>1075</v>
      </c>
      <c r="I27" s="1821" t="s">
        <v>1075</v>
      </c>
      <c r="J27" s="1821" t="s">
        <v>2321</v>
      </c>
      <c r="K27" s="1821" t="s">
        <v>1016</v>
      </c>
      <c r="L27" s="1814"/>
      <c r="M27" s="1812"/>
    </row>
    <row r="28" spans="1:13" s="1818" customFormat="1" ht="27.95" customHeight="1">
      <c r="A28" s="1814"/>
      <c r="B28" s="1819">
        <v>19</v>
      </c>
      <c r="C28" s="1820" t="s">
        <v>1076</v>
      </c>
      <c r="D28" s="1821" t="s">
        <v>1077</v>
      </c>
      <c r="E28" s="1821" t="s">
        <v>1077</v>
      </c>
      <c r="F28" s="1821" t="s">
        <v>1077</v>
      </c>
      <c r="G28" s="1821" t="s">
        <v>1077</v>
      </c>
      <c r="H28" s="1821" t="s">
        <v>1077</v>
      </c>
      <c r="I28" s="1821" t="s">
        <v>1077</v>
      </c>
      <c r="J28" s="1821" t="s">
        <v>1077</v>
      </c>
      <c r="K28" s="1821" t="s">
        <v>1016</v>
      </c>
      <c r="L28" s="1814"/>
      <c r="M28" s="1812"/>
    </row>
    <row r="29" spans="1:13" s="1818" customFormat="1" ht="29.1" customHeight="1">
      <c r="A29" s="1814"/>
      <c r="B29" s="1819" t="s">
        <v>1078</v>
      </c>
      <c r="C29" s="1835" t="s">
        <v>1079</v>
      </c>
      <c r="D29" s="1821" t="s">
        <v>1080</v>
      </c>
      <c r="E29" s="1821" t="s">
        <v>1080</v>
      </c>
      <c r="F29" s="1821" t="s">
        <v>1080</v>
      </c>
      <c r="G29" s="1821" t="s">
        <v>1080</v>
      </c>
      <c r="H29" s="1821" t="s">
        <v>1080</v>
      </c>
      <c r="I29" s="1821" t="s">
        <v>1080</v>
      </c>
      <c r="J29" s="1821" t="s">
        <v>1081</v>
      </c>
      <c r="K29" s="1821" t="s">
        <v>1081</v>
      </c>
      <c r="L29" s="1814"/>
      <c r="M29" s="1812"/>
    </row>
    <row r="30" spans="1:13" s="1818" customFormat="1" ht="29.1" customHeight="1">
      <c r="A30" s="1814"/>
      <c r="B30" s="1819" t="s">
        <v>1082</v>
      </c>
      <c r="C30" s="1835" t="s">
        <v>1083</v>
      </c>
      <c r="D30" s="1821" t="s">
        <v>1080</v>
      </c>
      <c r="E30" s="1821" t="s">
        <v>1080</v>
      </c>
      <c r="F30" s="1821" t="s">
        <v>1080</v>
      </c>
      <c r="G30" s="1821" t="s">
        <v>1080</v>
      </c>
      <c r="H30" s="1821" t="s">
        <v>1080</v>
      </c>
      <c r="I30" s="1821" t="s">
        <v>1080</v>
      </c>
      <c r="J30" s="1821" t="s">
        <v>1081</v>
      </c>
      <c r="K30" s="1821" t="s">
        <v>1016</v>
      </c>
      <c r="L30" s="1814"/>
      <c r="M30" s="1812"/>
    </row>
    <row r="31" spans="1:13" s="1818" customFormat="1" ht="29.1" customHeight="1">
      <c r="A31" s="1814"/>
      <c r="B31" s="1819">
        <v>21</v>
      </c>
      <c r="C31" s="1835" t="s">
        <v>1084</v>
      </c>
      <c r="D31" s="1821" t="s">
        <v>1077</v>
      </c>
      <c r="E31" s="1821" t="s">
        <v>1077</v>
      </c>
      <c r="F31" s="1821" t="s">
        <v>1077</v>
      </c>
      <c r="G31" s="1821" t="s">
        <v>1077</v>
      </c>
      <c r="H31" s="1821" t="s">
        <v>1077</v>
      </c>
      <c r="I31" s="1821" t="s">
        <v>1077</v>
      </c>
      <c r="J31" s="1821" t="s">
        <v>1077</v>
      </c>
      <c r="K31" s="1821" t="s">
        <v>1016</v>
      </c>
      <c r="L31" s="1814"/>
      <c r="M31" s="1812"/>
    </row>
    <row r="32" spans="1:13" s="1818" customFormat="1" ht="27.95" customHeight="1">
      <c r="A32" s="1814"/>
      <c r="B32" s="1819">
        <v>22</v>
      </c>
      <c r="C32" s="1835" t="s">
        <v>1085</v>
      </c>
      <c r="D32" s="1821" t="s">
        <v>1016</v>
      </c>
      <c r="E32" s="1821" t="s">
        <v>1016</v>
      </c>
      <c r="F32" s="1821" t="s">
        <v>1016</v>
      </c>
      <c r="G32" s="1821" t="s">
        <v>1016</v>
      </c>
      <c r="H32" s="1821" t="s">
        <v>1016</v>
      </c>
      <c r="I32" s="1821" t="s">
        <v>1016</v>
      </c>
      <c r="J32" s="1821" t="s">
        <v>1086</v>
      </c>
      <c r="K32" s="1821" t="s">
        <v>1086</v>
      </c>
      <c r="L32" s="1814"/>
      <c r="M32" s="1812"/>
    </row>
    <row r="33" spans="1:13" s="1818" customFormat="1" ht="27.95" customHeight="1">
      <c r="A33" s="1814"/>
      <c r="B33" s="1819">
        <v>23</v>
      </c>
      <c r="C33" s="1835" t="s">
        <v>1087</v>
      </c>
      <c r="D33" s="1821" t="s">
        <v>1088</v>
      </c>
      <c r="E33" s="1821" t="s">
        <v>1088</v>
      </c>
      <c r="F33" s="1821" t="s">
        <v>1088</v>
      </c>
      <c r="G33" s="1821" t="s">
        <v>1088</v>
      </c>
      <c r="H33" s="1821" t="s">
        <v>1088</v>
      </c>
      <c r="I33" s="1821" t="s">
        <v>1088</v>
      </c>
      <c r="J33" s="1821" t="s">
        <v>1088</v>
      </c>
      <c r="K33" s="1821" t="s">
        <v>1088</v>
      </c>
      <c r="L33" s="1814"/>
      <c r="M33" s="1812"/>
    </row>
    <row r="34" spans="1:13" s="1818" customFormat="1" ht="27.95" customHeight="1">
      <c r="A34" s="1814"/>
      <c r="B34" s="1819">
        <v>24</v>
      </c>
      <c r="C34" s="1835" t="s">
        <v>1089</v>
      </c>
      <c r="D34" s="1821" t="s">
        <v>1016</v>
      </c>
      <c r="E34" s="1821" t="s">
        <v>1016</v>
      </c>
      <c r="F34" s="1821" t="s">
        <v>1016</v>
      </c>
      <c r="G34" s="1821" t="s">
        <v>1016</v>
      </c>
      <c r="H34" s="1821" t="s">
        <v>1016</v>
      </c>
      <c r="I34" s="1821" t="s">
        <v>1016</v>
      </c>
      <c r="J34" s="1821" t="s">
        <v>1016</v>
      </c>
      <c r="K34" s="1821" t="s">
        <v>1016</v>
      </c>
      <c r="L34" s="1814"/>
      <c r="M34" s="1812"/>
    </row>
    <row r="35" spans="1:13" s="1818" customFormat="1" ht="27.95" customHeight="1">
      <c r="A35" s="1814"/>
      <c r="B35" s="1819">
        <v>25</v>
      </c>
      <c r="C35" s="1835" t="s">
        <v>1090</v>
      </c>
      <c r="D35" s="1821" t="s">
        <v>1016</v>
      </c>
      <c r="E35" s="1821" t="s">
        <v>1016</v>
      </c>
      <c r="F35" s="1821" t="s">
        <v>1016</v>
      </c>
      <c r="G35" s="1821" t="s">
        <v>1016</v>
      </c>
      <c r="H35" s="1821" t="s">
        <v>1016</v>
      </c>
      <c r="I35" s="1821" t="s">
        <v>1016</v>
      </c>
      <c r="J35" s="1821" t="s">
        <v>1016</v>
      </c>
      <c r="K35" s="1821" t="s">
        <v>1016</v>
      </c>
      <c r="L35" s="1814"/>
      <c r="M35" s="1812"/>
    </row>
    <row r="36" spans="1:13" s="1818" customFormat="1" ht="27.95" customHeight="1">
      <c r="A36" s="1814"/>
      <c r="B36" s="1819">
        <v>26</v>
      </c>
      <c r="C36" s="1835" t="s">
        <v>1091</v>
      </c>
      <c r="D36" s="1821" t="s">
        <v>1016</v>
      </c>
      <c r="E36" s="1821" t="s">
        <v>1016</v>
      </c>
      <c r="F36" s="1821" t="s">
        <v>1016</v>
      </c>
      <c r="G36" s="1821" t="s">
        <v>1016</v>
      </c>
      <c r="H36" s="1821" t="s">
        <v>1016</v>
      </c>
      <c r="I36" s="1821" t="s">
        <v>1016</v>
      </c>
      <c r="J36" s="1821" t="s">
        <v>1016</v>
      </c>
      <c r="K36" s="1821" t="s">
        <v>1016</v>
      </c>
      <c r="L36" s="1814"/>
      <c r="M36" s="1812"/>
    </row>
    <row r="37" spans="1:13" s="1818" customFormat="1" ht="27.95" customHeight="1">
      <c r="A37" s="1814"/>
      <c r="B37" s="1819">
        <v>27</v>
      </c>
      <c r="C37" s="1835" t="s">
        <v>1092</v>
      </c>
      <c r="D37" s="1821" t="s">
        <v>1016</v>
      </c>
      <c r="E37" s="1821" t="s">
        <v>1016</v>
      </c>
      <c r="F37" s="1821" t="s">
        <v>1016</v>
      </c>
      <c r="G37" s="1821" t="s">
        <v>1016</v>
      </c>
      <c r="H37" s="1821" t="s">
        <v>1016</v>
      </c>
      <c r="I37" s="1821" t="s">
        <v>1016</v>
      </c>
      <c r="J37" s="1821" t="s">
        <v>1016</v>
      </c>
      <c r="K37" s="1821" t="s">
        <v>1016</v>
      </c>
      <c r="L37" s="1814"/>
      <c r="M37" s="1812"/>
    </row>
    <row r="38" spans="1:13" s="1818" customFormat="1" ht="29.1" customHeight="1">
      <c r="A38" s="1814"/>
      <c r="B38" s="1819">
        <v>28</v>
      </c>
      <c r="C38" s="1835" t="s">
        <v>1093</v>
      </c>
      <c r="D38" s="1821" t="s">
        <v>1016</v>
      </c>
      <c r="E38" s="1821" t="s">
        <v>1016</v>
      </c>
      <c r="F38" s="1821" t="s">
        <v>1016</v>
      </c>
      <c r="G38" s="1821" t="s">
        <v>1016</v>
      </c>
      <c r="H38" s="1821" t="s">
        <v>1016</v>
      </c>
      <c r="I38" s="1821" t="s">
        <v>1016</v>
      </c>
      <c r="J38" s="1821" t="s">
        <v>1016</v>
      </c>
      <c r="K38" s="1821" t="s">
        <v>1016</v>
      </c>
      <c r="L38" s="1814"/>
      <c r="M38" s="1812"/>
    </row>
    <row r="39" spans="1:13" s="1818" customFormat="1" ht="29.1" customHeight="1">
      <c r="A39" s="1814"/>
      <c r="B39" s="1819">
        <v>29</v>
      </c>
      <c r="C39" s="1835" t="s">
        <v>1094</v>
      </c>
      <c r="D39" s="1837" t="s">
        <v>1016</v>
      </c>
      <c r="E39" s="1837" t="s">
        <v>1016</v>
      </c>
      <c r="F39" s="1837" t="s">
        <v>1016</v>
      </c>
      <c r="G39" s="1837" t="s">
        <v>1016</v>
      </c>
      <c r="H39" s="1837" t="s">
        <v>1016</v>
      </c>
      <c r="I39" s="1837" t="s">
        <v>1016</v>
      </c>
      <c r="J39" s="1837" t="s">
        <v>1016</v>
      </c>
      <c r="K39" s="1837" t="s">
        <v>1016</v>
      </c>
      <c r="L39" s="1814"/>
      <c r="M39" s="1812"/>
    </row>
    <row r="40" spans="1:13" s="1818" customFormat="1" ht="27.95" customHeight="1">
      <c r="A40" s="1814"/>
      <c r="B40" s="1819">
        <v>30</v>
      </c>
      <c r="C40" s="1835" t="s">
        <v>1095</v>
      </c>
      <c r="D40" s="1821" t="s">
        <v>1016</v>
      </c>
      <c r="E40" s="1821" t="s">
        <v>1077</v>
      </c>
      <c r="F40" s="1821" t="s">
        <v>1077</v>
      </c>
      <c r="G40" s="1821" t="s">
        <v>1077</v>
      </c>
      <c r="H40" s="1821" t="s">
        <v>1016</v>
      </c>
      <c r="I40" s="1821" t="s">
        <v>1077</v>
      </c>
      <c r="J40" s="1837" t="s">
        <v>1015</v>
      </c>
      <c r="K40" s="1837" t="s">
        <v>1077</v>
      </c>
      <c r="L40" s="1814"/>
      <c r="M40" s="1812"/>
    </row>
    <row r="41" spans="1:13" s="1818" customFormat="1" ht="29.1" customHeight="1">
      <c r="A41" s="1814"/>
      <c r="B41" s="1819">
        <v>31</v>
      </c>
      <c r="C41" s="1835" t="s">
        <v>1096</v>
      </c>
      <c r="D41" s="1821" t="s">
        <v>1016</v>
      </c>
      <c r="E41" s="1821" t="s">
        <v>1016</v>
      </c>
      <c r="F41" s="1821" t="s">
        <v>1016</v>
      </c>
      <c r="G41" s="1821" t="s">
        <v>1016</v>
      </c>
      <c r="H41" s="1821" t="s">
        <v>1016</v>
      </c>
      <c r="I41" s="1821" t="s">
        <v>1016</v>
      </c>
      <c r="J41" s="1821" t="s">
        <v>1097</v>
      </c>
      <c r="K41" s="1821" t="s">
        <v>1016</v>
      </c>
      <c r="L41" s="1814"/>
      <c r="M41" s="1812"/>
    </row>
    <row r="42" spans="1:13" s="1818" customFormat="1" ht="27.95" customHeight="1">
      <c r="A42" s="1814"/>
      <c r="B42" s="1815">
        <v>32</v>
      </c>
      <c r="C42" s="1838" t="s">
        <v>1098</v>
      </c>
      <c r="D42" s="1821" t="s">
        <v>1016</v>
      </c>
      <c r="E42" s="1821" t="s">
        <v>1016</v>
      </c>
      <c r="F42" s="1821" t="s">
        <v>1016</v>
      </c>
      <c r="G42" s="1821" t="s">
        <v>1016</v>
      </c>
      <c r="H42" s="1821" t="s">
        <v>1016</v>
      </c>
      <c r="I42" s="1821" t="s">
        <v>1016</v>
      </c>
      <c r="J42" s="1821" t="s">
        <v>1099</v>
      </c>
      <c r="K42" s="1821" t="s">
        <v>1016</v>
      </c>
      <c r="L42" s="1814"/>
      <c r="M42" s="1812"/>
    </row>
    <row r="43" spans="1:13" s="1818" customFormat="1" ht="27.95" customHeight="1">
      <c r="A43" s="1814"/>
      <c r="B43" s="1819">
        <v>33</v>
      </c>
      <c r="C43" s="1835" t="s">
        <v>1100</v>
      </c>
      <c r="D43" s="1821" t="s">
        <v>1016</v>
      </c>
      <c r="E43" s="1821" t="s">
        <v>1016</v>
      </c>
      <c r="F43" s="1821" t="s">
        <v>1016</v>
      </c>
      <c r="G43" s="1821" t="s">
        <v>1016</v>
      </c>
      <c r="H43" s="1821" t="s">
        <v>1016</v>
      </c>
      <c r="I43" s="1821" t="s">
        <v>1016</v>
      </c>
      <c r="J43" s="1821" t="s">
        <v>1101</v>
      </c>
      <c r="K43" s="1821" t="s">
        <v>1016</v>
      </c>
      <c r="L43" s="1814"/>
      <c r="M43" s="1812"/>
    </row>
    <row r="44" spans="1:13" s="1818" customFormat="1" ht="29.1" customHeight="1">
      <c r="A44" s="1814"/>
      <c r="B44" s="1819">
        <v>34</v>
      </c>
      <c r="C44" s="1835" t="s">
        <v>1102</v>
      </c>
      <c r="D44" s="1821" t="s">
        <v>1016</v>
      </c>
      <c r="E44" s="1821" t="s">
        <v>1016</v>
      </c>
      <c r="F44" s="1821" t="s">
        <v>1016</v>
      </c>
      <c r="G44" s="1821" t="s">
        <v>1016</v>
      </c>
      <c r="H44" s="1821" t="s">
        <v>1016</v>
      </c>
      <c r="I44" s="1821" t="s">
        <v>1016</v>
      </c>
      <c r="J44" s="1839" t="s">
        <v>776</v>
      </c>
      <c r="K44" s="1821" t="s">
        <v>1016</v>
      </c>
      <c r="L44" s="1814"/>
      <c r="M44" s="1812"/>
    </row>
    <row r="45" spans="1:13" s="1818" customFormat="1" ht="29.1" customHeight="1">
      <c r="A45" s="1814"/>
      <c r="B45" s="1819" t="s">
        <v>1103</v>
      </c>
      <c r="C45" s="1835" t="s">
        <v>1104</v>
      </c>
      <c r="D45" s="1821" t="s">
        <v>1105</v>
      </c>
      <c r="E45" s="1821" t="s">
        <v>1105</v>
      </c>
      <c r="F45" s="1821" t="s">
        <v>1105</v>
      </c>
      <c r="G45" s="1821" t="s">
        <v>1105</v>
      </c>
      <c r="H45" s="1821" t="s">
        <v>1105</v>
      </c>
      <c r="I45" s="1821" t="s">
        <v>1105</v>
      </c>
      <c r="J45" s="1839" t="s">
        <v>1105</v>
      </c>
      <c r="K45" s="1821" t="s">
        <v>1106</v>
      </c>
      <c r="L45" s="1814"/>
      <c r="M45" s="1812"/>
    </row>
    <row r="46" spans="1:13" s="1818" customFormat="1" ht="29.1" customHeight="1">
      <c r="A46" s="1814"/>
      <c r="B46" s="1819" t="s">
        <v>1107</v>
      </c>
      <c r="C46" s="1835" t="s">
        <v>1108</v>
      </c>
      <c r="D46" s="1821" t="s">
        <v>1019</v>
      </c>
      <c r="E46" s="1821" t="s">
        <v>1019</v>
      </c>
      <c r="F46" s="1821" t="s">
        <v>1019</v>
      </c>
      <c r="G46" s="1821" t="s">
        <v>1019</v>
      </c>
      <c r="H46" s="1821" t="s">
        <v>1019</v>
      </c>
      <c r="I46" s="1821" t="s">
        <v>1019</v>
      </c>
      <c r="J46" s="1839" t="s">
        <v>1020</v>
      </c>
      <c r="K46" s="1821" t="s">
        <v>1109</v>
      </c>
      <c r="L46" s="1814"/>
      <c r="M46" s="1812"/>
    </row>
    <row r="47" spans="1:13" s="1818" customFormat="1" ht="39" customHeight="1">
      <c r="A47" s="1814"/>
      <c r="B47" s="1819">
        <v>35</v>
      </c>
      <c r="C47" s="1835" t="s">
        <v>1110</v>
      </c>
      <c r="D47" s="1821" t="s">
        <v>1111</v>
      </c>
      <c r="E47" s="1821" t="s">
        <v>1111</v>
      </c>
      <c r="F47" s="1821" t="s">
        <v>1111</v>
      </c>
      <c r="G47" s="1821" t="s">
        <v>1111</v>
      </c>
      <c r="H47" s="1821" t="s">
        <v>1111</v>
      </c>
      <c r="I47" s="1821" t="s">
        <v>1111</v>
      </c>
      <c r="J47" s="1821" t="s">
        <v>1019</v>
      </c>
      <c r="K47" s="1821" t="s">
        <v>1020</v>
      </c>
      <c r="L47" s="1814"/>
      <c r="M47" s="1812"/>
    </row>
    <row r="48" spans="1:13" s="1818" customFormat="1" ht="27.95" customHeight="1">
      <c r="A48" s="1814"/>
      <c r="B48" s="1819">
        <v>36</v>
      </c>
      <c r="C48" s="1835" t="s">
        <v>1112</v>
      </c>
      <c r="D48" s="1821" t="s">
        <v>1016</v>
      </c>
      <c r="E48" s="1821" t="s">
        <v>1077</v>
      </c>
      <c r="F48" s="1821" t="s">
        <v>1077</v>
      </c>
      <c r="G48" s="1821" t="s">
        <v>1016</v>
      </c>
      <c r="H48" s="1821" t="s">
        <v>1016</v>
      </c>
      <c r="I48" s="1821" t="s">
        <v>1016</v>
      </c>
      <c r="J48" s="1821" t="s">
        <v>1016</v>
      </c>
      <c r="K48" s="1821" t="s">
        <v>1077</v>
      </c>
      <c r="L48" s="1814"/>
      <c r="M48" s="1812"/>
    </row>
    <row r="49" spans="1:13" s="1818" customFormat="1" ht="27.95" customHeight="1">
      <c r="A49" s="1814"/>
      <c r="B49" s="1819">
        <v>37</v>
      </c>
      <c r="C49" s="1835" t="s">
        <v>1113</v>
      </c>
      <c r="D49" s="1821" t="s">
        <v>1016</v>
      </c>
      <c r="E49" s="1821" t="s">
        <v>1016</v>
      </c>
      <c r="F49" s="1821" t="s">
        <v>1016</v>
      </c>
      <c r="G49" s="1821" t="s">
        <v>1016</v>
      </c>
      <c r="H49" s="1821" t="s">
        <v>1016</v>
      </c>
      <c r="I49" s="1821" t="s">
        <v>1016</v>
      </c>
      <c r="J49" s="1821" t="s">
        <v>1016</v>
      </c>
      <c r="K49" s="1821" t="s">
        <v>1016</v>
      </c>
      <c r="L49" s="1814"/>
      <c r="M49" s="1812"/>
    </row>
    <row r="50" spans="1:13" s="1818" customFormat="1" ht="59.25" customHeight="1" thickBot="1">
      <c r="A50" s="1814"/>
      <c r="B50" s="1840" t="s">
        <v>1114</v>
      </c>
      <c r="C50" s="1841" t="s">
        <v>1115</v>
      </c>
      <c r="D50" s="1842" t="s">
        <v>1116</v>
      </c>
      <c r="E50" s="1842" t="s">
        <v>1117</v>
      </c>
      <c r="F50" s="1843" t="s">
        <v>1118</v>
      </c>
      <c r="G50" s="1843" t="s">
        <v>1119</v>
      </c>
      <c r="H50" s="1842" t="s">
        <v>1120</v>
      </c>
      <c r="I50" s="1842" t="s">
        <v>1121</v>
      </c>
      <c r="J50" s="1842" t="s">
        <v>2322</v>
      </c>
      <c r="K50" s="1844" t="s">
        <v>1016</v>
      </c>
      <c r="L50" s="1814"/>
      <c r="M50" s="1812"/>
    </row>
    <row r="51" spans="1:13" s="1849" customFormat="1" ht="27.95" customHeight="1" thickTop="1">
      <c r="A51" s="1845"/>
      <c r="B51" s="1846"/>
      <c r="C51" s="1847"/>
      <c r="D51" s="1848"/>
      <c r="E51" s="1848"/>
      <c r="F51" s="1848"/>
      <c r="G51" s="1848"/>
      <c r="H51" s="1848"/>
      <c r="I51" s="1848"/>
      <c r="J51" s="1848"/>
      <c r="K51" s="1848"/>
      <c r="L51" s="1845"/>
      <c r="M51" s="1812"/>
    </row>
    <row r="52" spans="1:13" s="1849" customFormat="1" ht="20.25" customHeight="1">
      <c r="A52" s="1845"/>
      <c r="B52" s="1850" t="s">
        <v>2374</v>
      </c>
      <c r="C52" s="1851"/>
      <c r="D52" s="1851"/>
      <c r="E52" s="1851"/>
      <c r="F52" s="1851"/>
      <c r="G52" s="1851"/>
      <c r="H52" s="1851"/>
      <c r="I52" s="1851"/>
      <c r="J52" s="1851"/>
      <c r="K52" s="1851"/>
      <c r="L52" s="1845"/>
      <c r="M52" s="1812"/>
    </row>
    <row r="53" spans="1:13" s="1849" customFormat="1" ht="31.5" customHeight="1">
      <c r="A53" s="1845"/>
      <c r="B53" s="2017" t="s">
        <v>2375</v>
      </c>
      <c r="C53" s="2017"/>
      <c r="D53" s="2017"/>
      <c r="E53" s="2017"/>
      <c r="F53" s="2017"/>
      <c r="G53" s="2017"/>
      <c r="H53" s="2017"/>
      <c r="I53" s="2017"/>
      <c r="J53" s="2017"/>
      <c r="K53" s="2017"/>
      <c r="L53" s="1845"/>
      <c r="M53" s="1812"/>
    </row>
    <row r="54" spans="1:13" ht="15" customHeight="1">
      <c r="A54" s="610"/>
      <c r="L54" s="610"/>
      <c r="M54" s="1379"/>
    </row>
    <row r="55" spans="1:13" ht="29.25" customHeight="1">
      <c r="A55" s="610"/>
      <c r="L55" s="610"/>
      <c r="M55" s="1379"/>
    </row>
    <row r="56" spans="1:13" ht="15" customHeight="1">
      <c r="A56" s="610"/>
      <c r="L56" s="610"/>
      <c r="M56" s="1379"/>
    </row>
    <row r="57" spans="1:13" ht="15" customHeight="1">
      <c r="A57" s="610"/>
      <c r="L57" s="610"/>
      <c r="M57" s="1379"/>
    </row>
    <row r="58" spans="1:13" ht="15" customHeight="1">
      <c r="A58" s="610"/>
      <c r="L58" s="610"/>
      <c r="M58" s="1379"/>
    </row>
    <row r="59" spans="1:13" ht="15" customHeight="1">
      <c r="A59" s="610"/>
      <c r="L59" s="610"/>
      <c r="M59" s="1379"/>
    </row>
    <row r="60" spans="1:13" ht="15" customHeight="1">
      <c r="A60" s="610"/>
      <c r="L60" s="610"/>
      <c r="M60" s="1379"/>
    </row>
    <row r="61" spans="1:13" ht="15" customHeight="1">
      <c r="A61" s="610"/>
      <c r="L61" s="610"/>
      <c r="M61" s="1379"/>
    </row>
    <row r="62" spans="1:13" ht="15" customHeight="1">
      <c r="A62" s="610"/>
      <c r="L62" s="610"/>
      <c r="M62" s="1379"/>
    </row>
    <row r="63" spans="1:13" ht="15" customHeight="1">
      <c r="A63" s="610"/>
      <c r="L63" s="610"/>
      <c r="M63" s="1379"/>
    </row>
    <row r="64" spans="1:13" ht="15" customHeight="1">
      <c r="A64" s="610"/>
      <c r="L64" s="610"/>
      <c r="M64" s="1379"/>
    </row>
    <row r="65" spans="1:13" ht="15" customHeight="1">
      <c r="A65" s="610"/>
      <c r="L65" s="610"/>
      <c r="M65" s="1379"/>
    </row>
    <row r="66" spans="1:13" ht="15" customHeight="1">
      <c r="A66" s="610"/>
      <c r="L66" s="610"/>
      <c r="M66" s="1379"/>
    </row>
    <row r="67" spans="1:13" ht="15" customHeight="1">
      <c r="A67" s="610"/>
      <c r="L67" s="610"/>
      <c r="M67" s="1379"/>
    </row>
    <row r="68" spans="1:13" ht="15" customHeight="1">
      <c r="A68" s="609"/>
      <c r="L68" s="609"/>
      <c r="M68" s="1379"/>
    </row>
    <row r="69" spans="1:13" ht="15" customHeight="1">
      <c r="A69" s="610"/>
      <c r="L69" s="610"/>
      <c r="M69" s="1379"/>
    </row>
    <row r="70" spans="1:13" ht="15" customHeight="1">
      <c r="A70" s="610"/>
      <c r="L70" s="610"/>
      <c r="M70" s="611"/>
    </row>
    <row r="71" spans="1:13" ht="15" customHeight="1">
      <c r="A71" s="610"/>
      <c r="L71" s="610"/>
      <c r="M71" s="611"/>
    </row>
    <row r="72" spans="1:13" ht="15" customHeight="1">
      <c r="A72" s="610"/>
      <c r="L72" s="610"/>
      <c r="M72" s="611"/>
    </row>
    <row r="73" spans="1:13" ht="15" customHeight="1">
      <c r="A73" s="610"/>
      <c r="L73" s="610"/>
      <c r="M73" s="611"/>
    </row>
    <row r="74" spans="1:13" ht="15" customHeight="1">
      <c r="A74" s="610"/>
      <c r="L74" s="610"/>
      <c r="M74" s="611"/>
    </row>
    <row r="75" spans="1:13" ht="15" customHeight="1">
      <c r="A75" s="610"/>
      <c r="L75" s="610"/>
      <c r="M75" s="611"/>
    </row>
    <row r="76" spans="1:13" ht="15" customHeight="1">
      <c r="A76" s="610"/>
      <c r="L76" s="610"/>
      <c r="M76" s="611"/>
    </row>
    <row r="77" spans="1:13" ht="15" customHeight="1">
      <c r="A77" s="610"/>
      <c r="L77" s="610"/>
      <c r="M77" s="611"/>
    </row>
    <row r="78" spans="1:13" ht="15" customHeight="1">
      <c r="A78" s="610"/>
      <c r="L78" s="610"/>
      <c r="M78" s="611"/>
    </row>
    <row r="79" spans="1:13" ht="15" customHeight="1">
      <c r="A79" s="610"/>
      <c r="L79" s="610"/>
      <c r="M79" s="611"/>
    </row>
    <row r="80" spans="1:13" ht="15" customHeight="1">
      <c r="A80" s="610"/>
      <c r="L80" s="610"/>
      <c r="M80" s="611"/>
    </row>
    <row r="81" spans="1:13" ht="15" customHeight="1">
      <c r="A81" s="610"/>
      <c r="L81" s="610"/>
      <c r="M81" s="611"/>
    </row>
    <row r="82" spans="1:13" ht="15" customHeight="1">
      <c r="A82" s="610"/>
      <c r="L82" s="610"/>
      <c r="M82" s="611"/>
    </row>
    <row r="83" spans="1:13" ht="15" customHeight="1">
      <c r="A83" s="610"/>
      <c r="L83" s="610"/>
      <c r="M83" s="611"/>
    </row>
    <row r="84" spans="1:13" ht="15" customHeight="1">
      <c r="A84" s="612"/>
      <c r="L84" s="612"/>
      <c r="M84" s="613"/>
    </row>
    <row r="85" spans="1:13" ht="15" customHeight="1">
      <c r="A85" s="608"/>
      <c r="L85" s="608"/>
      <c r="M85" s="615"/>
    </row>
    <row r="86" spans="1:13" ht="15" customHeight="1">
      <c r="A86" s="608"/>
      <c r="L86" s="608"/>
      <c r="M86" s="615"/>
    </row>
    <row r="87" spans="1:13" ht="15" customHeight="1">
      <c r="A87" s="608"/>
      <c r="L87" s="608"/>
      <c r="M87" s="615"/>
    </row>
    <row r="88" spans="1:13" ht="15" customHeight="1">
      <c r="A88" s="608"/>
      <c r="L88" s="608"/>
      <c r="M88" s="615"/>
    </row>
    <row r="89" spans="1:13" ht="15" customHeight="1">
      <c r="A89" s="608"/>
      <c r="L89" s="608"/>
      <c r="M89" s="615"/>
    </row>
    <row r="90" spans="1:13" ht="15" customHeight="1">
      <c r="A90" s="608"/>
      <c r="L90" s="608"/>
      <c r="M90" s="608"/>
    </row>
    <row r="91" spans="1:13" ht="15" customHeight="1">
      <c r="A91" s="608"/>
      <c r="L91" s="608"/>
      <c r="M91" s="608"/>
    </row>
    <row r="92" spans="1:13" ht="15" customHeight="1">
      <c r="A92" s="608"/>
      <c r="L92" s="608"/>
      <c r="M92" s="608"/>
    </row>
    <row r="93" spans="1:13" ht="15" customHeight="1">
      <c r="A93" s="608"/>
      <c r="L93" s="608"/>
      <c r="M93" s="608"/>
    </row>
    <row r="94" spans="1:13" ht="15" customHeight="1">
      <c r="A94" s="608"/>
      <c r="L94" s="608"/>
      <c r="M94" s="608"/>
    </row>
    <row r="95" spans="1:13" ht="15" customHeight="1">
      <c r="A95" s="608"/>
      <c r="L95" s="608"/>
      <c r="M95" s="608"/>
    </row>
  </sheetData>
  <mergeCells count="1">
    <mergeCell ref="B53:K53"/>
  </mergeCells>
  <hyperlinks>
    <hyperlink ref="M1" location="Index!A1" display="Back to index" xr:uid="{2097C0E2-0AFD-4AA7-AE12-FBCB1A0716C5}"/>
  </hyperlinks>
  <pageMargins left="0.31496062992125984" right="0.19685039370078741" top="0.35433070866141736" bottom="0.31496062992125984" header="0.27559055118110237" footer="0.19685039370078741"/>
  <pageSetup paperSize="9" scale="60" orientation="portrait" r:id="rId1"/>
  <ignoredErrors>
    <ignoredError sqref="D3:K3 L44:L50 J44"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A5366-F3D5-4EEF-BD20-BF3AF81E3BBB}">
  <sheetPr>
    <tabColor theme="7" tint="0.59999389629810485"/>
    <pageSetUpPr fitToPage="1"/>
  </sheetPr>
  <dimension ref="A1:AA27"/>
  <sheetViews>
    <sheetView showGridLines="0" zoomScale="90" zoomScaleNormal="90" workbookViewId="0"/>
  </sheetViews>
  <sheetFormatPr defaultColWidth="9.140625" defaultRowHeight="18"/>
  <cols>
    <col min="1" max="1" width="4.7109375" style="2" customWidth="1"/>
    <col min="2" max="2" width="3.28515625" style="11" bestFit="1" customWidth="1"/>
    <col min="3" max="3" width="22.42578125" style="11" customWidth="1"/>
    <col min="4" max="4" width="1.28515625" style="11" customWidth="1"/>
    <col min="5" max="9" width="11.28515625" style="11" customWidth="1"/>
    <col min="10" max="10" width="8.85546875" style="11" customWidth="1"/>
    <col min="11" max="11" width="11.28515625" style="11" customWidth="1"/>
    <col min="12" max="12" width="9.42578125" style="11" customWidth="1"/>
    <col min="13" max="13" width="11.28515625" style="11" customWidth="1"/>
    <col min="14" max="14" width="10.140625" style="11" customWidth="1"/>
    <col min="15" max="15" width="11.28515625" style="11" customWidth="1"/>
    <col min="16" max="16" width="10.140625" style="11" customWidth="1"/>
    <col min="17" max="17" width="11.28515625" style="11" customWidth="1"/>
    <col min="18" max="18" width="9" style="11" customWidth="1"/>
    <col min="19" max="19" width="11.28515625" style="11" customWidth="1"/>
    <col min="20" max="20" width="8.7109375" style="11" customWidth="1"/>
    <col min="21" max="21" width="11.28515625" style="11" customWidth="1"/>
    <col min="22" max="22" width="4.7109375" style="11" customWidth="1"/>
    <col min="23" max="23" width="13.28515625" style="11" customWidth="1"/>
    <col min="24" max="16384" width="9.140625" style="11"/>
  </cols>
  <sheetData>
    <row r="1" spans="1:27" ht="30">
      <c r="C1" s="3" t="s">
        <v>337</v>
      </c>
      <c r="D1" s="404"/>
      <c r="E1" s="404"/>
      <c r="F1" s="404"/>
      <c r="G1" s="404"/>
      <c r="H1" s="404"/>
      <c r="I1" s="404"/>
      <c r="J1" s="404"/>
      <c r="K1" s="404"/>
      <c r="L1" s="404"/>
      <c r="V1" s="8"/>
      <c r="W1" s="9" t="s">
        <v>418</v>
      </c>
    </row>
    <row r="2" spans="1:27">
      <c r="C2" s="10" t="s">
        <v>672</v>
      </c>
    </row>
    <row r="3" spans="1:27" s="13" customFormat="1" ht="20.100000000000001" customHeight="1">
      <c r="A3" s="12"/>
      <c r="B3" s="335"/>
      <c r="C3" s="335"/>
      <c r="D3" s="335"/>
      <c r="E3" s="408" t="s">
        <v>64</v>
      </c>
      <c r="F3" s="408" t="s">
        <v>65</v>
      </c>
      <c r="G3" s="408" t="s">
        <v>66</v>
      </c>
      <c r="H3" s="408" t="s">
        <v>67</v>
      </c>
      <c r="I3" s="408" t="s">
        <v>68</v>
      </c>
      <c r="J3" s="408" t="s">
        <v>69</v>
      </c>
      <c r="K3" s="408" t="s">
        <v>70</v>
      </c>
      <c r="L3" s="408" t="s">
        <v>71</v>
      </c>
      <c r="M3" s="408" t="s">
        <v>106</v>
      </c>
      <c r="N3" s="408" t="s">
        <v>107</v>
      </c>
      <c r="O3" s="408" t="s">
        <v>108</v>
      </c>
      <c r="P3" s="408" t="s">
        <v>109</v>
      </c>
      <c r="Q3" s="408" t="s">
        <v>204</v>
      </c>
      <c r="R3" s="408" t="s">
        <v>205</v>
      </c>
      <c r="S3" s="408" t="s">
        <v>206</v>
      </c>
      <c r="T3" s="408" t="s">
        <v>225</v>
      </c>
      <c r="U3" s="408" t="s">
        <v>226</v>
      </c>
      <c r="V3" s="192"/>
      <c r="W3" s="408"/>
      <c r="X3" s="335"/>
      <c r="Y3" s="335"/>
      <c r="Z3" s="335"/>
      <c r="AA3" s="335"/>
    </row>
    <row r="4" spans="1:27" s="207" customFormat="1" ht="24.95" customHeight="1">
      <c r="A4" s="12"/>
      <c r="B4" s="335"/>
      <c r="C4" s="335"/>
      <c r="D4" s="335"/>
      <c r="E4" s="2048" t="s">
        <v>317</v>
      </c>
      <c r="F4" s="2098"/>
      <c r="G4" s="2098"/>
      <c r="H4" s="2098"/>
      <c r="I4" s="2098"/>
      <c r="J4" s="2048" t="s">
        <v>318</v>
      </c>
      <c r="K4" s="2098"/>
      <c r="L4" s="2098"/>
      <c r="M4" s="2098"/>
      <c r="N4" s="2048" t="s">
        <v>319</v>
      </c>
      <c r="O4" s="2048"/>
      <c r="P4" s="2048"/>
      <c r="Q4" s="2048"/>
      <c r="R4" s="2098" t="s">
        <v>320</v>
      </c>
      <c r="S4" s="2098"/>
      <c r="T4" s="2098"/>
      <c r="U4" s="2098"/>
      <c r="V4" s="192"/>
      <c r="W4" s="943"/>
      <c r="X4" s="357"/>
      <c r="Y4" s="357"/>
      <c r="Z4" s="357"/>
      <c r="AA4" s="357"/>
    </row>
    <row r="5" spans="1:27" s="405" customFormat="1" ht="39" customHeight="1" thickBot="1">
      <c r="A5" s="14"/>
      <c r="B5" s="333"/>
      <c r="C5" s="333"/>
      <c r="D5" s="333"/>
      <c r="E5" s="738" t="s">
        <v>321</v>
      </c>
      <c r="F5" s="738" t="s">
        <v>322</v>
      </c>
      <c r="G5" s="738" t="s">
        <v>323</v>
      </c>
      <c r="H5" s="738" t="s">
        <v>324</v>
      </c>
      <c r="I5" s="738" t="s">
        <v>325</v>
      </c>
      <c r="J5" s="738" t="s">
        <v>326</v>
      </c>
      <c r="K5" s="738" t="s">
        <v>327</v>
      </c>
      <c r="L5" s="738" t="s">
        <v>328</v>
      </c>
      <c r="M5" s="675" t="s">
        <v>329</v>
      </c>
      <c r="N5" s="738" t="s">
        <v>326</v>
      </c>
      <c r="O5" s="738" t="s">
        <v>327</v>
      </c>
      <c r="P5" s="738" t="s">
        <v>328</v>
      </c>
      <c r="Q5" s="675" t="s">
        <v>329</v>
      </c>
      <c r="R5" s="738" t="s">
        <v>326</v>
      </c>
      <c r="S5" s="738" t="s">
        <v>327</v>
      </c>
      <c r="T5" s="738" t="s">
        <v>328</v>
      </c>
      <c r="U5" s="675" t="s">
        <v>329</v>
      </c>
      <c r="V5" s="358"/>
      <c r="W5" s="959"/>
      <c r="X5" s="359"/>
      <c r="Y5" s="359"/>
      <c r="Z5" s="359"/>
      <c r="AA5" s="359"/>
    </row>
    <row r="6" spans="1:27" s="24" customFormat="1" ht="20.100000000000001" customHeight="1">
      <c r="A6" s="14"/>
      <c r="B6" s="412">
        <v>1</v>
      </c>
      <c r="C6" s="411" t="s">
        <v>304</v>
      </c>
      <c r="D6" s="412"/>
      <c r="E6" s="946"/>
      <c r="F6" s="946"/>
      <c r="G6" s="946"/>
      <c r="H6" s="946"/>
      <c r="I6" s="946">
        <f>+I7</f>
        <v>0.10050000000000001</v>
      </c>
      <c r="J6" s="946"/>
      <c r="K6" s="946">
        <f t="shared" ref="K6:K8" si="0">+I6</f>
        <v>0.10050000000000001</v>
      </c>
      <c r="L6" s="946"/>
      <c r="M6" s="946"/>
      <c r="N6" s="946"/>
      <c r="O6" s="946">
        <f>+O7</f>
        <v>1.2562500000000001</v>
      </c>
      <c r="P6" s="946"/>
      <c r="Q6" s="946"/>
      <c r="R6" s="946"/>
      <c r="S6" s="946">
        <f>+O6*8%</f>
        <v>0.10050000000000001</v>
      </c>
      <c r="T6" s="946"/>
      <c r="U6" s="946"/>
      <c r="V6" s="396"/>
      <c r="W6" s="960"/>
      <c r="X6" s="335"/>
      <c r="Y6" s="335"/>
      <c r="Z6" s="335"/>
      <c r="AA6" s="335"/>
    </row>
    <row r="7" spans="1:27" s="24" customFormat="1" ht="20.100000000000001" customHeight="1">
      <c r="A7" s="14"/>
      <c r="B7" s="414">
        <v>2</v>
      </c>
      <c r="C7" s="323" t="s">
        <v>338</v>
      </c>
      <c r="D7" s="414"/>
      <c r="E7" s="946"/>
      <c r="F7" s="946"/>
      <c r="G7" s="946"/>
      <c r="H7" s="946"/>
      <c r="I7" s="946">
        <f>+I8</f>
        <v>0.10050000000000001</v>
      </c>
      <c r="J7" s="946"/>
      <c r="K7" s="946">
        <f t="shared" si="0"/>
        <v>0.10050000000000001</v>
      </c>
      <c r="L7" s="946"/>
      <c r="M7" s="946"/>
      <c r="N7" s="946"/>
      <c r="O7" s="946">
        <f>+O8</f>
        <v>1.2562500000000001</v>
      </c>
      <c r="P7" s="946"/>
      <c r="Q7" s="946"/>
      <c r="R7" s="946"/>
      <c r="S7" s="946">
        <f t="shared" ref="S7:S9" si="1">+O7*8%</f>
        <v>0.10050000000000001</v>
      </c>
      <c r="T7" s="946"/>
      <c r="U7" s="946"/>
      <c r="V7" s="396"/>
      <c r="W7" s="960"/>
      <c r="X7" s="335"/>
      <c r="Y7" s="335"/>
      <c r="Z7" s="335"/>
      <c r="AA7" s="335"/>
    </row>
    <row r="8" spans="1:27" s="24" customFormat="1" ht="20.100000000000001" customHeight="1">
      <c r="A8" s="14"/>
      <c r="B8" s="414">
        <v>3</v>
      </c>
      <c r="C8" s="415" t="s">
        <v>331</v>
      </c>
      <c r="D8" s="414"/>
      <c r="E8" s="946"/>
      <c r="F8" s="946"/>
      <c r="G8" s="946"/>
      <c r="H8" s="946"/>
      <c r="I8" s="946">
        <f>+I9</f>
        <v>0.10050000000000001</v>
      </c>
      <c r="J8" s="946"/>
      <c r="K8" s="946">
        <f t="shared" si="0"/>
        <v>0.10050000000000001</v>
      </c>
      <c r="L8" s="946"/>
      <c r="M8" s="946"/>
      <c r="N8" s="946"/>
      <c r="O8" s="946">
        <f>+O9</f>
        <v>1.2562500000000001</v>
      </c>
      <c r="P8" s="946"/>
      <c r="Q8" s="946"/>
      <c r="R8" s="946"/>
      <c r="S8" s="946">
        <f t="shared" si="1"/>
        <v>0.10050000000000001</v>
      </c>
      <c r="T8" s="946"/>
      <c r="U8" s="946"/>
      <c r="V8" s="739"/>
      <c r="W8" s="960"/>
      <c r="X8" s="335"/>
      <c r="Y8" s="335"/>
      <c r="Z8" s="335"/>
      <c r="AA8" s="335"/>
    </row>
    <row r="9" spans="1:27" s="24" customFormat="1" ht="20.100000000000001" customHeight="1">
      <c r="A9" s="14"/>
      <c r="B9" s="414">
        <v>4</v>
      </c>
      <c r="C9" s="415" t="s">
        <v>332</v>
      </c>
      <c r="D9" s="414"/>
      <c r="E9" s="946"/>
      <c r="F9" s="946"/>
      <c r="G9" s="946"/>
      <c r="H9" s="946"/>
      <c r="I9" s="946">
        <v>0.10050000000000001</v>
      </c>
      <c r="J9" s="946"/>
      <c r="K9" s="946">
        <f>+I9</f>
        <v>0.10050000000000001</v>
      </c>
      <c r="L9" s="946"/>
      <c r="M9" s="946"/>
      <c r="N9" s="946"/>
      <c r="O9" s="946">
        <v>1.2562500000000001</v>
      </c>
      <c r="P9" s="946"/>
      <c r="Q9" s="946"/>
      <c r="R9" s="946"/>
      <c r="S9" s="946">
        <f t="shared" si="1"/>
        <v>0.10050000000000001</v>
      </c>
      <c r="T9" s="946"/>
      <c r="U9" s="946"/>
      <c r="V9" s="867"/>
      <c r="W9" s="960"/>
      <c r="X9" s="335"/>
      <c r="Y9" s="335"/>
      <c r="Z9" s="335"/>
      <c r="AA9" s="335"/>
    </row>
    <row r="10" spans="1:27" s="24" customFormat="1" ht="20.100000000000001" customHeight="1">
      <c r="A10" s="14"/>
      <c r="B10" s="414">
        <v>5</v>
      </c>
      <c r="C10" s="415" t="s">
        <v>333</v>
      </c>
      <c r="D10" s="414"/>
      <c r="E10" s="946"/>
      <c r="F10" s="946"/>
      <c r="G10" s="946"/>
      <c r="H10" s="946"/>
      <c r="I10" s="946"/>
      <c r="J10" s="946"/>
      <c r="K10" s="946"/>
      <c r="L10" s="946"/>
      <c r="M10" s="946"/>
      <c r="N10" s="946"/>
      <c r="O10" s="946"/>
      <c r="P10" s="946"/>
      <c r="Q10" s="946"/>
      <c r="R10" s="946"/>
      <c r="S10" s="946"/>
      <c r="T10" s="946"/>
      <c r="U10" s="946"/>
      <c r="V10" s="867"/>
      <c r="W10" s="960"/>
      <c r="X10" s="335"/>
      <c r="Y10" s="335"/>
      <c r="Z10" s="335"/>
      <c r="AA10" s="335"/>
    </row>
    <row r="11" spans="1:27" s="24" customFormat="1" ht="20.100000000000001" customHeight="1">
      <c r="A11" s="14"/>
      <c r="B11" s="414">
        <v>6</v>
      </c>
      <c r="C11" s="415" t="s">
        <v>334</v>
      </c>
      <c r="D11" s="414"/>
      <c r="E11" s="946"/>
      <c r="F11" s="946"/>
      <c r="G11" s="946"/>
      <c r="H11" s="946"/>
      <c r="I11" s="946"/>
      <c r="J11" s="946"/>
      <c r="K11" s="946"/>
      <c r="L11" s="946"/>
      <c r="M11" s="946"/>
      <c r="N11" s="946"/>
      <c r="O11" s="946"/>
      <c r="P11" s="946"/>
      <c r="Q11" s="946"/>
      <c r="R11" s="946"/>
      <c r="S11" s="946"/>
      <c r="T11" s="946"/>
      <c r="U11" s="946"/>
      <c r="V11" s="867"/>
      <c r="W11" s="960"/>
      <c r="X11" s="335"/>
      <c r="Y11" s="335"/>
      <c r="Z11" s="335"/>
      <c r="AA11" s="335"/>
    </row>
    <row r="12" spans="1:27" s="24" customFormat="1" ht="20.100000000000001" customHeight="1">
      <c r="A12" s="14"/>
      <c r="B12" s="414">
        <v>7</v>
      </c>
      <c r="C12" s="323" t="s">
        <v>333</v>
      </c>
      <c r="D12" s="414"/>
      <c r="E12" s="946"/>
      <c r="F12" s="946"/>
      <c r="G12" s="946"/>
      <c r="H12" s="946"/>
      <c r="I12" s="946"/>
      <c r="J12" s="946"/>
      <c r="K12" s="946"/>
      <c r="L12" s="946"/>
      <c r="M12" s="946"/>
      <c r="N12" s="946"/>
      <c r="O12" s="946"/>
      <c r="P12" s="946"/>
      <c r="Q12" s="946"/>
      <c r="R12" s="946"/>
      <c r="S12" s="946"/>
      <c r="T12" s="946"/>
      <c r="U12" s="946"/>
      <c r="V12" s="867"/>
      <c r="W12" s="960"/>
      <c r="X12" s="335"/>
      <c r="Y12" s="335"/>
      <c r="Z12" s="335"/>
      <c r="AA12" s="335"/>
    </row>
    <row r="13" spans="1:27" s="24" customFormat="1" ht="20.100000000000001" customHeight="1">
      <c r="A13" s="14"/>
      <c r="B13" s="414">
        <v>8</v>
      </c>
      <c r="C13" s="415" t="s">
        <v>335</v>
      </c>
      <c r="D13" s="414"/>
      <c r="E13" s="946"/>
      <c r="F13" s="946"/>
      <c r="G13" s="946"/>
      <c r="H13" s="946"/>
      <c r="I13" s="946"/>
      <c r="J13" s="946"/>
      <c r="K13" s="1924"/>
      <c r="L13" s="946"/>
      <c r="M13" s="946"/>
      <c r="N13" s="946"/>
      <c r="O13" s="946"/>
      <c r="P13" s="946"/>
      <c r="Q13" s="946"/>
      <c r="R13" s="946"/>
      <c r="S13" s="946"/>
      <c r="T13" s="946"/>
      <c r="U13" s="946"/>
      <c r="V13" s="867"/>
      <c r="W13" s="960"/>
      <c r="X13" s="335"/>
      <c r="Y13" s="335"/>
      <c r="Z13" s="335"/>
      <c r="AA13" s="335"/>
    </row>
    <row r="14" spans="1:27" s="24" customFormat="1" ht="20.100000000000001" customHeight="1">
      <c r="A14" s="14"/>
      <c r="B14" s="414">
        <v>9</v>
      </c>
      <c r="C14" s="415" t="s">
        <v>339</v>
      </c>
      <c r="D14" s="414"/>
      <c r="E14" s="946"/>
      <c r="F14" s="946"/>
      <c r="G14" s="946"/>
      <c r="H14" s="946"/>
      <c r="I14" s="946"/>
      <c r="J14" s="946"/>
      <c r="K14" s="946"/>
      <c r="L14" s="946"/>
      <c r="M14" s="946"/>
      <c r="N14" s="946"/>
      <c r="O14" s="946"/>
      <c r="P14" s="946"/>
      <c r="Q14" s="946"/>
      <c r="R14" s="946"/>
      <c r="S14" s="946"/>
      <c r="T14" s="946"/>
      <c r="U14" s="946"/>
      <c r="V14" s="192"/>
      <c r="W14" s="960"/>
      <c r="X14" s="335"/>
      <c r="Y14" s="335"/>
      <c r="Z14" s="335"/>
      <c r="AA14" s="335"/>
    </row>
    <row r="15" spans="1:27" s="24" customFormat="1" ht="20.100000000000001" customHeight="1">
      <c r="A15" s="14"/>
      <c r="B15" s="414">
        <v>10</v>
      </c>
      <c r="C15" s="415" t="s">
        <v>331</v>
      </c>
      <c r="D15" s="414"/>
      <c r="E15" s="946"/>
      <c r="F15" s="946"/>
      <c r="G15" s="946"/>
      <c r="H15" s="946"/>
      <c r="I15" s="946"/>
      <c r="J15" s="946"/>
      <c r="K15" s="946"/>
      <c r="L15" s="946"/>
      <c r="M15" s="946"/>
      <c r="N15" s="946"/>
      <c r="O15" s="946"/>
      <c r="P15" s="946"/>
      <c r="Q15" s="946"/>
      <c r="R15" s="946"/>
      <c r="S15" s="946"/>
      <c r="T15" s="946"/>
      <c r="U15" s="946"/>
      <c r="V15" s="192"/>
      <c r="W15" s="960"/>
      <c r="X15" s="335"/>
      <c r="Y15" s="335"/>
      <c r="Z15" s="335"/>
      <c r="AA15" s="335"/>
    </row>
    <row r="16" spans="1:27" s="24" customFormat="1" ht="20.100000000000001" customHeight="1">
      <c r="A16" s="14"/>
      <c r="B16" s="414">
        <v>11</v>
      </c>
      <c r="C16" s="415" t="s">
        <v>332</v>
      </c>
      <c r="D16" s="414"/>
      <c r="E16" s="946"/>
      <c r="F16" s="946"/>
      <c r="G16" s="946"/>
      <c r="H16" s="946"/>
      <c r="I16" s="946"/>
      <c r="J16" s="946"/>
      <c r="K16" s="946"/>
      <c r="L16" s="946"/>
      <c r="M16" s="946"/>
      <c r="N16" s="946"/>
      <c r="O16" s="946"/>
      <c r="P16" s="946"/>
      <c r="Q16" s="946"/>
      <c r="R16" s="946"/>
      <c r="S16" s="946"/>
      <c r="T16" s="946"/>
      <c r="U16" s="946"/>
      <c r="V16" s="192"/>
      <c r="W16" s="960"/>
      <c r="X16" s="335"/>
      <c r="Y16" s="335"/>
      <c r="Z16" s="335"/>
      <c r="AA16" s="335"/>
    </row>
    <row r="17" spans="1:27" s="24" customFormat="1" ht="20.100000000000001" customHeight="1">
      <c r="A17" s="14"/>
      <c r="B17" s="414">
        <v>12</v>
      </c>
      <c r="C17" s="415" t="s">
        <v>334</v>
      </c>
      <c r="D17" s="414"/>
      <c r="E17" s="946"/>
      <c r="F17" s="946"/>
      <c r="G17" s="946"/>
      <c r="H17" s="946"/>
      <c r="I17" s="946"/>
      <c r="J17" s="946"/>
      <c r="K17" s="946"/>
      <c r="L17" s="946"/>
      <c r="M17" s="946"/>
      <c r="N17" s="946"/>
      <c r="O17" s="946"/>
      <c r="P17" s="946"/>
      <c r="Q17" s="946"/>
      <c r="R17" s="946"/>
      <c r="S17" s="946"/>
      <c r="T17" s="946"/>
      <c r="U17" s="946"/>
      <c r="V17" s="192"/>
      <c r="W17" s="960"/>
      <c r="X17" s="335"/>
      <c r="Y17" s="335"/>
      <c r="Z17" s="335"/>
      <c r="AA17" s="335"/>
    </row>
    <row r="18" spans="1:27" s="24" customFormat="1" ht="20.100000000000001" customHeight="1" thickBot="1">
      <c r="A18" s="21"/>
      <c r="B18" s="417">
        <v>13</v>
      </c>
      <c r="C18" s="416" t="s">
        <v>335</v>
      </c>
      <c r="D18" s="417"/>
      <c r="E18" s="954"/>
      <c r="F18" s="954"/>
      <c r="G18" s="954"/>
      <c r="H18" s="954"/>
      <c r="I18" s="954"/>
      <c r="J18" s="954"/>
      <c r="K18" s="954"/>
      <c r="L18" s="954"/>
      <c r="M18" s="954"/>
      <c r="N18" s="954"/>
      <c r="O18" s="954"/>
      <c r="P18" s="954"/>
      <c r="Q18" s="954"/>
      <c r="R18" s="954"/>
      <c r="S18" s="954"/>
      <c r="T18" s="954"/>
      <c r="U18" s="954"/>
      <c r="V18" s="192"/>
      <c r="W18" s="960"/>
      <c r="X18" s="335"/>
      <c r="Y18" s="335"/>
      <c r="Z18" s="335"/>
      <c r="AA18" s="335"/>
    </row>
    <row r="19" spans="1:27">
      <c r="A19" s="21"/>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row>
    <row r="20" spans="1:27">
      <c r="A20" s="21"/>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row>
    <row r="21" spans="1:27">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row>
    <row r="22" spans="1:27">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row>
    <row r="23" spans="1:27">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row>
    <row r="24" spans="1:27">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row>
    <row r="25" spans="1:27">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row>
    <row r="27" spans="1:27">
      <c r="E27" s="13"/>
    </row>
  </sheetData>
  <mergeCells count="4">
    <mergeCell ref="E4:I4"/>
    <mergeCell ref="J4:M4"/>
    <mergeCell ref="N4:Q4"/>
    <mergeCell ref="R4:U4"/>
  </mergeCells>
  <hyperlinks>
    <hyperlink ref="W1" location="Index!A1" display="Back to index" xr:uid="{81AC3283-D1E2-49A5-8184-87EC1DDFAC83}"/>
  </hyperlinks>
  <pageMargins left="0.70866141732283472" right="0.70866141732283472" top="0.74803149606299213" bottom="0.74803149606299213" header="0.31496062992125984" footer="0.31496062992125984"/>
  <pageSetup paperSize="8" scale="74" orientation="landscape" cellComments="asDisplayed"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7" tint="0.59999389629810485"/>
    <pageSetUpPr fitToPage="1"/>
  </sheetPr>
  <dimension ref="A1:K27"/>
  <sheetViews>
    <sheetView showGridLines="0" zoomScale="90" zoomScaleNormal="90" workbookViewId="0"/>
  </sheetViews>
  <sheetFormatPr defaultColWidth="9.140625" defaultRowHeight="18"/>
  <cols>
    <col min="1" max="1" width="4.7109375" style="2" customWidth="1"/>
    <col min="2" max="2" width="7" style="11" customWidth="1"/>
    <col min="3" max="3" width="35.28515625" style="11" customWidth="1"/>
    <col min="4" max="6" width="28.85546875" style="12" customWidth="1"/>
    <col min="7" max="7" width="15.7109375" style="402" customWidth="1"/>
    <col min="8" max="15" width="15.7109375" style="11" customWidth="1"/>
    <col min="16" max="16384" width="9.140625" style="11"/>
  </cols>
  <sheetData>
    <row r="1" spans="1:11" ht="48" customHeight="1">
      <c r="B1" s="2100" t="s">
        <v>340</v>
      </c>
      <c r="C1" s="2040"/>
      <c r="D1" s="2040"/>
      <c r="E1" s="2040"/>
      <c r="F1" s="2040"/>
      <c r="G1" s="8"/>
      <c r="H1" s="9" t="s">
        <v>418</v>
      </c>
    </row>
    <row r="2" spans="1:11">
      <c r="B2" s="10" t="s">
        <v>672</v>
      </c>
      <c r="G2" s="400"/>
    </row>
    <row r="3" spans="1:11" s="335" customFormat="1" ht="20.100000000000001" customHeight="1" thickBot="1">
      <c r="A3" s="192"/>
      <c r="B3" s="2101"/>
      <c r="C3" s="2101"/>
      <c r="D3" s="408" t="s">
        <v>64</v>
      </c>
      <c r="E3" s="408" t="s">
        <v>65</v>
      </c>
      <c r="F3" s="408" t="s">
        <v>66</v>
      </c>
      <c r="G3" s="953"/>
    </row>
    <row r="4" spans="1:11" s="335" customFormat="1" ht="28.5" customHeight="1">
      <c r="A4" s="192"/>
      <c r="B4" s="2096" t="s">
        <v>441</v>
      </c>
      <c r="C4" s="2096"/>
      <c r="D4" s="2099" t="s">
        <v>341</v>
      </c>
      <c r="E4" s="2099"/>
      <c r="F4" s="2099"/>
      <c r="G4" s="953"/>
    </row>
    <row r="5" spans="1:11" s="335" customFormat="1" ht="19.5" customHeight="1">
      <c r="A5" s="192"/>
      <c r="B5" s="333"/>
      <c r="C5" s="333"/>
      <c r="D5" s="2097" t="s">
        <v>342</v>
      </c>
      <c r="E5" s="2097"/>
      <c r="F5" s="2052" t="s">
        <v>343</v>
      </c>
      <c r="G5" s="358"/>
    </row>
    <row r="6" spans="1:11" s="335" customFormat="1" ht="33" customHeight="1">
      <c r="A6" s="192"/>
      <c r="B6" s="333"/>
      <c r="C6" s="333"/>
      <c r="D6" s="961"/>
      <c r="E6" s="961" t="s">
        <v>344</v>
      </c>
      <c r="F6" s="2020"/>
      <c r="G6" s="396"/>
    </row>
    <row r="7" spans="1:11" s="335" customFormat="1" ht="20.100000000000001" customHeight="1">
      <c r="A7" s="192"/>
      <c r="B7" s="962">
        <v>1</v>
      </c>
      <c r="C7" s="963" t="s">
        <v>304</v>
      </c>
      <c r="D7" s="704"/>
      <c r="E7" s="704"/>
      <c r="F7" s="808"/>
      <c r="G7" s="396"/>
    </row>
    <row r="8" spans="1:11" s="335" customFormat="1" ht="20.100000000000001" customHeight="1">
      <c r="A8" s="192"/>
      <c r="B8" s="414">
        <v>2</v>
      </c>
      <c r="C8" s="964" t="s">
        <v>305</v>
      </c>
      <c r="D8" s="462"/>
      <c r="E8" s="462"/>
      <c r="F8" s="462"/>
      <c r="G8" s="739"/>
    </row>
    <row r="9" spans="1:11" s="335" customFormat="1" ht="20.100000000000001" customHeight="1">
      <c r="A9" s="192"/>
      <c r="B9" s="414">
        <v>3</v>
      </c>
      <c r="C9" s="965" t="s">
        <v>306</v>
      </c>
      <c r="D9" s="965"/>
      <c r="E9" s="965"/>
      <c r="F9" s="965"/>
      <c r="G9" s="867"/>
    </row>
    <row r="10" spans="1:11" s="335" customFormat="1" ht="20.100000000000001" customHeight="1">
      <c r="A10" s="192"/>
      <c r="B10" s="414">
        <v>4</v>
      </c>
      <c r="C10" s="965" t="s">
        <v>307</v>
      </c>
      <c r="D10" s="965"/>
      <c r="E10" s="965"/>
      <c r="F10" s="965"/>
      <c r="G10" s="867"/>
    </row>
    <row r="11" spans="1:11" s="335" customFormat="1" ht="20.100000000000001" customHeight="1">
      <c r="A11" s="192"/>
      <c r="B11" s="414">
        <v>5</v>
      </c>
      <c r="C11" s="965" t="s">
        <v>308</v>
      </c>
      <c r="D11" s="965"/>
      <c r="E11" s="965"/>
      <c r="F11" s="965"/>
      <c r="G11" s="867"/>
    </row>
    <row r="12" spans="1:11" s="335" customFormat="1" ht="20.100000000000001" customHeight="1">
      <c r="A12" s="192"/>
      <c r="B12" s="414">
        <v>6</v>
      </c>
      <c r="C12" s="965" t="s">
        <v>309</v>
      </c>
      <c r="D12" s="965"/>
      <c r="E12" s="965"/>
      <c r="F12" s="965"/>
      <c r="G12" s="867"/>
    </row>
    <row r="13" spans="1:11" s="335" customFormat="1" ht="20.100000000000001" customHeight="1">
      <c r="A13" s="192"/>
      <c r="B13" s="414">
        <v>7</v>
      </c>
      <c r="C13" s="964" t="s">
        <v>310</v>
      </c>
      <c r="D13" s="462"/>
      <c r="E13" s="462"/>
      <c r="F13" s="462"/>
      <c r="G13" s="867"/>
      <c r="K13" s="1925"/>
    </row>
    <row r="14" spans="1:11" s="335" customFormat="1" ht="20.100000000000001" customHeight="1">
      <c r="A14" s="192"/>
      <c r="B14" s="414">
        <v>8</v>
      </c>
      <c r="C14" s="965" t="s">
        <v>311</v>
      </c>
      <c r="D14" s="965"/>
      <c r="E14" s="965"/>
      <c r="F14" s="965"/>
      <c r="G14" s="924"/>
    </row>
    <row r="15" spans="1:11" s="335" customFormat="1" ht="20.100000000000001" customHeight="1">
      <c r="A15" s="192"/>
      <c r="B15" s="414">
        <v>9</v>
      </c>
      <c r="C15" s="965" t="s">
        <v>312</v>
      </c>
      <c r="D15" s="965"/>
      <c r="E15" s="965"/>
      <c r="F15" s="965"/>
      <c r="G15" s="924"/>
    </row>
    <row r="16" spans="1:11" s="335" customFormat="1" ht="20.100000000000001" customHeight="1">
      <c r="A16" s="192"/>
      <c r="B16" s="414">
        <v>10</v>
      </c>
      <c r="C16" s="965" t="s">
        <v>313</v>
      </c>
      <c r="D16" s="965"/>
      <c r="E16" s="965"/>
      <c r="F16" s="965"/>
      <c r="G16" s="924"/>
    </row>
    <row r="17" spans="1:7" s="335" customFormat="1" ht="20.100000000000001" customHeight="1">
      <c r="A17" s="192"/>
      <c r="B17" s="414">
        <v>11</v>
      </c>
      <c r="C17" s="965" t="s">
        <v>314</v>
      </c>
      <c r="D17" s="965"/>
      <c r="E17" s="965"/>
      <c r="F17" s="965"/>
      <c r="G17" s="924"/>
    </row>
    <row r="18" spans="1:7" s="335" customFormat="1" ht="20.100000000000001" customHeight="1" thickBot="1">
      <c r="A18" s="868"/>
      <c r="B18" s="417">
        <v>12</v>
      </c>
      <c r="C18" s="966" t="s">
        <v>309</v>
      </c>
      <c r="D18" s="966"/>
      <c r="E18" s="966"/>
      <c r="F18" s="966"/>
      <c r="G18" s="924"/>
    </row>
    <row r="19" spans="1:7" s="192" customFormat="1" ht="13.5">
      <c r="A19" s="868"/>
      <c r="G19" s="924"/>
    </row>
    <row r="20" spans="1:7" s="192" customFormat="1" ht="13.5">
      <c r="A20" s="868"/>
      <c r="G20" s="924"/>
    </row>
    <row r="21" spans="1:7" s="192" customFormat="1" ht="13.5">
      <c r="A21" s="868"/>
      <c r="G21" s="924"/>
    </row>
    <row r="27" spans="1:7">
      <c r="E27" s="664"/>
    </row>
  </sheetData>
  <mergeCells count="6">
    <mergeCell ref="D4:F4"/>
    <mergeCell ref="D5:E5"/>
    <mergeCell ref="F5:F6"/>
    <mergeCell ref="B1:F1"/>
    <mergeCell ref="B4:C4"/>
    <mergeCell ref="B3:C3"/>
  </mergeCells>
  <hyperlinks>
    <hyperlink ref="H1" location="Index!A1" display="Back to index" xr:uid="{44D6DBCB-BBF0-48C7-A1A5-6F62194717F6}"/>
  </hyperlinks>
  <pageMargins left="0.70866141732283472" right="0.70866141732283472" top="0.74803149606299213" bottom="0.74803149606299213" header="0.31496062992125984" footer="0.31496062992125984"/>
  <pageSetup paperSize="9" scale="92"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259F9-B3A2-4DFC-A026-5E6945604770}">
  <sheetPr>
    <tabColor theme="7" tint="0.59999389629810485"/>
    <pageSetUpPr fitToPage="1"/>
  </sheetPr>
  <dimension ref="A1:M27"/>
  <sheetViews>
    <sheetView showGridLines="0" zoomScale="90" zoomScaleNormal="90" workbookViewId="0"/>
  </sheetViews>
  <sheetFormatPr defaultColWidth="8.7109375" defaultRowHeight="18"/>
  <cols>
    <col min="1" max="1" width="4.7109375" style="2" customWidth="1"/>
    <col min="2" max="2" width="8.85546875" style="11" bestFit="1" customWidth="1"/>
    <col min="3" max="3" width="32.7109375" style="11" customWidth="1"/>
    <col min="4" max="10" width="15.7109375" style="11" customWidth="1"/>
    <col min="11" max="11" width="20.42578125" style="11" customWidth="1"/>
    <col min="12" max="15" width="15.7109375" style="11" customWidth="1"/>
    <col min="16" max="16384" width="8.7109375" style="11"/>
  </cols>
  <sheetData>
    <row r="1" spans="1:13" ht="21.75">
      <c r="B1" s="208" t="s">
        <v>1845</v>
      </c>
      <c r="L1" s="8"/>
      <c r="M1" s="9" t="s">
        <v>418</v>
      </c>
    </row>
    <row r="2" spans="1:13" ht="20.45" customHeight="1">
      <c r="B2" s="10" t="s">
        <v>672</v>
      </c>
      <c r="C2" s="354"/>
      <c r="D2" s="354"/>
      <c r="E2" s="354"/>
      <c r="F2" s="354"/>
      <c r="G2" s="354"/>
      <c r="H2" s="354"/>
      <c r="I2" s="354"/>
      <c r="J2" s="354"/>
      <c r="K2" s="354"/>
      <c r="M2" s="13"/>
    </row>
    <row r="3" spans="1:13" s="335" customFormat="1" ht="20.100000000000001" customHeight="1" thickBot="1">
      <c r="A3" s="192"/>
      <c r="B3" s="756"/>
      <c r="C3" s="756"/>
      <c r="D3" s="737" t="s">
        <v>64</v>
      </c>
      <c r="E3" s="737" t="s">
        <v>65</v>
      </c>
      <c r="F3" s="737" t="s">
        <v>66</v>
      </c>
      <c r="G3" s="737" t="s">
        <v>67</v>
      </c>
      <c r="H3" s="737" t="s">
        <v>68</v>
      </c>
      <c r="I3" s="737" t="s">
        <v>69</v>
      </c>
      <c r="J3" s="737" t="s">
        <v>70</v>
      </c>
      <c r="K3" s="737" t="s">
        <v>71</v>
      </c>
      <c r="L3" s="192"/>
    </row>
    <row r="4" spans="1:13" s="335" customFormat="1" ht="60" customHeight="1">
      <c r="A4" s="192"/>
      <c r="B4" s="756"/>
      <c r="C4" s="756"/>
      <c r="D4" s="2086" t="s">
        <v>1846</v>
      </c>
      <c r="E4" s="2086"/>
      <c r="F4" s="2086"/>
      <c r="G4" s="2086"/>
      <c r="H4" s="2086" t="s">
        <v>1779</v>
      </c>
      <c r="I4" s="2086"/>
      <c r="J4" s="2086" t="s">
        <v>1847</v>
      </c>
      <c r="K4" s="2086"/>
      <c r="L4" s="192"/>
    </row>
    <row r="5" spans="1:13" s="335" customFormat="1" ht="35.1" customHeight="1">
      <c r="A5" s="192"/>
      <c r="B5" s="756"/>
      <c r="C5" s="756"/>
      <c r="D5" s="2018" t="s">
        <v>1848</v>
      </c>
      <c r="E5" s="2018" t="s">
        <v>1849</v>
      </c>
      <c r="F5" s="2018"/>
      <c r="G5" s="2018"/>
      <c r="H5" s="2018" t="s">
        <v>1850</v>
      </c>
      <c r="I5" s="2018" t="s">
        <v>1851</v>
      </c>
      <c r="J5" s="739"/>
      <c r="K5" s="2018" t="s">
        <v>1852</v>
      </c>
      <c r="L5" s="358"/>
    </row>
    <row r="6" spans="1:13" s="335" customFormat="1" ht="44.25" customHeight="1">
      <c r="A6" s="192"/>
      <c r="B6" s="756"/>
      <c r="C6" s="756"/>
      <c r="D6" s="2035"/>
      <c r="E6" s="740"/>
      <c r="F6" s="733" t="s">
        <v>1853</v>
      </c>
      <c r="G6" s="733" t="s">
        <v>1854</v>
      </c>
      <c r="H6" s="2035"/>
      <c r="I6" s="2035"/>
      <c r="J6" s="740"/>
      <c r="K6" s="2035"/>
      <c r="L6" s="396"/>
    </row>
    <row r="7" spans="1:13" s="335" customFormat="1" ht="33" customHeight="1">
      <c r="A7" s="192"/>
      <c r="B7" s="366" t="s">
        <v>1791</v>
      </c>
      <c r="C7" s="367" t="s">
        <v>1792</v>
      </c>
      <c r="D7" s="397">
        <v>0</v>
      </c>
      <c r="E7" s="397">
        <v>0</v>
      </c>
      <c r="F7" s="397">
        <v>0</v>
      </c>
      <c r="G7" s="398">
        <v>0</v>
      </c>
      <c r="H7" s="398">
        <v>0</v>
      </c>
      <c r="I7" s="398">
        <v>0</v>
      </c>
      <c r="J7" s="398">
        <v>0</v>
      </c>
      <c r="K7" s="398">
        <v>0</v>
      </c>
      <c r="L7" s="396"/>
    </row>
    <row r="8" spans="1:13" s="335" customFormat="1" ht="20.100000000000001" customHeight="1">
      <c r="A8" s="192"/>
      <c r="B8" s="351" t="s">
        <v>192</v>
      </c>
      <c r="C8" s="749" t="s">
        <v>1793</v>
      </c>
      <c r="D8" s="310">
        <v>767.93592824000007</v>
      </c>
      <c r="E8" s="310">
        <v>750.6112638300001</v>
      </c>
      <c r="F8" s="310">
        <v>750.6112638300001</v>
      </c>
      <c r="G8" s="370">
        <v>741.78016980999996</v>
      </c>
      <c r="H8" s="370">
        <v>-20.176623619999997</v>
      </c>
      <c r="I8" s="370">
        <v>-439.43165199999999</v>
      </c>
      <c r="J8" s="370">
        <v>875.82672099999991</v>
      </c>
      <c r="K8" s="370">
        <v>194.69930346999999</v>
      </c>
      <c r="L8" s="739"/>
    </row>
    <row r="9" spans="1:13" s="335" customFormat="1" ht="20.100000000000001" customHeight="1">
      <c r="A9" s="192"/>
      <c r="B9" s="369" t="s">
        <v>207</v>
      </c>
      <c r="C9" s="338" t="s">
        <v>1794</v>
      </c>
      <c r="D9" s="310">
        <v>0</v>
      </c>
      <c r="E9" s="310">
        <v>0</v>
      </c>
      <c r="F9" s="310">
        <v>0</v>
      </c>
      <c r="G9" s="370">
        <v>0</v>
      </c>
      <c r="H9" s="370">
        <v>0</v>
      </c>
      <c r="I9" s="370">
        <v>0</v>
      </c>
      <c r="J9" s="370">
        <v>0</v>
      </c>
      <c r="K9" s="370">
        <v>0</v>
      </c>
      <c r="L9" s="867"/>
    </row>
    <row r="10" spans="1:13" s="335" customFormat="1" ht="20.100000000000001" customHeight="1">
      <c r="A10" s="192"/>
      <c r="B10" s="369" t="s">
        <v>193</v>
      </c>
      <c r="C10" s="338" t="s">
        <v>1795</v>
      </c>
      <c r="D10" s="310">
        <v>69.864571280000007</v>
      </c>
      <c r="E10" s="310">
        <v>0</v>
      </c>
      <c r="F10" s="310">
        <v>0</v>
      </c>
      <c r="G10" s="370">
        <v>0</v>
      </c>
      <c r="H10" s="370">
        <v>-0.75342288000000002</v>
      </c>
      <c r="I10" s="370">
        <v>0</v>
      </c>
      <c r="J10" s="370">
        <v>59.927053100000002</v>
      </c>
      <c r="K10" s="370">
        <v>0</v>
      </c>
      <c r="L10" s="867"/>
    </row>
    <row r="11" spans="1:13" s="335" customFormat="1" ht="20.100000000000001" customHeight="1">
      <c r="A11" s="192"/>
      <c r="B11" s="369" t="s">
        <v>194</v>
      </c>
      <c r="C11" s="338" t="s">
        <v>1796</v>
      </c>
      <c r="D11" s="310">
        <v>0</v>
      </c>
      <c r="E11" s="310">
        <v>0</v>
      </c>
      <c r="F11" s="310">
        <v>0</v>
      </c>
      <c r="G11" s="370">
        <v>0</v>
      </c>
      <c r="H11" s="370">
        <v>0</v>
      </c>
      <c r="I11" s="370">
        <v>0</v>
      </c>
      <c r="J11" s="370">
        <v>0</v>
      </c>
      <c r="K11" s="370">
        <v>0</v>
      </c>
      <c r="L11" s="867"/>
    </row>
    <row r="12" spans="1:13" s="335" customFormat="1" ht="20.100000000000001" customHeight="1">
      <c r="A12" s="192"/>
      <c r="B12" s="369" t="s">
        <v>195</v>
      </c>
      <c r="C12" s="338" t="s">
        <v>1797</v>
      </c>
      <c r="D12" s="310">
        <v>9.1441511599999998</v>
      </c>
      <c r="E12" s="310">
        <v>1.8671900000000001E-3</v>
      </c>
      <c r="F12" s="310">
        <v>1.8671900000000001E-3</v>
      </c>
      <c r="G12" s="370">
        <v>1.8671900000000001E-3</v>
      </c>
      <c r="H12" s="370">
        <v>-0.2767889</v>
      </c>
      <c r="I12" s="370">
        <v>-1.8671900000000001E-3</v>
      </c>
      <c r="J12" s="370">
        <v>8.8673622600000002</v>
      </c>
      <c r="K12" s="370">
        <v>0</v>
      </c>
      <c r="L12" s="867"/>
    </row>
    <row r="13" spans="1:13" s="335" customFormat="1" ht="20.100000000000001" customHeight="1">
      <c r="A13" s="192"/>
      <c r="B13" s="369" t="s">
        <v>196</v>
      </c>
      <c r="C13" s="338" t="s">
        <v>1798</v>
      </c>
      <c r="D13" s="310">
        <v>254.06198295999999</v>
      </c>
      <c r="E13" s="310">
        <v>337.01855042000005</v>
      </c>
      <c r="F13" s="310">
        <v>337.01855042000005</v>
      </c>
      <c r="G13" s="370">
        <v>334.08715463999994</v>
      </c>
      <c r="H13" s="370">
        <v>-10.23157101</v>
      </c>
      <c r="I13" s="370">
        <v>-249.72979599999999</v>
      </c>
      <c r="J13" s="370">
        <v>313.07420378</v>
      </c>
      <c r="K13" s="1926">
        <v>72.685224030000001</v>
      </c>
      <c r="L13" s="867"/>
    </row>
    <row r="14" spans="1:13" s="335" customFormat="1" ht="20.100000000000001" customHeight="1">
      <c r="A14" s="192"/>
      <c r="B14" s="369" t="s">
        <v>198</v>
      </c>
      <c r="C14" s="338" t="s">
        <v>1800</v>
      </c>
      <c r="D14" s="310">
        <v>434.86522284</v>
      </c>
      <c r="E14" s="310">
        <v>413.59084622</v>
      </c>
      <c r="F14" s="310">
        <v>413.59084622</v>
      </c>
      <c r="G14" s="370">
        <v>407.69114797999998</v>
      </c>
      <c r="H14" s="370">
        <v>-8.9148408299999993</v>
      </c>
      <c r="I14" s="370">
        <v>-189.69998881000001</v>
      </c>
      <c r="J14" s="370">
        <v>493.95810186</v>
      </c>
      <c r="K14" s="370">
        <v>122.01407944</v>
      </c>
      <c r="L14" s="192"/>
    </row>
    <row r="15" spans="1:13" s="335" customFormat="1" ht="20.100000000000001" customHeight="1">
      <c r="A15" s="192"/>
      <c r="B15" s="351" t="s">
        <v>197</v>
      </c>
      <c r="C15" s="749" t="s">
        <v>1801</v>
      </c>
      <c r="D15" s="310">
        <v>19.634075160000002</v>
      </c>
      <c r="E15" s="310">
        <v>4.4489204800000008</v>
      </c>
      <c r="F15" s="310">
        <v>4.4489204800000008</v>
      </c>
      <c r="G15" s="370">
        <v>4.4489204800000008</v>
      </c>
      <c r="H15" s="370">
        <v>-0.30646125999999996</v>
      </c>
      <c r="I15" s="370">
        <v>-3.2334753999999997</v>
      </c>
      <c r="J15" s="370">
        <v>19.602669219999999</v>
      </c>
      <c r="K15" s="370">
        <v>0.61235143999999986</v>
      </c>
      <c r="L15" s="192"/>
    </row>
    <row r="16" spans="1:13" s="335" customFormat="1" ht="20.100000000000001" customHeight="1">
      <c r="A16" s="192"/>
      <c r="B16" s="352" t="s">
        <v>1740</v>
      </c>
      <c r="C16" s="294" t="s">
        <v>1855</v>
      </c>
      <c r="D16" s="312">
        <v>6.0746010000000003E-2</v>
      </c>
      <c r="E16" s="312">
        <v>1.2620358899999999</v>
      </c>
      <c r="F16" s="312">
        <v>1.2620358899999999</v>
      </c>
      <c r="G16" s="372">
        <v>0.42206252</v>
      </c>
      <c r="H16" s="372">
        <v>-3.87046E-3</v>
      </c>
      <c r="I16" s="372">
        <v>-6.2700480000000003E-2</v>
      </c>
      <c r="J16" s="372">
        <v>0</v>
      </c>
      <c r="K16" s="372">
        <v>0</v>
      </c>
      <c r="L16" s="192"/>
    </row>
    <row r="17" spans="1:12" s="357" customFormat="1" ht="20.100000000000001" customHeight="1" thickBot="1">
      <c r="A17" s="192"/>
      <c r="B17" s="353">
        <v>100</v>
      </c>
      <c r="C17" s="747" t="s">
        <v>94</v>
      </c>
      <c r="D17" s="314">
        <v>787.63074941000002</v>
      </c>
      <c r="E17" s="314">
        <v>756.32222020000006</v>
      </c>
      <c r="F17" s="314">
        <v>756.32222020000006</v>
      </c>
      <c r="G17" s="314">
        <v>746.65115280999999</v>
      </c>
      <c r="H17" s="314">
        <v>-20.486955339999998</v>
      </c>
      <c r="I17" s="314">
        <v>-442.72782788000001</v>
      </c>
      <c r="J17" s="314">
        <v>895.42939021999996</v>
      </c>
      <c r="K17" s="314">
        <v>195.31165490999999</v>
      </c>
      <c r="L17" s="192"/>
    </row>
    <row r="18" spans="1:12" s="192" customFormat="1" ht="13.5">
      <c r="A18" s="868"/>
    </row>
    <row r="19" spans="1:12" s="192" customFormat="1" ht="13.5">
      <c r="A19" s="868"/>
    </row>
    <row r="20" spans="1:12" s="192" customFormat="1" ht="13.5">
      <c r="A20" s="868"/>
    </row>
    <row r="21" spans="1:12" s="192" customFormat="1" ht="13.5">
      <c r="A21" s="868"/>
    </row>
    <row r="27" spans="1:12">
      <c r="E27" s="13"/>
    </row>
  </sheetData>
  <mergeCells count="8">
    <mergeCell ref="D4:G4"/>
    <mergeCell ref="H4:I4"/>
    <mergeCell ref="J4:K4"/>
    <mergeCell ref="D5:D6"/>
    <mergeCell ref="E5:G5"/>
    <mergeCell ref="H5:H6"/>
    <mergeCell ref="I5:I6"/>
    <mergeCell ref="K5:K6"/>
  </mergeCells>
  <hyperlinks>
    <hyperlink ref="M1" location="Index!A1" display="Back to index" xr:uid="{F454255E-EDCD-4B71-84A7-E574876823FC}"/>
  </hyperlinks>
  <pageMargins left="0.70866141732283472" right="0.70866141732283472" top="0.74803149606299213" bottom="0.74803149606299213" header="0.31496062992125984" footer="0.31496062992125984"/>
  <pageSetup paperSize="9" scale="77" fitToHeight="0" orientation="landscape" r:id="rId1"/>
  <headerFooter>
    <oddHeader>&amp;CEN
Annex XV</oddHeader>
    <oddFooter>&amp;C&amp;P</oddFooter>
  </headerFooter>
  <ignoredErrors>
    <ignoredError sqref="B7:B17"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42C17-46AD-487A-AA27-16CF3F906D4E}">
  <sheetPr>
    <tabColor theme="7" tint="0.59999389629810485"/>
  </sheetPr>
  <dimension ref="A1:K27"/>
  <sheetViews>
    <sheetView showGridLines="0" zoomScale="90" zoomScaleNormal="90" workbookViewId="0"/>
  </sheetViews>
  <sheetFormatPr defaultColWidth="8.7109375" defaultRowHeight="18"/>
  <cols>
    <col min="1" max="1" width="4.7109375" style="2" customWidth="1"/>
    <col min="2" max="2" width="12.5703125" style="11" customWidth="1"/>
    <col min="3" max="3" width="59.140625" style="11" customWidth="1"/>
    <col min="4" max="4" width="15.7109375" style="11" customWidth="1"/>
    <col min="5" max="5" width="29.5703125" style="11" customWidth="1"/>
    <col min="6" max="15" width="15.7109375" style="11" customWidth="1"/>
    <col min="16" max="16384" width="8.7109375" style="11"/>
  </cols>
  <sheetData>
    <row r="1" spans="1:11" ht="21.75">
      <c r="B1" s="208" t="s">
        <v>1856</v>
      </c>
      <c r="E1" s="8"/>
      <c r="F1" s="9" t="s">
        <v>418</v>
      </c>
    </row>
    <row r="2" spans="1:11" ht="18.75">
      <c r="B2" s="10" t="s">
        <v>1647</v>
      </c>
      <c r="C2" s="354"/>
      <c r="D2" s="354"/>
    </row>
    <row r="3" spans="1:11" s="13" customFormat="1" ht="20.100000000000001" customHeight="1" thickBot="1">
      <c r="A3" s="12"/>
      <c r="B3" s="2096" t="s">
        <v>1812</v>
      </c>
      <c r="C3" s="2096"/>
      <c r="D3" s="737" t="s">
        <v>64</v>
      </c>
      <c r="E3" s="192"/>
    </row>
    <row r="4" spans="1:11" s="13" customFormat="1" ht="20.100000000000001" customHeight="1">
      <c r="A4" s="12"/>
      <c r="B4" s="756"/>
      <c r="C4" s="756"/>
      <c r="D4" s="2086" t="s">
        <v>1857</v>
      </c>
      <c r="E4" s="192"/>
    </row>
    <row r="5" spans="1:11" s="13" customFormat="1" ht="20.100000000000001" customHeight="1">
      <c r="A5" s="14"/>
      <c r="B5" s="756"/>
      <c r="C5" s="756"/>
      <c r="D5" s="2020"/>
      <c r="E5" s="358"/>
    </row>
    <row r="6" spans="1:11" s="13" customFormat="1" ht="36.75" customHeight="1">
      <c r="A6" s="14"/>
      <c r="B6" s="366" t="s">
        <v>192</v>
      </c>
      <c r="C6" s="367" t="s">
        <v>1858</v>
      </c>
      <c r="D6" s="967"/>
      <c r="E6" s="396"/>
    </row>
    <row r="7" spans="1:11" s="13" customFormat="1" ht="36.75" customHeight="1" thickBot="1">
      <c r="A7" s="14"/>
      <c r="B7" s="968" t="s">
        <v>207</v>
      </c>
      <c r="C7" s="392" t="s">
        <v>1859</v>
      </c>
      <c r="D7" s="969"/>
      <c r="E7" s="396"/>
    </row>
    <row r="8" spans="1:11" ht="63" customHeight="1">
      <c r="A8" s="14"/>
      <c r="B8" s="2102"/>
      <c r="C8" s="2102"/>
      <c r="D8" s="2102"/>
      <c r="E8" s="739"/>
    </row>
    <row r="9" spans="1:11">
      <c r="A9" s="14"/>
      <c r="E9" s="20"/>
    </row>
    <row r="10" spans="1:11">
      <c r="A10" s="14"/>
      <c r="E10" s="20"/>
    </row>
    <row r="11" spans="1:11">
      <c r="A11" s="14"/>
      <c r="E11" s="20"/>
    </row>
    <row r="12" spans="1:11">
      <c r="A12" s="14"/>
      <c r="E12" s="20"/>
    </row>
    <row r="13" spans="1:11">
      <c r="A13" s="14"/>
      <c r="E13" s="20"/>
      <c r="K13" s="402"/>
    </row>
    <row r="14" spans="1:11">
      <c r="A14" s="14"/>
    </row>
    <row r="15" spans="1:11">
      <c r="A15" s="14"/>
    </row>
    <row r="16" spans="1:11">
      <c r="A16" s="14"/>
    </row>
    <row r="17" spans="1:5">
      <c r="A17" s="14"/>
    </row>
    <row r="18" spans="1:5">
      <c r="A18" s="21"/>
    </row>
    <row r="19" spans="1:5">
      <c r="A19" s="21"/>
    </row>
    <row r="20" spans="1:5">
      <c r="A20" s="21"/>
    </row>
    <row r="27" spans="1:5">
      <c r="E27" s="13"/>
    </row>
  </sheetData>
  <mergeCells count="3">
    <mergeCell ref="B3:C3"/>
    <mergeCell ref="D4:D5"/>
    <mergeCell ref="B8:D8"/>
  </mergeCells>
  <hyperlinks>
    <hyperlink ref="F1" location="Index!A1" display="Back to index" xr:uid="{A664B0E1-24E0-4164-9917-1C540D3F0908}"/>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ignoredErrors>
    <ignoredError sqref="B6:B7"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5C7E9-0E4A-4DF0-8AEC-02E93D6F4DF1}">
  <sheetPr>
    <tabColor theme="7" tint="0.59999389629810485"/>
    <pageSetUpPr fitToPage="1"/>
  </sheetPr>
  <dimension ref="A1:T33"/>
  <sheetViews>
    <sheetView showGridLines="0" zoomScale="90" zoomScaleNormal="90" workbookViewId="0"/>
  </sheetViews>
  <sheetFormatPr defaultColWidth="9.140625" defaultRowHeight="18"/>
  <cols>
    <col min="1" max="1" width="4.7109375" style="2" customWidth="1"/>
    <col min="2" max="2" width="9.140625" style="11"/>
    <col min="3" max="3" width="30.85546875" style="11" customWidth="1"/>
    <col min="4" max="15" width="12.7109375" style="11" customWidth="1"/>
    <col min="16" max="16" width="4.7109375" style="2" customWidth="1"/>
    <col min="17" max="17" width="13.42578125" style="11" customWidth="1"/>
    <col min="18" max="16384" width="9.140625" style="11"/>
  </cols>
  <sheetData>
    <row r="1" spans="1:20" ht="30">
      <c r="B1" s="3" t="s">
        <v>1860</v>
      </c>
      <c r="Q1" s="9" t="s">
        <v>418</v>
      </c>
    </row>
    <row r="2" spans="1:20" ht="18.75">
      <c r="B2" s="10" t="s">
        <v>1647</v>
      </c>
      <c r="C2" s="354"/>
      <c r="D2" s="354"/>
      <c r="E2" s="354"/>
      <c r="F2" s="354"/>
      <c r="G2" s="354"/>
      <c r="H2" s="354"/>
      <c r="I2" s="354"/>
      <c r="J2" s="354"/>
      <c r="K2" s="354"/>
      <c r="L2" s="354"/>
      <c r="M2" s="354"/>
      <c r="N2" s="354"/>
      <c r="O2" s="354"/>
    </row>
    <row r="3" spans="1:20" ht="20.100000000000001" customHeight="1" thickBot="1">
      <c r="A3" s="12"/>
      <c r="B3" s="756"/>
      <c r="C3" s="756"/>
      <c r="D3" s="737" t="s">
        <v>64</v>
      </c>
      <c r="E3" s="737" t="s">
        <v>65</v>
      </c>
      <c r="F3" s="737" t="s">
        <v>66</v>
      </c>
      <c r="G3" s="737" t="s">
        <v>67</v>
      </c>
      <c r="H3" s="737" t="s">
        <v>68</v>
      </c>
      <c r="I3" s="737" t="s">
        <v>69</v>
      </c>
      <c r="J3" s="737" t="s">
        <v>70</v>
      </c>
      <c r="K3" s="737" t="s">
        <v>71</v>
      </c>
      <c r="L3" s="737" t="s">
        <v>106</v>
      </c>
      <c r="M3" s="737" t="s">
        <v>107</v>
      </c>
      <c r="N3" s="737" t="s">
        <v>108</v>
      </c>
      <c r="O3" s="737" t="s">
        <v>109</v>
      </c>
      <c r="P3" s="192"/>
      <c r="Q3" s="192"/>
      <c r="R3" s="192"/>
      <c r="S3" s="192"/>
      <c r="T3" s="192"/>
    </row>
    <row r="4" spans="1:20" ht="20.100000000000001" customHeight="1">
      <c r="A4" s="12"/>
      <c r="B4" s="756"/>
      <c r="C4" s="756"/>
      <c r="D4" s="2090" t="s">
        <v>1778</v>
      </c>
      <c r="E4" s="2090"/>
      <c r="F4" s="2090"/>
      <c r="G4" s="2090"/>
      <c r="H4" s="2090"/>
      <c r="I4" s="2090"/>
      <c r="J4" s="2090"/>
      <c r="K4" s="2090"/>
      <c r="L4" s="2090"/>
      <c r="M4" s="2090"/>
      <c r="N4" s="2090"/>
      <c r="O4" s="2090"/>
      <c r="P4" s="192"/>
      <c r="Q4" s="192"/>
      <c r="R4" s="192"/>
      <c r="S4" s="192"/>
      <c r="T4" s="192"/>
    </row>
    <row r="5" spans="1:20" ht="20.100000000000001" customHeight="1">
      <c r="A5" s="14"/>
      <c r="B5" s="756"/>
      <c r="C5" s="756"/>
      <c r="D5" s="2018" t="s">
        <v>1782</v>
      </c>
      <c r="E5" s="2018"/>
      <c r="F5" s="2018"/>
      <c r="G5" s="2018" t="s">
        <v>1783</v>
      </c>
      <c r="H5" s="2018"/>
      <c r="I5" s="2018"/>
      <c r="J5" s="2018"/>
      <c r="K5" s="2018"/>
      <c r="L5" s="2018"/>
      <c r="M5" s="2018"/>
      <c r="N5" s="2018"/>
      <c r="O5" s="2018"/>
      <c r="P5" s="192"/>
      <c r="Q5" s="192"/>
      <c r="R5" s="192"/>
      <c r="S5" s="192"/>
      <c r="T5" s="192"/>
    </row>
    <row r="6" spans="1:20">
      <c r="A6" s="14"/>
      <c r="B6" s="2046"/>
      <c r="C6" s="2046"/>
      <c r="D6" s="2078"/>
      <c r="E6" s="2018" t="s">
        <v>1861</v>
      </c>
      <c r="F6" s="2018" t="s">
        <v>1862</v>
      </c>
      <c r="G6" s="2078"/>
      <c r="H6" s="2018" t="s">
        <v>1863</v>
      </c>
      <c r="I6" s="2018" t="s">
        <v>1864</v>
      </c>
      <c r="J6" s="2018" t="s">
        <v>1865</v>
      </c>
      <c r="K6" s="2018" t="s">
        <v>1866</v>
      </c>
      <c r="L6" s="2018" t="s">
        <v>1867</v>
      </c>
      <c r="M6" s="2018" t="s">
        <v>1868</v>
      </c>
      <c r="N6" s="2018" t="s">
        <v>1869</v>
      </c>
      <c r="O6" s="2018" t="s">
        <v>1853</v>
      </c>
      <c r="P6" s="192"/>
      <c r="Q6" s="192"/>
      <c r="R6" s="192"/>
      <c r="S6" s="192"/>
      <c r="T6" s="192"/>
    </row>
    <row r="7" spans="1:20" ht="20.100000000000001" customHeight="1">
      <c r="A7" s="14"/>
      <c r="B7" s="2046"/>
      <c r="C7" s="2046"/>
      <c r="D7" s="2078"/>
      <c r="E7" s="2018"/>
      <c r="F7" s="2018"/>
      <c r="G7" s="2078"/>
      <c r="H7" s="2018"/>
      <c r="I7" s="2018"/>
      <c r="J7" s="2018"/>
      <c r="K7" s="2018"/>
      <c r="L7" s="2018"/>
      <c r="M7" s="2018"/>
      <c r="N7" s="2018"/>
      <c r="O7" s="2018"/>
      <c r="P7" s="192"/>
      <c r="Q7" s="192"/>
      <c r="R7" s="192"/>
      <c r="S7" s="192"/>
      <c r="T7" s="192"/>
    </row>
    <row r="8" spans="1:20" ht="35.25" customHeight="1">
      <c r="A8" s="14"/>
      <c r="B8" s="756"/>
      <c r="C8" s="756"/>
      <c r="D8" s="737"/>
      <c r="E8" s="2018"/>
      <c r="F8" s="2018"/>
      <c r="G8" s="2078"/>
      <c r="H8" s="2018"/>
      <c r="I8" s="2018"/>
      <c r="J8" s="2018"/>
      <c r="K8" s="2018"/>
      <c r="L8" s="2018"/>
      <c r="M8" s="2018"/>
      <c r="N8" s="2018"/>
      <c r="O8" s="2018"/>
      <c r="P8" s="192"/>
      <c r="Q8" s="192"/>
      <c r="R8" s="192"/>
      <c r="S8" s="192"/>
      <c r="T8" s="192"/>
    </row>
    <row r="9" spans="1:20" ht="24.75" customHeight="1">
      <c r="A9" s="14"/>
      <c r="B9" s="366" t="s">
        <v>1791</v>
      </c>
      <c r="C9" s="367" t="s">
        <v>1792</v>
      </c>
      <c r="D9" s="970">
        <v>5173.7737496400005</v>
      </c>
      <c r="E9" s="970">
        <v>5173.7737496400005</v>
      </c>
      <c r="F9" s="970">
        <v>0</v>
      </c>
      <c r="G9" s="970">
        <v>0</v>
      </c>
      <c r="H9" s="970">
        <v>0</v>
      </c>
      <c r="I9" s="970">
        <v>0</v>
      </c>
      <c r="J9" s="970">
        <v>0</v>
      </c>
      <c r="K9" s="970">
        <v>0</v>
      </c>
      <c r="L9" s="970">
        <v>0</v>
      </c>
      <c r="M9" s="970">
        <v>0</v>
      </c>
      <c r="N9" s="970">
        <v>0</v>
      </c>
      <c r="O9" s="978">
        <v>0</v>
      </c>
      <c r="P9" s="192"/>
      <c r="Q9" s="192"/>
      <c r="R9" s="192"/>
      <c r="S9" s="192"/>
      <c r="T9" s="192"/>
    </row>
    <row r="10" spans="1:20" ht="20.100000000000001" customHeight="1">
      <c r="A10" s="14"/>
      <c r="B10" s="351" t="s">
        <v>192</v>
      </c>
      <c r="C10" s="749" t="s">
        <v>1793</v>
      </c>
      <c r="D10" s="971">
        <v>54371.240299630001</v>
      </c>
      <c r="E10" s="971">
        <v>54186.192855690002</v>
      </c>
      <c r="F10" s="971">
        <v>185.04744394000002</v>
      </c>
      <c r="G10" s="971">
        <v>1820.3644826900002</v>
      </c>
      <c r="H10" s="971">
        <v>1006.0452238199999</v>
      </c>
      <c r="I10" s="971">
        <v>184.39094889999998</v>
      </c>
      <c r="J10" s="971">
        <v>258.65123894999999</v>
      </c>
      <c r="K10" s="971">
        <v>173.27499857999999</v>
      </c>
      <c r="L10" s="971">
        <v>132.39189551999999</v>
      </c>
      <c r="M10" s="971">
        <v>32.8057272</v>
      </c>
      <c r="N10" s="971">
        <v>32.804449720000001</v>
      </c>
      <c r="O10" s="979">
        <v>1818.1263445800003</v>
      </c>
      <c r="P10" s="192"/>
      <c r="Q10" s="192"/>
      <c r="R10" s="192"/>
      <c r="S10" s="192"/>
      <c r="T10" s="192"/>
    </row>
    <row r="11" spans="1:20" ht="20.100000000000001" customHeight="1">
      <c r="A11" s="14"/>
      <c r="B11" s="351" t="s">
        <v>207</v>
      </c>
      <c r="C11" s="749" t="s">
        <v>1794</v>
      </c>
      <c r="D11" s="971">
        <v>273.21171824000004</v>
      </c>
      <c r="E11" s="971">
        <v>273.21171824000004</v>
      </c>
      <c r="F11" s="971">
        <v>0</v>
      </c>
      <c r="G11" s="971">
        <v>0</v>
      </c>
      <c r="H11" s="971">
        <v>0</v>
      </c>
      <c r="I11" s="971">
        <v>0</v>
      </c>
      <c r="J11" s="971">
        <v>0</v>
      </c>
      <c r="K11" s="971">
        <v>0</v>
      </c>
      <c r="L11" s="971">
        <v>0</v>
      </c>
      <c r="M11" s="971">
        <v>0</v>
      </c>
      <c r="N11" s="971">
        <v>0</v>
      </c>
      <c r="O11" s="979">
        <v>0</v>
      </c>
      <c r="P11" s="192"/>
      <c r="Q11" s="192"/>
      <c r="R11" s="192"/>
      <c r="S11" s="192"/>
      <c r="T11" s="192"/>
    </row>
    <row r="12" spans="1:20" ht="20.100000000000001" customHeight="1">
      <c r="A12" s="14"/>
      <c r="B12" s="351" t="s">
        <v>193</v>
      </c>
      <c r="C12" s="749" t="s">
        <v>1795</v>
      </c>
      <c r="D12" s="971">
        <v>949.17843960000005</v>
      </c>
      <c r="E12" s="971">
        <v>946.84050537999997</v>
      </c>
      <c r="F12" s="971">
        <v>2.3379342200000002</v>
      </c>
      <c r="G12" s="971">
        <v>0.44461619000000002</v>
      </c>
      <c r="H12" s="971">
        <v>0.44461619000000002</v>
      </c>
      <c r="I12" s="971">
        <v>0</v>
      </c>
      <c r="J12" s="971">
        <v>0</v>
      </c>
      <c r="K12" s="971">
        <v>0</v>
      </c>
      <c r="L12" s="971">
        <v>0</v>
      </c>
      <c r="M12" s="971">
        <v>0</v>
      </c>
      <c r="N12" s="971">
        <v>0</v>
      </c>
      <c r="O12" s="979">
        <v>0.44461619000000002</v>
      </c>
      <c r="P12" s="192"/>
      <c r="Q12" s="192"/>
      <c r="R12" s="192"/>
      <c r="S12" s="192"/>
      <c r="T12" s="192"/>
    </row>
    <row r="13" spans="1:20" ht="20.100000000000001" customHeight="1">
      <c r="A13" s="14"/>
      <c r="B13" s="351" t="s">
        <v>194</v>
      </c>
      <c r="C13" s="749" t="s">
        <v>1796</v>
      </c>
      <c r="D13" s="971">
        <v>528.83038691999991</v>
      </c>
      <c r="E13" s="971">
        <v>528.83019602000002</v>
      </c>
      <c r="F13" s="971">
        <v>1.9090000000000001E-4</v>
      </c>
      <c r="G13" s="971">
        <v>0</v>
      </c>
      <c r="H13" s="971">
        <v>0</v>
      </c>
      <c r="I13" s="971">
        <v>0</v>
      </c>
      <c r="J13" s="971">
        <v>0</v>
      </c>
      <c r="K13" s="1927">
        <v>0</v>
      </c>
      <c r="L13" s="971">
        <v>0</v>
      </c>
      <c r="M13" s="971">
        <v>0</v>
      </c>
      <c r="N13" s="971">
        <v>0</v>
      </c>
      <c r="O13" s="979">
        <v>0</v>
      </c>
      <c r="P13" s="192"/>
      <c r="Q13" s="192"/>
      <c r="R13" s="192"/>
      <c r="S13" s="192"/>
      <c r="T13" s="192"/>
    </row>
    <row r="14" spans="1:20" ht="20.100000000000001" customHeight="1">
      <c r="A14" s="14"/>
      <c r="B14" s="351" t="s">
        <v>195</v>
      </c>
      <c r="C14" s="749" t="s">
        <v>1797</v>
      </c>
      <c r="D14" s="971">
        <v>1001.65100284</v>
      </c>
      <c r="E14" s="971">
        <v>1001.6343203500001</v>
      </c>
      <c r="F14" s="971">
        <v>1.6682490000000001E-2</v>
      </c>
      <c r="G14" s="971">
        <v>12.07803623</v>
      </c>
      <c r="H14" s="971">
        <v>12.062755580000001</v>
      </c>
      <c r="I14" s="971">
        <v>3.52302E-3</v>
      </c>
      <c r="J14" s="971">
        <v>5.7319199999999997E-3</v>
      </c>
      <c r="K14" s="971">
        <v>5.2572000000000003E-4</v>
      </c>
      <c r="L14" s="971">
        <v>5.4999899999999997E-3</v>
      </c>
      <c r="M14" s="971">
        <v>0</v>
      </c>
      <c r="N14" s="971">
        <v>0</v>
      </c>
      <c r="O14" s="979">
        <v>12.07803623</v>
      </c>
      <c r="P14" s="192"/>
      <c r="Q14" s="192"/>
      <c r="R14" s="192"/>
      <c r="S14" s="192"/>
      <c r="T14" s="192"/>
    </row>
    <row r="15" spans="1:20" ht="20.100000000000001" customHeight="1">
      <c r="A15" s="14"/>
      <c r="B15" s="351" t="s">
        <v>196</v>
      </c>
      <c r="C15" s="749" t="s">
        <v>1798</v>
      </c>
      <c r="D15" s="971">
        <v>16018.008232640001</v>
      </c>
      <c r="E15" s="971">
        <v>15987.016804160001</v>
      </c>
      <c r="F15" s="971">
        <v>30.99142848</v>
      </c>
      <c r="G15" s="971">
        <v>787.02482884000005</v>
      </c>
      <c r="H15" s="971">
        <v>473.62346788999997</v>
      </c>
      <c r="I15" s="971">
        <v>84.051514999999995</v>
      </c>
      <c r="J15" s="971">
        <v>113.13058989</v>
      </c>
      <c r="K15" s="971">
        <v>64.553269169999993</v>
      </c>
      <c r="L15" s="971">
        <v>35.836887520000005</v>
      </c>
      <c r="M15" s="971">
        <v>9.4005541099999999</v>
      </c>
      <c r="N15" s="971">
        <v>6.4285452599999999</v>
      </c>
      <c r="O15" s="979">
        <v>784.78669073000003</v>
      </c>
      <c r="P15" s="192"/>
      <c r="Q15" s="192"/>
      <c r="R15" s="192"/>
      <c r="S15" s="192"/>
      <c r="T15" s="192"/>
    </row>
    <row r="16" spans="1:20" ht="20.100000000000001" customHeight="1">
      <c r="A16" s="14"/>
      <c r="B16" s="351" t="s">
        <v>198</v>
      </c>
      <c r="C16" s="749" t="s">
        <v>1870</v>
      </c>
      <c r="D16" s="971">
        <v>12266.833658550002</v>
      </c>
      <c r="E16" s="971">
        <v>12235.880953140002</v>
      </c>
      <c r="F16" s="971">
        <v>30.95270541</v>
      </c>
      <c r="G16" s="971">
        <v>649.16155879999997</v>
      </c>
      <c r="H16" s="971">
        <v>371.41524198000002</v>
      </c>
      <c r="I16" s="971">
        <v>74.916809379999989</v>
      </c>
      <c r="J16" s="971">
        <v>97.515029170000005</v>
      </c>
      <c r="K16" s="971">
        <v>61.917045130000005</v>
      </c>
      <c r="L16" s="971">
        <v>34.061020360000001</v>
      </c>
      <c r="M16" s="971">
        <v>3.82646877</v>
      </c>
      <c r="N16" s="971">
        <v>5.5099440099999999</v>
      </c>
      <c r="O16" s="979">
        <v>649.15521627999999</v>
      </c>
      <c r="P16" s="192"/>
      <c r="Q16" s="192"/>
      <c r="R16" s="192"/>
      <c r="S16" s="192"/>
      <c r="T16" s="192"/>
    </row>
    <row r="17" spans="1:20" ht="20.100000000000001" customHeight="1">
      <c r="A17" s="14"/>
      <c r="B17" s="351" t="s">
        <v>197</v>
      </c>
      <c r="C17" s="749" t="s">
        <v>1800</v>
      </c>
      <c r="D17" s="971">
        <v>35600.36051939</v>
      </c>
      <c r="E17" s="971">
        <v>35448.659311540003</v>
      </c>
      <c r="F17" s="971">
        <v>151.70120785000003</v>
      </c>
      <c r="G17" s="971">
        <v>1020.8170014300001</v>
      </c>
      <c r="H17" s="971">
        <v>519.91438416000005</v>
      </c>
      <c r="I17" s="971">
        <v>100.33591088</v>
      </c>
      <c r="J17" s="971">
        <v>145.51491713999997</v>
      </c>
      <c r="K17" s="971">
        <v>108.72120369</v>
      </c>
      <c r="L17" s="971">
        <v>96.549508009999997</v>
      </c>
      <c r="M17" s="971">
        <v>23.405173090000002</v>
      </c>
      <c r="N17" s="971">
        <v>26.375904460000001</v>
      </c>
      <c r="O17" s="979">
        <v>1020.8170014300001</v>
      </c>
      <c r="P17" s="192"/>
      <c r="Q17" s="192"/>
      <c r="R17" s="192"/>
      <c r="S17" s="192"/>
      <c r="T17" s="192"/>
    </row>
    <row r="18" spans="1:20" ht="20.100000000000001" customHeight="1">
      <c r="A18" s="21"/>
      <c r="B18" s="351" t="s">
        <v>1740</v>
      </c>
      <c r="C18" s="749" t="s">
        <v>1744</v>
      </c>
      <c r="D18" s="971">
        <v>34679.251250340007</v>
      </c>
      <c r="E18" s="971">
        <v>34679.251250340007</v>
      </c>
      <c r="F18" s="971">
        <v>0</v>
      </c>
      <c r="G18" s="971">
        <v>5.6170875200000001</v>
      </c>
      <c r="H18" s="971">
        <v>1.1681670399999999</v>
      </c>
      <c r="I18" s="971">
        <v>0</v>
      </c>
      <c r="J18" s="971">
        <v>4.4489204800000008</v>
      </c>
      <c r="K18" s="971">
        <v>0</v>
      </c>
      <c r="L18" s="971">
        <v>0</v>
      </c>
      <c r="M18" s="971">
        <v>0</v>
      </c>
      <c r="N18" s="971">
        <v>0</v>
      </c>
      <c r="O18" s="979">
        <v>5.6170875200000001</v>
      </c>
      <c r="P18" s="868"/>
      <c r="Q18" s="192"/>
      <c r="R18" s="192"/>
      <c r="S18" s="192"/>
      <c r="T18" s="192"/>
    </row>
    <row r="19" spans="1:20" ht="20.100000000000001" customHeight="1">
      <c r="A19" s="21"/>
      <c r="B19" s="351" t="s">
        <v>1741</v>
      </c>
      <c r="C19" s="749" t="s">
        <v>1794</v>
      </c>
      <c r="D19" s="971">
        <v>2032.4605291800001</v>
      </c>
      <c r="E19" s="971">
        <v>2032.4605291800001</v>
      </c>
      <c r="F19" s="971">
        <v>0</v>
      </c>
      <c r="G19" s="971">
        <v>0</v>
      </c>
      <c r="H19" s="971">
        <v>0</v>
      </c>
      <c r="I19" s="971">
        <v>0</v>
      </c>
      <c r="J19" s="971">
        <v>0</v>
      </c>
      <c r="K19" s="971">
        <v>0</v>
      </c>
      <c r="L19" s="971">
        <v>0</v>
      </c>
      <c r="M19" s="971">
        <v>0</v>
      </c>
      <c r="N19" s="971">
        <v>0</v>
      </c>
      <c r="O19" s="979">
        <v>0</v>
      </c>
      <c r="P19" s="868"/>
      <c r="Q19" s="192"/>
      <c r="R19" s="192"/>
      <c r="S19" s="192"/>
      <c r="T19" s="192"/>
    </row>
    <row r="20" spans="1:20" ht="20.100000000000001" customHeight="1">
      <c r="A20" s="21"/>
      <c r="B20" s="351" t="s">
        <v>1802</v>
      </c>
      <c r="C20" s="749" t="s">
        <v>1795</v>
      </c>
      <c r="D20" s="971">
        <v>27248.405753350002</v>
      </c>
      <c r="E20" s="971">
        <v>27248.405753350002</v>
      </c>
      <c r="F20" s="971">
        <v>0</v>
      </c>
      <c r="G20" s="971">
        <v>0</v>
      </c>
      <c r="H20" s="971">
        <v>0</v>
      </c>
      <c r="I20" s="971">
        <v>0</v>
      </c>
      <c r="J20" s="971">
        <v>0</v>
      </c>
      <c r="K20" s="971">
        <v>0</v>
      </c>
      <c r="L20" s="971">
        <v>0</v>
      </c>
      <c r="M20" s="971">
        <v>0</v>
      </c>
      <c r="N20" s="971">
        <v>0</v>
      </c>
      <c r="O20" s="979">
        <v>0</v>
      </c>
      <c r="P20" s="868"/>
      <c r="Q20" s="192"/>
      <c r="R20" s="192"/>
      <c r="S20" s="192"/>
      <c r="T20" s="192"/>
    </row>
    <row r="21" spans="1:20" ht="20.100000000000001" customHeight="1">
      <c r="B21" s="351" t="s">
        <v>1750</v>
      </c>
      <c r="C21" s="749" t="s">
        <v>1796</v>
      </c>
      <c r="D21" s="971">
        <v>1556.7386478499998</v>
      </c>
      <c r="E21" s="971">
        <v>1556.7386478499998</v>
      </c>
      <c r="F21" s="971">
        <v>0</v>
      </c>
      <c r="G21" s="971">
        <v>0</v>
      </c>
      <c r="H21" s="971">
        <v>0</v>
      </c>
      <c r="I21" s="971">
        <v>0</v>
      </c>
      <c r="J21" s="971">
        <v>0</v>
      </c>
      <c r="K21" s="971">
        <v>0</v>
      </c>
      <c r="L21" s="971">
        <v>0</v>
      </c>
      <c r="M21" s="971">
        <v>0</v>
      </c>
      <c r="N21" s="971">
        <v>0</v>
      </c>
      <c r="O21" s="979">
        <v>0</v>
      </c>
      <c r="P21" s="868"/>
      <c r="Q21" s="192"/>
      <c r="R21" s="192"/>
      <c r="S21" s="192"/>
      <c r="T21" s="192"/>
    </row>
    <row r="22" spans="1:20" ht="20.100000000000001" customHeight="1">
      <c r="B22" s="351" t="s">
        <v>1755</v>
      </c>
      <c r="C22" s="749" t="s">
        <v>1797</v>
      </c>
      <c r="D22" s="971">
        <v>686.46405186000004</v>
      </c>
      <c r="E22" s="971">
        <v>686.46405186000004</v>
      </c>
      <c r="F22" s="971">
        <v>0</v>
      </c>
      <c r="G22" s="971">
        <v>0</v>
      </c>
      <c r="H22" s="971">
        <v>0</v>
      </c>
      <c r="I22" s="971">
        <v>0</v>
      </c>
      <c r="J22" s="971">
        <v>0</v>
      </c>
      <c r="K22" s="971">
        <v>0</v>
      </c>
      <c r="L22" s="971">
        <v>0</v>
      </c>
      <c r="M22" s="971">
        <v>0</v>
      </c>
      <c r="N22" s="971">
        <v>0</v>
      </c>
      <c r="O22" s="979">
        <v>0</v>
      </c>
      <c r="P22" s="868"/>
      <c r="Q22" s="192"/>
      <c r="R22" s="192"/>
      <c r="S22" s="192"/>
      <c r="T22" s="192"/>
    </row>
    <row r="23" spans="1:20" ht="20.100000000000001" customHeight="1">
      <c r="B23" s="351" t="s">
        <v>1757</v>
      </c>
      <c r="C23" s="749" t="s">
        <v>1798</v>
      </c>
      <c r="D23" s="971">
        <v>3155.1822680999999</v>
      </c>
      <c r="E23" s="971">
        <v>3155.1822680999999</v>
      </c>
      <c r="F23" s="971">
        <v>0</v>
      </c>
      <c r="G23" s="971">
        <v>5.6170875200000001</v>
      </c>
      <c r="H23" s="971">
        <v>1.1681670399999999</v>
      </c>
      <c r="I23" s="971">
        <v>0</v>
      </c>
      <c r="J23" s="971">
        <v>4.4489204800000008</v>
      </c>
      <c r="K23" s="971">
        <v>0</v>
      </c>
      <c r="L23" s="971">
        <v>0</v>
      </c>
      <c r="M23" s="971">
        <v>0</v>
      </c>
      <c r="N23" s="971">
        <v>0</v>
      </c>
      <c r="O23" s="979">
        <v>5.6170875200000001</v>
      </c>
      <c r="P23" s="868"/>
      <c r="Q23" s="192"/>
      <c r="R23" s="192"/>
      <c r="S23" s="192"/>
      <c r="T23" s="192"/>
    </row>
    <row r="24" spans="1:20" ht="20.100000000000001" customHeight="1">
      <c r="B24" s="351" t="s">
        <v>1759</v>
      </c>
      <c r="C24" s="749" t="s">
        <v>214</v>
      </c>
      <c r="D24" s="971">
        <v>16955.905223779999</v>
      </c>
      <c r="E24" s="971">
        <v>0</v>
      </c>
      <c r="F24" s="971">
        <v>0</v>
      </c>
      <c r="G24" s="971">
        <v>324.86922886999997</v>
      </c>
      <c r="H24" s="971">
        <v>0</v>
      </c>
      <c r="I24" s="971">
        <v>0</v>
      </c>
      <c r="J24" s="971">
        <v>0</v>
      </c>
      <c r="K24" s="971">
        <v>0</v>
      </c>
      <c r="L24" s="971">
        <v>0</v>
      </c>
      <c r="M24" s="971">
        <v>0</v>
      </c>
      <c r="N24" s="971">
        <v>0</v>
      </c>
      <c r="O24" s="979">
        <v>324.86922886999997</v>
      </c>
      <c r="P24" s="868"/>
      <c r="Q24" s="192"/>
      <c r="R24" s="192"/>
      <c r="S24" s="192"/>
      <c r="T24" s="192"/>
    </row>
    <row r="25" spans="1:20" ht="20.100000000000001" customHeight="1">
      <c r="B25" s="351" t="s">
        <v>1760</v>
      </c>
      <c r="C25" s="749" t="s">
        <v>1794</v>
      </c>
      <c r="D25" s="971">
        <v>0</v>
      </c>
      <c r="E25" s="971">
        <v>0</v>
      </c>
      <c r="F25" s="971">
        <v>0</v>
      </c>
      <c r="G25" s="971">
        <v>0</v>
      </c>
      <c r="H25" s="971">
        <v>0</v>
      </c>
      <c r="I25" s="971">
        <v>0</v>
      </c>
      <c r="J25" s="971">
        <v>0</v>
      </c>
      <c r="K25" s="971">
        <v>0</v>
      </c>
      <c r="L25" s="971">
        <v>0</v>
      </c>
      <c r="M25" s="971">
        <v>0</v>
      </c>
      <c r="N25" s="971">
        <v>0</v>
      </c>
      <c r="O25" s="979">
        <v>0</v>
      </c>
      <c r="P25" s="868"/>
      <c r="Q25" s="192"/>
      <c r="R25" s="192"/>
      <c r="S25" s="192"/>
      <c r="T25" s="192"/>
    </row>
    <row r="26" spans="1:20" ht="20.100000000000001" customHeight="1">
      <c r="B26" s="351" t="s">
        <v>1761</v>
      </c>
      <c r="C26" s="749" t="s">
        <v>1795</v>
      </c>
      <c r="D26" s="971">
        <v>104.70200493000002</v>
      </c>
      <c r="E26" s="971">
        <v>0</v>
      </c>
      <c r="F26" s="971">
        <v>0</v>
      </c>
      <c r="G26" s="971">
        <v>0</v>
      </c>
      <c r="H26" s="971">
        <v>0</v>
      </c>
      <c r="I26" s="971">
        <v>0</v>
      </c>
      <c r="J26" s="971">
        <v>0</v>
      </c>
      <c r="K26" s="971">
        <v>0</v>
      </c>
      <c r="L26" s="971">
        <v>0</v>
      </c>
      <c r="M26" s="971">
        <v>0</v>
      </c>
      <c r="N26" s="971">
        <v>0</v>
      </c>
      <c r="O26" s="979">
        <v>0</v>
      </c>
      <c r="P26" s="868"/>
      <c r="Q26" s="192"/>
      <c r="R26" s="192"/>
      <c r="S26" s="192"/>
      <c r="T26" s="192"/>
    </row>
    <row r="27" spans="1:20" ht="20.100000000000001" customHeight="1">
      <c r="B27" s="351" t="s">
        <v>1762</v>
      </c>
      <c r="C27" s="749" t="s">
        <v>1796</v>
      </c>
      <c r="D27" s="971">
        <v>371.07431339999999</v>
      </c>
      <c r="E27" s="971">
        <v>0</v>
      </c>
      <c r="F27" s="971">
        <v>0</v>
      </c>
      <c r="G27" s="971">
        <v>0</v>
      </c>
      <c r="H27" s="971">
        <v>0</v>
      </c>
      <c r="I27" s="971">
        <v>0</v>
      </c>
      <c r="J27" s="971">
        <v>0</v>
      </c>
      <c r="K27" s="971">
        <v>0</v>
      </c>
      <c r="L27" s="971">
        <v>0</v>
      </c>
      <c r="M27" s="971">
        <v>0</v>
      </c>
      <c r="N27" s="971">
        <v>0</v>
      </c>
      <c r="O27" s="979">
        <v>0</v>
      </c>
      <c r="P27" s="868"/>
      <c r="Q27" s="192"/>
      <c r="R27" s="192"/>
      <c r="S27" s="192"/>
      <c r="T27" s="192"/>
    </row>
    <row r="28" spans="1:20" ht="20.100000000000001" customHeight="1">
      <c r="B28" s="351" t="s">
        <v>1763</v>
      </c>
      <c r="C28" s="749" t="s">
        <v>1797</v>
      </c>
      <c r="D28" s="971">
        <v>624.2670761600001</v>
      </c>
      <c r="E28" s="971">
        <v>0</v>
      </c>
      <c r="F28" s="971">
        <v>0</v>
      </c>
      <c r="G28" s="971">
        <v>0.97191700999999997</v>
      </c>
      <c r="H28" s="971">
        <v>0</v>
      </c>
      <c r="I28" s="971">
        <v>0</v>
      </c>
      <c r="J28" s="971">
        <v>0</v>
      </c>
      <c r="K28" s="971">
        <v>0</v>
      </c>
      <c r="L28" s="971">
        <v>0</v>
      </c>
      <c r="M28" s="971">
        <v>0</v>
      </c>
      <c r="N28" s="971">
        <v>0</v>
      </c>
      <c r="O28" s="979">
        <v>0.97191700999999997</v>
      </c>
      <c r="P28" s="868"/>
      <c r="Q28" s="192"/>
      <c r="R28" s="192"/>
      <c r="S28" s="192"/>
      <c r="T28" s="192"/>
    </row>
    <row r="29" spans="1:20" ht="20.100000000000001" customHeight="1">
      <c r="B29" s="351" t="s">
        <v>1764</v>
      </c>
      <c r="C29" s="749" t="s">
        <v>1798</v>
      </c>
      <c r="D29" s="971">
        <v>12565.64274402</v>
      </c>
      <c r="E29" s="971">
        <v>0</v>
      </c>
      <c r="F29" s="971">
        <v>0</v>
      </c>
      <c r="G29" s="971">
        <v>312.58032250000002</v>
      </c>
      <c r="H29" s="971">
        <v>0</v>
      </c>
      <c r="I29" s="971">
        <v>0</v>
      </c>
      <c r="J29" s="971">
        <v>0</v>
      </c>
      <c r="K29" s="971">
        <v>0</v>
      </c>
      <c r="L29" s="971">
        <v>0</v>
      </c>
      <c r="M29" s="971">
        <v>0</v>
      </c>
      <c r="N29" s="971">
        <v>0</v>
      </c>
      <c r="O29" s="979">
        <v>312.58032250000002</v>
      </c>
      <c r="P29" s="868"/>
      <c r="Q29" s="192"/>
      <c r="R29" s="192"/>
      <c r="S29" s="192"/>
      <c r="T29" s="192"/>
    </row>
    <row r="30" spans="1:20" ht="20.100000000000001" customHeight="1">
      <c r="B30" s="352" t="s">
        <v>1765</v>
      </c>
      <c r="C30" s="294" t="s">
        <v>1800</v>
      </c>
      <c r="D30" s="972">
        <v>3290.2190852700005</v>
      </c>
      <c r="E30" s="972">
        <v>0</v>
      </c>
      <c r="F30" s="972">
        <v>0</v>
      </c>
      <c r="G30" s="972">
        <v>11.316989359999999</v>
      </c>
      <c r="H30" s="972">
        <v>0</v>
      </c>
      <c r="I30" s="972">
        <v>0</v>
      </c>
      <c r="J30" s="972">
        <v>0</v>
      </c>
      <c r="K30" s="972">
        <v>0</v>
      </c>
      <c r="L30" s="972">
        <v>0</v>
      </c>
      <c r="M30" s="972">
        <v>0</v>
      </c>
      <c r="N30" s="972">
        <v>0</v>
      </c>
      <c r="O30" s="980">
        <v>11.316989359999999</v>
      </c>
      <c r="P30" s="868"/>
      <c r="Q30" s="192"/>
      <c r="R30" s="192"/>
      <c r="S30" s="192"/>
      <c r="T30" s="192"/>
    </row>
    <row r="31" spans="1:20" ht="20.100000000000001" customHeight="1" thickBot="1">
      <c r="B31" s="395" t="s">
        <v>1766</v>
      </c>
      <c r="C31" s="313" t="s">
        <v>94</v>
      </c>
      <c r="D31" s="973">
        <v>111180.17052339001</v>
      </c>
      <c r="E31" s="973">
        <v>94039.217855670024</v>
      </c>
      <c r="F31" s="973">
        <v>185.04744394000002</v>
      </c>
      <c r="G31" s="973">
        <v>2150.8507990800003</v>
      </c>
      <c r="H31" s="973">
        <v>1007.2133908599999</v>
      </c>
      <c r="I31" s="973">
        <v>184.39094889999998</v>
      </c>
      <c r="J31" s="973">
        <v>263.10015943000002</v>
      </c>
      <c r="K31" s="973">
        <v>173.27499857999999</v>
      </c>
      <c r="L31" s="973">
        <v>132.39189551999999</v>
      </c>
      <c r="M31" s="973">
        <v>32.8057272</v>
      </c>
      <c r="N31" s="973">
        <v>32.804449720000001</v>
      </c>
      <c r="O31" s="981">
        <v>2148.61266097</v>
      </c>
      <c r="P31" s="868"/>
      <c r="Q31" s="192"/>
      <c r="R31" s="192"/>
      <c r="S31" s="192"/>
      <c r="T31" s="192"/>
    </row>
    <row r="32" spans="1:20" ht="13.5" customHeight="1">
      <c r="B32" s="192"/>
      <c r="C32" s="192"/>
      <c r="D32" s="974"/>
      <c r="E32" s="974"/>
      <c r="F32" s="974"/>
      <c r="G32" s="974"/>
      <c r="H32" s="974"/>
      <c r="I32" s="974"/>
      <c r="J32" s="974"/>
      <c r="K32" s="974"/>
      <c r="L32" s="974"/>
      <c r="M32" s="974"/>
      <c r="N32" s="974"/>
      <c r="O32" s="974"/>
      <c r="P32" s="868"/>
      <c r="Q32" s="192"/>
      <c r="R32" s="192"/>
      <c r="S32" s="192"/>
      <c r="T32" s="192"/>
    </row>
    <row r="33" spans="2:20">
      <c r="B33" s="192"/>
      <c r="C33" s="975" t="s">
        <v>1871</v>
      </c>
      <c r="D33" s="976"/>
      <c r="E33" s="977">
        <v>3.2395666394328636E-2</v>
      </c>
      <c r="F33" s="192"/>
      <c r="G33" s="192"/>
      <c r="H33" s="192"/>
      <c r="I33" s="192"/>
      <c r="J33" s="192"/>
      <c r="K33" s="192"/>
      <c r="L33" s="192"/>
      <c r="M33" s="192"/>
      <c r="N33" s="192"/>
      <c r="O33" s="192"/>
      <c r="P33" s="868"/>
      <c r="Q33" s="192"/>
      <c r="R33" s="192"/>
      <c r="S33" s="192"/>
      <c r="T33" s="192"/>
    </row>
  </sheetData>
  <mergeCells count="17">
    <mergeCell ref="B6:B7"/>
    <mergeCell ref="C6:C7"/>
    <mergeCell ref="D6:D7"/>
    <mergeCell ref="E6:E8"/>
    <mergeCell ref="F6:F8"/>
    <mergeCell ref="M6:M8"/>
    <mergeCell ref="N6:N8"/>
    <mergeCell ref="D4:O4"/>
    <mergeCell ref="D5:F5"/>
    <mergeCell ref="G5:O5"/>
    <mergeCell ref="G6:G8"/>
    <mergeCell ref="H6:H8"/>
    <mergeCell ref="O6:O8"/>
    <mergeCell ref="I6:I8"/>
    <mergeCell ref="J6:J8"/>
    <mergeCell ref="K6:K8"/>
    <mergeCell ref="L6:L8"/>
  </mergeCells>
  <hyperlinks>
    <hyperlink ref="Q1" location="Index!A1" display="Back to index" xr:uid="{CA2CA530-9D43-45F5-A6C1-EAB8B76B7BA1}"/>
  </hyperlinks>
  <pageMargins left="0.70866141732283472" right="0.70866141732283472" top="0.74803149606299213" bottom="0.74803149606299213" header="0.31496062992125984" footer="0.31496062992125984"/>
  <pageSetup paperSize="9" scale="89" fitToHeight="0" orientation="landscape" r:id="rId1"/>
  <headerFooter>
    <oddHeader>&amp;CEN
Annex XV</oddHeader>
    <oddFooter>&amp;C&amp;P</oddFooter>
  </headerFooter>
  <ignoredErrors>
    <ignoredError sqref="B9:B31"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D9409-F6DD-4A22-965B-B05C219EA2D2}">
  <sheetPr>
    <tabColor theme="7" tint="0.59999389629810485"/>
  </sheetPr>
  <dimension ref="A1:O27"/>
  <sheetViews>
    <sheetView showGridLines="0" zoomScale="90" zoomScaleNormal="90" workbookViewId="0"/>
  </sheetViews>
  <sheetFormatPr defaultColWidth="9.140625" defaultRowHeight="18"/>
  <cols>
    <col min="1" max="1" width="4.7109375" style="2" customWidth="1"/>
    <col min="2" max="2" width="9.140625" style="2"/>
    <col min="3" max="3" width="26.7109375" style="2" customWidth="1"/>
    <col min="4" max="7" width="17.5703125" style="2" customWidth="1"/>
    <col min="8" max="8" width="16.85546875" style="2" customWidth="1"/>
    <col min="9" max="10" width="19.42578125" style="2" customWidth="1"/>
    <col min="11" max="11" width="15.7109375" style="394" customWidth="1"/>
    <col min="12" max="15" width="15.7109375" style="2" customWidth="1"/>
    <col min="16" max="16384" width="9.140625" style="2"/>
  </cols>
  <sheetData>
    <row r="1" spans="1:15" ht="18.75" customHeight="1">
      <c r="B1" s="376" t="s">
        <v>1872</v>
      </c>
      <c r="C1" s="376"/>
      <c r="D1" s="376"/>
      <c r="E1" s="376"/>
      <c r="F1" s="376"/>
      <c r="G1" s="377"/>
      <c r="H1" s="200"/>
      <c r="I1" s="200"/>
      <c r="J1" s="200"/>
      <c r="K1" s="378"/>
      <c r="L1" s="9" t="s">
        <v>418</v>
      </c>
      <c r="M1" s="200"/>
      <c r="N1" s="200"/>
      <c r="O1" s="200"/>
    </row>
    <row r="2" spans="1:15">
      <c r="B2" s="2105" t="s">
        <v>1647</v>
      </c>
      <c r="C2" s="2105"/>
      <c r="D2" s="2105"/>
      <c r="E2" s="2105"/>
      <c r="F2" s="2105"/>
      <c r="G2" s="2105"/>
      <c r="H2" s="2105"/>
      <c r="I2" s="2105"/>
      <c r="J2" s="2105"/>
      <c r="K2" s="379"/>
      <c r="L2" s="380"/>
      <c r="M2" s="381"/>
      <c r="N2" s="381"/>
      <c r="O2" s="200"/>
    </row>
    <row r="3" spans="1:15">
      <c r="A3" s="12"/>
      <c r="B3" s="2106"/>
      <c r="C3" s="2106"/>
      <c r="D3" s="382"/>
      <c r="E3" s="382"/>
      <c r="F3" s="382"/>
      <c r="G3" s="382"/>
      <c r="H3" s="382"/>
      <c r="I3" s="382"/>
      <c r="J3" s="382"/>
      <c r="K3" s="383"/>
      <c r="L3" s="380"/>
      <c r="M3" s="381"/>
      <c r="N3" s="381"/>
      <c r="O3" s="200"/>
    </row>
    <row r="4" spans="1:15" s="12" customFormat="1" ht="20.100000000000001" customHeight="1">
      <c r="B4" s="982"/>
      <c r="C4" s="982"/>
      <c r="D4" s="836" t="s">
        <v>64</v>
      </c>
      <c r="E4" s="836" t="s">
        <v>65</v>
      </c>
      <c r="F4" s="836" t="s">
        <v>66</v>
      </c>
      <c r="G4" s="836" t="s">
        <v>67</v>
      </c>
      <c r="H4" s="836" t="s">
        <v>68</v>
      </c>
      <c r="I4" s="836" t="s">
        <v>69</v>
      </c>
      <c r="J4" s="836" t="s">
        <v>70</v>
      </c>
      <c r="K4" s="983"/>
      <c r="L4" s="192"/>
      <c r="M4" s="192"/>
      <c r="N4" s="192"/>
      <c r="O4" s="192"/>
    </row>
    <row r="5" spans="1:15" s="207" customFormat="1" ht="20.100000000000001" customHeight="1">
      <c r="A5" s="14"/>
      <c r="B5" s="355"/>
      <c r="C5" s="355"/>
      <c r="D5" s="2048" t="s">
        <v>1873</v>
      </c>
      <c r="E5" s="2048"/>
      <c r="F5" s="2048"/>
      <c r="G5" s="2048"/>
      <c r="H5" s="2048" t="s">
        <v>1874</v>
      </c>
      <c r="I5" s="2048" t="s">
        <v>1875</v>
      </c>
      <c r="J5" s="2048" t="s">
        <v>1876</v>
      </c>
      <c r="K5" s="396"/>
      <c r="L5" s="357"/>
      <c r="M5" s="357"/>
      <c r="N5" s="357"/>
      <c r="O5" s="357"/>
    </row>
    <row r="6" spans="1:15" s="207" customFormat="1" ht="20.100000000000001" customHeight="1">
      <c r="A6" s="14"/>
      <c r="B6" s="355"/>
      <c r="C6" s="355"/>
      <c r="D6" s="737"/>
      <c r="E6" s="2018" t="s">
        <v>1877</v>
      </c>
      <c r="F6" s="2018"/>
      <c r="G6" s="2107" t="s">
        <v>1878</v>
      </c>
      <c r="H6" s="2052"/>
      <c r="I6" s="2052"/>
      <c r="J6" s="2052"/>
      <c r="K6" s="396"/>
      <c r="L6" s="357"/>
      <c r="M6" s="357"/>
      <c r="N6" s="357"/>
      <c r="O6" s="357"/>
    </row>
    <row r="7" spans="1:15" s="207" customFormat="1" ht="20.100000000000001" customHeight="1">
      <c r="A7" s="14"/>
      <c r="B7" s="355"/>
      <c r="C7" s="355"/>
      <c r="D7" s="737"/>
      <c r="E7" s="2046"/>
      <c r="F7" s="2018" t="s">
        <v>1879</v>
      </c>
      <c r="G7" s="2107"/>
      <c r="H7" s="2046"/>
      <c r="I7" s="2052"/>
      <c r="J7" s="2052"/>
      <c r="K7" s="396"/>
      <c r="L7" s="357"/>
      <c r="M7" s="357"/>
      <c r="N7" s="357"/>
      <c r="O7" s="357"/>
    </row>
    <row r="8" spans="1:15" s="207" customFormat="1" ht="36" customHeight="1" thickBot="1">
      <c r="A8" s="14"/>
      <c r="B8" s="743"/>
      <c r="C8" s="743"/>
      <c r="D8" s="738"/>
      <c r="E8" s="2047"/>
      <c r="F8" s="2019"/>
      <c r="G8" s="2108"/>
      <c r="H8" s="2047"/>
      <c r="I8" s="2049"/>
      <c r="J8" s="2049"/>
      <c r="K8" s="396"/>
      <c r="L8" s="357"/>
      <c r="M8" s="357"/>
      <c r="N8" s="357"/>
      <c r="O8" s="357"/>
    </row>
    <row r="9" spans="1:15" s="14" customFormat="1" ht="20.100000000000001" customHeight="1">
      <c r="B9" s="749" t="s">
        <v>192</v>
      </c>
      <c r="C9" s="749" t="s">
        <v>1880</v>
      </c>
      <c r="D9" s="368">
        <v>90876.47312017993</v>
      </c>
      <c r="E9" s="368">
        <v>1825.9815702100002</v>
      </c>
      <c r="F9" s="386">
        <v>1823.7434321000001</v>
      </c>
      <c r="G9" s="368">
        <v>90467.974241879958</v>
      </c>
      <c r="H9" s="368">
        <v>-1547.2948193099999</v>
      </c>
      <c r="I9" s="387"/>
      <c r="J9" s="368">
        <v>-1.4610536100000002</v>
      </c>
      <c r="K9" s="984"/>
      <c r="L9" s="192"/>
      <c r="M9" s="192"/>
      <c r="N9" s="192"/>
      <c r="O9" s="192"/>
    </row>
    <row r="10" spans="1:15" s="14" customFormat="1" ht="20.100000000000001" customHeight="1">
      <c r="B10" s="749" t="s">
        <v>207</v>
      </c>
      <c r="C10" s="749" t="s">
        <v>1881</v>
      </c>
      <c r="D10" s="310">
        <v>41265.421323349998</v>
      </c>
      <c r="E10" s="310">
        <v>943.98375242000009</v>
      </c>
      <c r="F10" s="310">
        <v>943.98375242000009</v>
      </c>
      <c r="G10" s="310">
        <v>41048.808664489996</v>
      </c>
      <c r="H10" s="310">
        <v>-868.05375843999991</v>
      </c>
      <c r="I10" s="388"/>
      <c r="J10" s="310">
        <v>0</v>
      </c>
      <c r="K10" s="984"/>
      <c r="L10" s="192"/>
      <c r="M10" s="192"/>
      <c r="N10" s="192"/>
      <c r="O10" s="192"/>
    </row>
    <row r="11" spans="1:15" s="14" customFormat="1" ht="20.100000000000001" customHeight="1">
      <c r="B11" s="749" t="s">
        <v>193</v>
      </c>
      <c r="C11" s="749" t="s">
        <v>1882</v>
      </c>
      <c r="D11" s="310">
        <v>28385.348266459998</v>
      </c>
      <c r="E11" s="310">
        <v>816.21993268999995</v>
      </c>
      <c r="F11" s="310">
        <v>813.98179457999981</v>
      </c>
      <c r="G11" s="310">
        <v>28383.469886610001</v>
      </c>
      <c r="H11" s="310">
        <v>-585.91944286000012</v>
      </c>
      <c r="I11" s="388"/>
      <c r="J11" s="310">
        <v>-1.4554748500000001</v>
      </c>
      <c r="K11" s="984"/>
      <c r="L11" s="192"/>
      <c r="M11" s="192"/>
      <c r="N11" s="192"/>
      <c r="O11" s="192"/>
    </row>
    <row r="12" spans="1:15" s="14" customFormat="1" ht="20.100000000000001" customHeight="1">
      <c r="B12" s="749" t="s">
        <v>194</v>
      </c>
      <c r="C12" s="749" t="s">
        <v>1883</v>
      </c>
      <c r="D12" s="310">
        <v>21225.703530369934</v>
      </c>
      <c r="E12" s="310">
        <v>65.777885100000233</v>
      </c>
      <c r="F12" s="310">
        <v>65.777885100000233</v>
      </c>
      <c r="G12" s="310">
        <v>21035.695690779954</v>
      </c>
      <c r="H12" s="310">
        <v>-93.321618010000066</v>
      </c>
      <c r="I12" s="388"/>
      <c r="J12" s="310">
        <v>-5.5787600000000099E-3</v>
      </c>
      <c r="K12" s="984"/>
      <c r="L12" s="192"/>
      <c r="M12" s="192"/>
      <c r="N12" s="192"/>
      <c r="O12" s="192"/>
    </row>
    <row r="13" spans="1:15" s="14" customFormat="1" ht="20.100000000000001" customHeight="1">
      <c r="B13" s="749" t="s">
        <v>197</v>
      </c>
      <c r="C13" s="749" t="s">
        <v>1884</v>
      </c>
      <c r="D13" s="310">
        <v>17280.774452649992</v>
      </c>
      <c r="E13" s="310">
        <v>324.86922886999992</v>
      </c>
      <c r="F13" s="310">
        <v>324.86922886999992</v>
      </c>
      <c r="G13" s="389"/>
      <c r="H13" s="389"/>
      <c r="I13" s="310">
        <v>-118.03925895999996</v>
      </c>
      <c r="J13" s="389"/>
      <c r="K13" s="1929"/>
      <c r="L13" s="192"/>
      <c r="M13" s="192"/>
      <c r="N13" s="192"/>
      <c r="O13" s="192"/>
    </row>
    <row r="14" spans="1:15" s="14" customFormat="1" ht="20.100000000000001" customHeight="1">
      <c r="B14" s="749" t="s">
        <v>1740</v>
      </c>
      <c r="C14" s="749" t="s">
        <v>1881</v>
      </c>
      <c r="D14" s="310">
        <v>12732.371434839999</v>
      </c>
      <c r="E14" s="310">
        <v>309.33030546999998</v>
      </c>
      <c r="F14" s="310">
        <v>309.33030546999998</v>
      </c>
      <c r="G14" s="388"/>
      <c r="H14" s="388"/>
      <c r="I14" s="310">
        <v>-104.20177267</v>
      </c>
      <c r="J14" s="389"/>
      <c r="K14" s="985"/>
      <c r="L14" s="192"/>
      <c r="M14" s="192"/>
      <c r="N14" s="192"/>
      <c r="O14" s="192"/>
    </row>
    <row r="15" spans="1:15" s="14" customFormat="1" ht="20.100000000000001" customHeight="1">
      <c r="B15" s="749" t="s">
        <v>1741</v>
      </c>
      <c r="C15" s="749" t="s">
        <v>1882</v>
      </c>
      <c r="D15" s="310">
        <v>3106.1496216200003</v>
      </c>
      <c r="E15" s="310">
        <v>14.914884139999998</v>
      </c>
      <c r="F15" s="310">
        <v>14.914884139999998</v>
      </c>
      <c r="G15" s="388"/>
      <c r="H15" s="388"/>
      <c r="I15" s="310">
        <v>-12.06972242</v>
      </c>
      <c r="J15" s="389"/>
      <c r="K15" s="985"/>
      <c r="L15" s="192"/>
      <c r="M15" s="192"/>
      <c r="N15" s="192"/>
      <c r="O15" s="192"/>
    </row>
    <row r="16" spans="1:15" s="14" customFormat="1" ht="20.100000000000001" customHeight="1">
      <c r="B16" s="294" t="s">
        <v>1802</v>
      </c>
      <c r="C16" s="294" t="s">
        <v>1883</v>
      </c>
      <c r="D16" s="312">
        <v>1442.2533961899917</v>
      </c>
      <c r="E16" s="312">
        <v>0.62403925999999998</v>
      </c>
      <c r="F16" s="312">
        <v>0.62403925999999998</v>
      </c>
      <c r="G16" s="390"/>
      <c r="H16" s="390"/>
      <c r="I16" s="312">
        <v>-1.7677638699999525</v>
      </c>
      <c r="J16" s="391"/>
      <c r="K16" s="985"/>
      <c r="L16" s="192"/>
      <c r="M16" s="192"/>
      <c r="N16" s="192"/>
      <c r="O16" s="192"/>
    </row>
    <row r="17" spans="1:15" s="393" customFormat="1" ht="20.100000000000001" customHeight="1" thickBot="1">
      <c r="A17" s="14"/>
      <c r="B17" s="1866" t="s">
        <v>1759</v>
      </c>
      <c r="C17" s="1866" t="s">
        <v>94</v>
      </c>
      <c r="D17" s="314">
        <v>108157.24757282993</v>
      </c>
      <c r="E17" s="314">
        <v>2150.8507990800003</v>
      </c>
      <c r="F17" s="314">
        <v>2148.61266097</v>
      </c>
      <c r="G17" s="314">
        <v>90467.974241879958</v>
      </c>
      <c r="H17" s="314">
        <v>-1547.2948193099999</v>
      </c>
      <c r="I17" s="314">
        <v>-118.03925895999996</v>
      </c>
      <c r="J17" s="314">
        <v>-1.4610536100000002</v>
      </c>
      <c r="K17" s="986"/>
      <c r="L17" s="357"/>
      <c r="M17" s="357"/>
      <c r="N17" s="357"/>
      <c r="O17" s="357"/>
    </row>
    <row r="18" spans="1:15" s="21" customFormat="1" ht="15">
      <c r="B18" s="2103"/>
      <c r="C18" s="2103"/>
      <c r="D18" s="2103"/>
      <c r="E18" s="2103"/>
      <c r="F18" s="2103"/>
      <c r="G18" s="2103"/>
      <c r="H18" s="2103"/>
      <c r="I18" s="2103"/>
      <c r="J18" s="2104"/>
      <c r="K18" s="2104"/>
      <c r="L18" s="2104"/>
      <c r="M18" s="2104"/>
      <c r="N18" s="2104"/>
      <c r="O18" s="2104"/>
    </row>
    <row r="19" spans="1:15">
      <c r="B19" s="868"/>
      <c r="C19" s="868"/>
      <c r="D19" s="868"/>
      <c r="E19" s="868"/>
      <c r="F19" s="868"/>
      <c r="G19" s="868"/>
      <c r="H19" s="868"/>
      <c r="I19" s="868"/>
      <c r="J19" s="868"/>
      <c r="K19" s="987"/>
      <c r="L19" s="868"/>
      <c r="M19" s="868"/>
      <c r="N19" s="868"/>
      <c r="O19" s="868"/>
    </row>
    <row r="20" spans="1:15">
      <c r="B20" s="868"/>
      <c r="C20" s="868"/>
      <c r="D20" s="868"/>
      <c r="E20" s="868"/>
      <c r="F20" s="868"/>
      <c r="G20" s="868"/>
      <c r="H20" s="868"/>
      <c r="I20" s="868"/>
      <c r="J20" s="868"/>
      <c r="K20" s="987"/>
      <c r="L20" s="868"/>
      <c r="M20" s="868"/>
      <c r="N20" s="868"/>
      <c r="O20" s="868"/>
    </row>
    <row r="21" spans="1:15">
      <c r="B21" s="868"/>
      <c r="C21" s="868"/>
      <c r="D21" s="868"/>
      <c r="E21" s="868"/>
      <c r="F21" s="868"/>
      <c r="G21" s="868"/>
      <c r="H21" s="868"/>
      <c r="I21" s="868"/>
      <c r="J21" s="868"/>
      <c r="K21" s="987"/>
      <c r="L21" s="868"/>
      <c r="M21" s="868"/>
      <c r="N21" s="868"/>
      <c r="O21" s="868"/>
    </row>
    <row r="22" spans="1:15">
      <c r="B22" s="868"/>
      <c r="C22" s="868"/>
      <c r="D22" s="868"/>
      <c r="E22" s="868"/>
      <c r="F22" s="868"/>
      <c r="G22" s="868"/>
      <c r="H22" s="868"/>
      <c r="I22" s="868"/>
      <c r="J22" s="868"/>
      <c r="K22" s="987"/>
      <c r="L22" s="868"/>
      <c r="M22" s="868"/>
      <c r="N22" s="868"/>
      <c r="O22" s="868"/>
    </row>
    <row r="23" spans="1:15">
      <c r="B23" s="868"/>
      <c r="C23" s="868"/>
      <c r="D23" s="868"/>
      <c r="E23" s="868"/>
      <c r="F23" s="868"/>
      <c r="G23" s="868"/>
      <c r="H23" s="868"/>
      <c r="I23" s="868"/>
      <c r="J23" s="868"/>
      <c r="K23" s="987"/>
      <c r="L23" s="868"/>
      <c r="M23" s="868"/>
      <c r="N23" s="868"/>
      <c r="O23" s="868"/>
    </row>
    <row r="24" spans="1:15">
      <c r="B24" s="868"/>
      <c r="C24" s="868"/>
      <c r="D24" s="868"/>
      <c r="E24" s="868"/>
      <c r="F24" s="868"/>
      <c r="G24" s="868"/>
      <c r="H24" s="868"/>
      <c r="I24" s="868"/>
      <c r="J24" s="868"/>
      <c r="K24" s="987"/>
      <c r="L24" s="868"/>
      <c r="M24" s="868"/>
      <c r="N24" s="868"/>
      <c r="O24" s="868"/>
    </row>
    <row r="25" spans="1:15">
      <c r="B25" s="868"/>
      <c r="C25" s="868"/>
      <c r="D25" s="868"/>
      <c r="E25" s="868"/>
      <c r="F25" s="868"/>
      <c r="G25" s="868"/>
      <c r="H25" s="868"/>
      <c r="I25" s="868"/>
      <c r="J25" s="868"/>
      <c r="K25" s="987"/>
      <c r="L25" s="868"/>
      <c r="M25" s="868"/>
      <c r="N25" s="868"/>
      <c r="O25" s="868"/>
    </row>
    <row r="27" spans="1:15">
      <c r="E27" s="30"/>
    </row>
  </sheetData>
  <mergeCells count="13">
    <mergeCell ref="H7:H8"/>
    <mergeCell ref="B18:I18"/>
    <mergeCell ref="J18:O18"/>
    <mergeCell ref="B2:J2"/>
    <mergeCell ref="B3:C3"/>
    <mergeCell ref="D5:G5"/>
    <mergeCell ref="H5:H6"/>
    <mergeCell ref="I5:I8"/>
    <mergeCell ref="J5:J8"/>
    <mergeCell ref="E6:F6"/>
    <mergeCell ref="G6:G8"/>
    <mergeCell ref="E7:E8"/>
    <mergeCell ref="F7:F8"/>
  </mergeCells>
  <hyperlinks>
    <hyperlink ref="L1" location="Index!A1" display="Back to index" xr:uid="{EBA9AA83-39BD-4490-8C0E-2FADDC47CB7E}"/>
  </hyperlinks>
  <pageMargins left="0.7" right="0.7" top="0.75" bottom="0.75" header="0.3" footer="0.3"/>
  <pageSetup orientation="portrait" horizontalDpi="1200" verticalDpi="1200" r:id="rId1"/>
  <ignoredErrors>
    <ignoredError sqref="B9:B17"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346E7-36E2-4EB4-A3DD-20047DDFC2AA}">
  <sheetPr>
    <tabColor theme="7" tint="0.59999389629810485"/>
  </sheetPr>
  <dimension ref="A1:K30"/>
  <sheetViews>
    <sheetView showGridLines="0" zoomScale="90" zoomScaleNormal="90" workbookViewId="0"/>
  </sheetViews>
  <sheetFormatPr defaultColWidth="9.140625" defaultRowHeight="18"/>
  <cols>
    <col min="1" max="1" width="4.7109375" style="2" customWidth="1"/>
    <col min="2" max="2" width="5.5703125" style="2" customWidth="1"/>
    <col min="3" max="3" width="54.7109375" style="2" customWidth="1"/>
    <col min="4" max="4" width="15.7109375" style="2" customWidth="1"/>
    <col min="5" max="5" width="16.5703125" style="2" customWidth="1"/>
    <col min="6" max="6" width="18.42578125" style="2" customWidth="1"/>
    <col min="7" max="9" width="19" style="2" customWidth="1"/>
    <col min="10" max="15" width="15.7109375" style="2" customWidth="1"/>
    <col min="16" max="16384" width="9.140625" style="2"/>
  </cols>
  <sheetData>
    <row r="1" spans="1:11" ht="21.75">
      <c r="B1" s="2110" t="s">
        <v>1885</v>
      </c>
      <c r="C1" s="2110"/>
      <c r="D1" s="2110"/>
      <c r="E1" s="2110"/>
      <c r="F1" s="2110"/>
      <c r="G1" s="2110"/>
      <c r="H1" s="2110"/>
      <c r="I1" s="2110"/>
      <c r="J1" s="199"/>
      <c r="K1" s="9" t="s">
        <v>418</v>
      </c>
    </row>
    <row r="2" spans="1:11">
      <c r="B2" s="2111" t="s">
        <v>1647</v>
      </c>
      <c r="C2" s="2111"/>
      <c r="D2" s="2111"/>
      <c r="E2" s="2111"/>
      <c r="F2" s="362"/>
      <c r="G2" s="2112"/>
      <c r="H2" s="2112"/>
      <c r="I2" s="2112"/>
      <c r="J2" s="200"/>
    </row>
    <row r="3" spans="1:11" s="335" customFormat="1" ht="13.5">
      <c r="A3" s="192"/>
      <c r="B3" s="2101"/>
      <c r="C3" s="2101"/>
      <c r="D3" s="737" t="s">
        <v>64</v>
      </c>
      <c r="E3" s="737" t="s">
        <v>65</v>
      </c>
      <c r="F3" s="737" t="s">
        <v>66</v>
      </c>
      <c r="G3" s="737" t="s">
        <v>67</v>
      </c>
      <c r="H3" s="737" t="s">
        <v>68</v>
      </c>
      <c r="I3" s="737" t="s">
        <v>69</v>
      </c>
    </row>
    <row r="4" spans="1:11" s="357" customFormat="1" ht="16.5" customHeight="1">
      <c r="A4" s="192"/>
      <c r="B4" s="355"/>
      <c r="C4" s="355"/>
      <c r="D4" s="2048" t="s">
        <v>208</v>
      </c>
      <c r="E4" s="2048"/>
      <c r="F4" s="2048"/>
      <c r="G4" s="2048"/>
      <c r="H4" s="2048" t="s">
        <v>1874</v>
      </c>
      <c r="I4" s="2048" t="s">
        <v>1876</v>
      </c>
    </row>
    <row r="5" spans="1:11" s="357" customFormat="1" ht="24.95" customHeight="1">
      <c r="A5" s="192"/>
      <c r="B5" s="355"/>
      <c r="C5" s="355"/>
      <c r="D5" s="739"/>
      <c r="E5" s="737" t="s">
        <v>1877</v>
      </c>
      <c r="F5" s="737"/>
      <c r="G5" s="737" t="s">
        <v>1886</v>
      </c>
      <c r="H5" s="2052"/>
      <c r="I5" s="2052"/>
    </row>
    <row r="6" spans="1:11" s="357" customFormat="1" ht="20.100000000000001" customHeight="1">
      <c r="A6" s="192"/>
      <c r="B6" s="355"/>
      <c r="C6" s="355"/>
      <c r="D6" s="737"/>
      <c r="E6" s="2113"/>
      <c r="F6" s="737" t="s">
        <v>1887</v>
      </c>
      <c r="G6" s="2113"/>
      <c r="H6" s="2052"/>
      <c r="I6" s="2052"/>
    </row>
    <row r="7" spans="1:11" s="357" customFormat="1" ht="23.25" customHeight="1" thickBot="1">
      <c r="A7" s="192"/>
      <c r="B7" s="249"/>
      <c r="C7" s="249"/>
      <c r="D7" s="988"/>
      <c r="E7" s="2114"/>
      <c r="F7" s="738"/>
      <c r="G7" s="2114"/>
      <c r="H7" s="2049"/>
      <c r="I7" s="2049"/>
    </row>
    <row r="8" spans="1:11" s="335" customFormat="1" ht="20.100000000000001" customHeight="1">
      <c r="A8" s="192"/>
      <c r="B8" s="366" t="s">
        <v>192</v>
      </c>
      <c r="C8" s="367" t="s">
        <v>1888</v>
      </c>
      <c r="D8" s="368">
        <v>402.71581787999997</v>
      </c>
      <c r="E8" s="368">
        <v>17.509790599999999</v>
      </c>
      <c r="F8" s="368">
        <v>17.509790599999999</v>
      </c>
      <c r="G8" s="368">
        <v>402.71581787999997</v>
      </c>
      <c r="H8" s="368">
        <v>-15.171045460000002</v>
      </c>
      <c r="I8" s="368">
        <v>0</v>
      </c>
    </row>
    <row r="9" spans="1:11" s="335" customFormat="1" ht="20.100000000000001" customHeight="1">
      <c r="A9" s="192"/>
      <c r="B9" s="369" t="s">
        <v>207</v>
      </c>
      <c r="C9" s="749" t="s">
        <v>1889</v>
      </c>
      <c r="D9" s="310">
        <v>101.84762575000001</v>
      </c>
      <c r="E9" s="310">
        <v>4.1942543500000005</v>
      </c>
      <c r="F9" s="310">
        <v>4.1942543500000005</v>
      </c>
      <c r="G9" s="310">
        <v>101.84762575000001</v>
      </c>
      <c r="H9" s="310">
        <v>-4.2015534299999997</v>
      </c>
      <c r="I9" s="310">
        <v>0</v>
      </c>
    </row>
    <row r="10" spans="1:11" s="335" customFormat="1" ht="20.100000000000001" customHeight="1">
      <c r="A10" s="192"/>
      <c r="B10" s="369" t="s">
        <v>193</v>
      </c>
      <c r="C10" s="749" t="s">
        <v>1890</v>
      </c>
      <c r="D10" s="310">
        <v>3366.2923115799999</v>
      </c>
      <c r="E10" s="310">
        <v>179.65958390999998</v>
      </c>
      <c r="F10" s="310">
        <v>179.65924043999999</v>
      </c>
      <c r="G10" s="310">
        <v>3366.2923115799999</v>
      </c>
      <c r="H10" s="310">
        <v>-164.38593326</v>
      </c>
      <c r="I10" s="310">
        <v>0</v>
      </c>
    </row>
    <row r="11" spans="1:11" s="335" customFormat="1" ht="20.100000000000001" customHeight="1">
      <c r="A11" s="192"/>
      <c r="B11" s="369" t="s">
        <v>194</v>
      </c>
      <c r="C11" s="749" t="s">
        <v>1891</v>
      </c>
      <c r="D11" s="310">
        <v>233.00394406999999</v>
      </c>
      <c r="E11" s="310">
        <v>0.35334848999999996</v>
      </c>
      <c r="F11" s="310">
        <v>0.35334848999999996</v>
      </c>
      <c r="G11" s="310">
        <v>233.00394406999999</v>
      </c>
      <c r="H11" s="310">
        <v>-2.2248760000000001</v>
      </c>
      <c r="I11" s="310">
        <v>0</v>
      </c>
    </row>
    <row r="12" spans="1:11" s="335" customFormat="1" ht="20.100000000000001" customHeight="1">
      <c r="A12" s="192"/>
      <c r="B12" s="369" t="s">
        <v>195</v>
      </c>
      <c r="C12" s="749" t="s">
        <v>1892</v>
      </c>
      <c r="D12" s="310">
        <v>189.02242290999999</v>
      </c>
      <c r="E12" s="309">
        <v>1.2093705100000001</v>
      </c>
      <c r="F12" s="309">
        <v>1.2093705100000001</v>
      </c>
      <c r="G12" s="310">
        <v>189.02242290999999</v>
      </c>
      <c r="H12" s="310">
        <v>-6.8007014300000002</v>
      </c>
      <c r="I12" s="310">
        <v>0</v>
      </c>
      <c r="K12" s="1915"/>
    </row>
    <row r="13" spans="1:11" s="335" customFormat="1" ht="20.100000000000001" customHeight="1">
      <c r="A13" s="192"/>
      <c r="B13" s="369" t="s">
        <v>196</v>
      </c>
      <c r="C13" s="749" t="s">
        <v>1893</v>
      </c>
      <c r="D13" s="310">
        <v>1455.1826045099999</v>
      </c>
      <c r="E13" s="310">
        <v>106.17979287999999</v>
      </c>
      <c r="F13" s="310">
        <v>106.17979287999999</v>
      </c>
      <c r="G13" s="310">
        <v>1455.1826045099999</v>
      </c>
      <c r="H13" s="310">
        <v>-98.229585540000002</v>
      </c>
      <c r="I13" s="310">
        <v>0</v>
      </c>
      <c r="K13" s="1915"/>
    </row>
    <row r="14" spans="1:11" s="335" customFormat="1" ht="20.100000000000001" customHeight="1">
      <c r="A14" s="192"/>
      <c r="B14" s="369" t="s">
        <v>198</v>
      </c>
      <c r="C14" s="749" t="s">
        <v>1894</v>
      </c>
      <c r="D14" s="310">
        <v>3577.63463</v>
      </c>
      <c r="E14" s="310">
        <v>101.26911167</v>
      </c>
      <c r="F14" s="310">
        <v>101.26911167</v>
      </c>
      <c r="G14" s="310">
        <v>3577.6338309600001</v>
      </c>
      <c r="H14" s="310">
        <v>-92.398715079999988</v>
      </c>
      <c r="I14" s="310">
        <v>0</v>
      </c>
    </row>
    <row r="15" spans="1:11" s="335" customFormat="1" ht="20.100000000000001" customHeight="1">
      <c r="A15" s="192"/>
      <c r="B15" s="369" t="s">
        <v>197</v>
      </c>
      <c r="C15" s="749" t="s">
        <v>1895</v>
      </c>
      <c r="D15" s="310">
        <v>1241.44126078</v>
      </c>
      <c r="E15" s="310">
        <v>62.220235609999996</v>
      </c>
      <c r="F15" s="310">
        <v>59.988440019999999</v>
      </c>
      <c r="G15" s="310">
        <v>1241.4257680999999</v>
      </c>
      <c r="H15" s="310">
        <v>-33.939948539999996</v>
      </c>
      <c r="I15" s="310">
        <v>0</v>
      </c>
    </row>
    <row r="16" spans="1:11" s="335" customFormat="1" ht="20.100000000000001" customHeight="1">
      <c r="A16" s="192"/>
      <c r="B16" s="351" t="s">
        <v>1740</v>
      </c>
      <c r="C16" s="749" t="s">
        <v>1896</v>
      </c>
      <c r="D16" s="310">
        <v>1228.1195351800002</v>
      </c>
      <c r="E16" s="310">
        <v>43.727495780000005</v>
      </c>
      <c r="F16" s="310">
        <v>43.727495780000005</v>
      </c>
      <c r="G16" s="310">
        <v>1228.1195351800002</v>
      </c>
      <c r="H16" s="310">
        <v>-42.144499729999993</v>
      </c>
      <c r="I16" s="310">
        <v>0</v>
      </c>
    </row>
    <row r="17" spans="1:11" s="335" customFormat="1" ht="20.100000000000001" customHeight="1">
      <c r="A17" s="192"/>
      <c r="B17" s="369" t="s">
        <v>1741</v>
      </c>
      <c r="C17" s="749" t="s">
        <v>1897</v>
      </c>
      <c r="D17" s="370">
        <v>384.97256460000006</v>
      </c>
      <c r="E17" s="370">
        <v>12.31397342</v>
      </c>
      <c r="F17" s="370">
        <v>12.31397342</v>
      </c>
      <c r="G17" s="370">
        <v>384.97256460000006</v>
      </c>
      <c r="H17" s="370">
        <v>-14.596386039999999</v>
      </c>
      <c r="I17" s="370">
        <v>0</v>
      </c>
    </row>
    <row r="18" spans="1:11" s="335" customFormat="1" ht="20.100000000000001" customHeight="1">
      <c r="A18" s="868"/>
      <c r="B18" s="369" t="s">
        <v>1802</v>
      </c>
      <c r="C18" s="749" t="s">
        <v>1898</v>
      </c>
      <c r="D18" s="370">
        <v>248.79410926</v>
      </c>
      <c r="E18" s="370">
        <v>2.51767399</v>
      </c>
      <c r="F18" s="370">
        <v>2.51767399</v>
      </c>
      <c r="G18" s="370">
        <v>248.79410926</v>
      </c>
      <c r="H18" s="370">
        <v>-3.0412530200000001</v>
      </c>
      <c r="I18" s="370">
        <v>0</v>
      </c>
    </row>
    <row r="19" spans="1:11" s="335" customFormat="1" ht="20.100000000000001" customHeight="1">
      <c r="A19" s="868"/>
      <c r="B19" s="369" t="s">
        <v>1750</v>
      </c>
      <c r="C19" s="749" t="s">
        <v>1899</v>
      </c>
      <c r="D19" s="370">
        <v>1883.5005441799999</v>
      </c>
      <c r="E19" s="370">
        <v>50.867697060000005</v>
      </c>
      <c r="F19" s="370">
        <v>50.867697060000005</v>
      </c>
      <c r="G19" s="370">
        <v>1883.5005441799999</v>
      </c>
      <c r="H19" s="370">
        <v>-45.511315609999997</v>
      </c>
      <c r="I19" s="370">
        <v>0</v>
      </c>
    </row>
    <row r="20" spans="1:11" s="335" customFormat="1" ht="20.100000000000001" customHeight="1">
      <c r="A20" s="868"/>
      <c r="B20" s="369" t="s">
        <v>1755</v>
      </c>
      <c r="C20" s="749" t="s">
        <v>1900</v>
      </c>
      <c r="D20" s="370">
        <v>764.69074850999993</v>
      </c>
      <c r="E20" s="370">
        <v>169.30769042</v>
      </c>
      <c r="F20" s="370">
        <v>169.30769042</v>
      </c>
      <c r="G20" s="370">
        <v>764.69074850999993</v>
      </c>
      <c r="H20" s="370">
        <v>-156.46538531000002</v>
      </c>
      <c r="I20" s="370">
        <v>0</v>
      </c>
    </row>
    <row r="21" spans="1:11" s="335" customFormat="1" ht="20.100000000000001" customHeight="1">
      <c r="A21" s="868"/>
      <c r="B21" s="369" t="s">
        <v>1757</v>
      </c>
      <c r="C21" s="749" t="s">
        <v>1901</v>
      </c>
      <c r="D21" s="370">
        <v>499.43552044</v>
      </c>
      <c r="E21" s="370">
        <v>21.962899750000002</v>
      </c>
      <c r="F21" s="370">
        <v>21.962899750000002</v>
      </c>
      <c r="G21" s="370">
        <v>499.43552044</v>
      </c>
      <c r="H21" s="370">
        <v>-19.840068899999999</v>
      </c>
      <c r="I21" s="370">
        <v>0</v>
      </c>
    </row>
    <row r="22" spans="1:11" s="335" customFormat="1" ht="20.100000000000001" customHeight="1">
      <c r="A22" s="868"/>
      <c r="B22" s="351" t="s">
        <v>1759</v>
      </c>
      <c r="C22" s="749" t="s">
        <v>1902</v>
      </c>
      <c r="D22" s="370">
        <v>0.20198964</v>
      </c>
      <c r="E22" s="370">
        <v>0</v>
      </c>
      <c r="F22" s="370">
        <v>0</v>
      </c>
      <c r="G22" s="370">
        <v>0.20198964</v>
      </c>
      <c r="H22" s="370">
        <v>-3.19441E-3</v>
      </c>
      <c r="I22" s="370">
        <v>0</v>
      </c>
    </row>
    <row r="23" spans="1:11" s="335" customFormat="1" ht="20.100000000000001" customHeight="1">
      <c r="A23" s="868"/>
      <c r="B23" s="369" t="s">
        <v>1760</v>
      </c>
      <c r="C23" s="749" t="s">
        <v>1903</v>
      </c>
      <c r="D23" s="370">
        <v>99.779968659999994</v>
      </c>
      <c r="E23" s="370">
        <v>1.5117253000000002</v>
      </c>
      <c r="F23" s="370">
        <v>1.5117253000000002</v>
      </c>
      <c r="G23" s="370">
        <v>99.779968659999994</v>
      </c>
      <c r="H23" s="370">
        <v>-1.86965497</v>
      </c>
      <c r="I23" s="370">
        <v>0</v>
      </c>
    </row>
    <row r="24" spans="1:11" s="335" customFormat="1" ht="20.100000000000001" customHeight="1">
      <c r="A24" s="868"/>
      <c r="B24" s="369" t="s">
        <v>1761</v>
      </c>
      <c r="C24" s="749" t="s">
        <v>1904</v>
      </c>
      <c r="D24" s="370">
        <v>269.71211516000005</v>
      </c>
      <c r="E24" s="370">
        <v>3.1013731999999998</v>
      </c>
      <c r="F24" s="370">
        <v>3.1013731999999998</v>
      </c>
      <c r="G24" s="370">
        <v>269.71211516000005</v>
      </c>
      <c r="H24" s="370">
        <v>-7.3527192100000001</v>
      </c>
      <c r="I24" s="370">
        <v>0</v>
      </c>
    </row>
    <row r="25" spans="1:11" s="335" customFormat="1" ht="20.100000000000001" customHeight="1">
      <c r="A25" s="868"/>
      <c r="B25" s="369" t="s">
        <v>1762</v>
      </c>
      <c r="C25" s="749" t="s">
        <v>1905</v>
      </c>
      <c r="D25" s="370">
        <v>167.56883659999997</v>
      </c>
      <c r="E25" s="370">
        <v>3.42363515</v>
      </c>
      <c r="F25" s="370">
        <v>3.42363515</v>
      </c>
      <c r="G25" s="370">
        <v>167.56883659999997</v>
      </c>
      <c r="H25" s="370">
        <v>-5.7977968600000001</v>
      </c>
      <c r="I25" s="370">
        <v>0</v>
      </c>
    </row>
    <row r="26" spans="1:11" s="335" customFormat="1" ht="20.100000000000001" customHeight="1">
      <c r="A26" s="868"/>
      <c r="B26" s="371" t="s">
        <v>1763</v>
      </c>
      <c r="C26" s="294" t="s">
        <v>1906</v>
      </c>
      <c r="D26" s="372">
        <v>691.11651176999999</v>
      </c>
      <c r="E26" s="372">
        <v>5.6951767499999999</v>
      </c>
      <c r="F26" s="372">
        <v>5.6891777000000001</v>
      </c>
      <c r="G26" s="372">
        <v>691.11651176999999</v>
      </c>
      <c r="H26" s="372">
        <v>-83.037786959999991</v>
      </c>
      <c r="I26" s="372">
        <v>0</v>
      </c>
    </row>
    <row r="27" spans="1:11" s="335" customFormat="1" ht="20.100000000000001" customHeight="1" thickBot="1">
      <c r="A27" s="868"/>
      <c r="B27" s="373" t="s">
        <v>1764</v>
      </c>
      <c r="C27" s="747" t="s">
        <v>94</v>
      </c>
      <c r="D27" s="129">
        <v>16805.033061479997</v>
      </c>
      <c r="E27" s="374">
        <v>787.02482884000005</v>
      </c>
      <c r="F27" s="374">
        <v>784.78669073000015</v>
      </c>
      <c r="G27" s="374">
        <v>16805.016769759997</v>
      </c>
      <c r="H27" s="374">
        <v>-797.01241975999994</v>
      </c>
      <c r="I27" s="374">
        <v>0</v>
      </c>
    </row>
    <row r="28" spans="1:11" s="868" customFormat="1" ht="13.5">
      <c r="C28" s="987"/>
      <c r="D28" s="987"/>
      <c r="E28" s="987"/>
      <c r="F28" s="987"/>
      <c r="G28" s="2109"/>
      <c r="H28" s="2109"/>
      <c r="I28" s="987"/>
      <c r="J28" s="335"/>
      <c r="K28" s="335"/>
    </row>
    <row r="29" spans="1:11" s="868" customFormat="1" ht="13.5">
      <c r="B29" s="375"/>
      <c r="C29" s="375"/>
      <c r="D29" s="375"/>
      <c r="E29" s="375"/>
      <c r="J29" s="335"/>
      <c r="K29" s="335"/>
    </row>
    <row r="30" spans="1:11" s="868" customFormat="1" ht="13.5">
      <c r="J30" s="335"/>
      <c r="K30" s="335"/>
    </row>
  </sheetData>
  <mergeCells count="10">
    <mergeCell ref="G28:H28"/>
    <mergeCell ref="B1:I1"/>
    <mergeCell ref="B2:E2"/>
    <mergeCell ref="G2:I2"/>
    <mergeCell ref="B3:C3"/>
    <mergeCell ref="D4:G4"/>
    <mergeCell ref="H4:H7"/>
    <mergeCell ref="I4:I7"/>
    <mergeCell ref="E6:E7"/>
    <mergeCell ref="G6:G7"/>
  </mergeCells>
  <hyperlinks>
    <hyperlink ref="K1" location="Index!A1" display="Back to index" xr:uid="{412566A1-C394-4A4F-B13E-AB080C56797A}"/>
  </hyperlinks>
  <pageMargins left="0.7" right="0.7" top="0.75" bottom="0.75" header="0.3" footer="0.3"/>
  <pageSetup paperSize="9" orientation="portrait" horizontalDpi="300" verticalDpi="300" r:id="rId1"/>
  <ignoredErrors>
    <ignoredError sqref="B8:C27"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8E7E0-08D5-4671-8395-E5C184963E1F}">
  <sheetPr>
    <tabColor theme="7" tint="0.59999389629810485"/>
  </sheetPr>
  <dimension ref="A1:Q44"/>
  <sheetViews>
    <sheetView showGridLines="0" zoomScale="90" zoomScaleNormal="90" workbookViewId="0"/>
  </sheetViews>
  <sheetFormatPr defaultColWidth="8.7109375" defaultRowHeight="18"/>
  <cols>
    <col min="1" max="1" width="4.7109375" style="2" customWidth="1"/>
    <col min="2" max="2" width="4.42578125" style="11" customWidth="1"/>
    <col min="3" max="3" width="66" style="11" customWidth="1"/>
    <col min="4" max="15" width="15.7109375" style="11" customWidth="1"/>
    <col min="16" max="16" width="4.7109375" style="2" customWidth="1"/>
    <col min="17" max="17" width="16.28515625" style="11" customWidth="1"/>
    <col min="18" max="16384" width="8.7109375" style="11"/>
  </cols>
  <sheetData>
    <row r="1" spans="1:17" ht="21.75">
      <c r="B1" s="208" t="s">
        <v>1907</v>
      </c>
      <c r="P1" s="199"/>
      <c r="Q1" s="9" t="s">
        <v>418</v>
      </c>
    </row>
    <row r="2" spans="1:17" ht="18.75">
      <c r="B2" s="10" t="s">
        <v>1647</v>
      </c>
      <c r="C2" s="354"/>
      <c r="D2" s="354"/>
      <c r="E2" s="354"/>
      <c r="F2" s="354"/>
      <c r="G2" s="354"/>
      <c r="H2" s="354"/>
      <c r="I2" s="354"/>
      <c r="J2" s="354"/>
      <c r="K2" s="354"/>
      <c r="L2" s="354"/>
      <c r="M2" s="354"/>
      <c r="N2" s="354"/>
      <c r="O2" s="354"/>
      <c r="P2" s="200"/>
    </row>
    <row r="3" spans="1:17" s="192" customFormat="1" ht="13.5">
      <c r="B3" s="2096" t="s">
        <v>1812</v>
      </c>
      <c r="C3" s="2096"/>
      <c r="P3" s="335"/>
    </row>
    <row r="4" spans="1:17" s="192" customFormat="1" ht="20.100000000000001" customHeight="1">
      <c r="B4" s="777"/>
      <c r="D4" s="989" t="s">
        <v>64</v>
      </c>
      <c r="E4" s="989" t="s">
        <v>65</v>
      </c>
      <c r="F4" s="989" t="s">
        <v>66</v>
      </c>
      <c r="G4" s="989" t="s">
        <v>67</v>
      </c>
      <c r="H4" s="989" t="s">
        <v>68</v>
      </c>
      <c r="I4" s="989" t="s">
        <v>69</v>
      </c>
      <c r="J4" s="989" t="s">
        <v>70</v>
      </c>
      <c r="K4" s="989" t="s">
        <v>71</v>
      </c>
      <c r="L4" s="989" t="s">
        <v>106</v>
      </c>
      <c r="M4" s="989" t="s">
        <v>107</v>
      </c>
      <c r="N4" s="989" t="s">
        <v>108</v>
      </c>
      <c r="O4" s="989" t="s">
        <v>109</v>
      </c>
      <c r="P4" s="357"/>
    </row>
    <row r="5" spans="1:17" s="357" customFormat="1" ht="24.95" customHeight="1">
      <c r="A5" s="192"/>
      <c r="B5" s="355"/>
      <c r="C5" s="355"/>
      <c r="D5" s="1006" t="s">
        <v>1793</v>
      </c>
      <c r="E5" s="356"/>
      <c r="F5" s="356"/>
      <c r="G5" s="356"/>
      <c r="H5" s="356"/>
      <c r="I5" s="356"/>
      <c r="J5" s="356"/>
      <c r="K5" s="356"/>
      <c r="L5" s="356"/>
      <c r="M5" s="356"/>
      <c r="N5" s="356"/>
      <c r="O5" s="356"/>
    </row>
    <row r="6" spans="1:17" s="357" customFormat="1" ht="24.95" customHeight="1">
      <c r="A6" s="192"/>
      <c r="B6" s="355"/>
      <c r="C6" s="355"/>
      <c r="D6" s="588"/>
      <c r="E6" s="333" t="s">
        <v>1908</v>
      </c>
      <c r="F6" s="333"/>
      <c r="G6" s="333" t="s">
        <v>1909</v>
      </c>
      <c r="H6" s="756"/>
      <c r="I6" s="756"/>
      <c r="J6" s="756"/>
      <c r="K6" s="756"/>
      <c r="L6" s="756"/>
      <c r="M6" s="756"/>
      <c r="N6" s="756"/>
      <c r="O6" s="756"/>
    </row>
    <row r="7" spans="1:17" s="357" customFormat="1" ht="24.95" customHeight="1">
      <c r="A7" s="192"/>
      <c r="B7" s="355"/>
      <c r="C7" s="355"/>
      <c r="D7" s="588"/>
      <c r="E7" s="588"/>
      <c r="F7" s="1004"/>
      <c r="G7" s="588"/>
      <c r="H7" s="2018" t="s">
        <v>1863</v>
      </c>
      <c r="I7" s="2115" t="s">
        <v>1910</v>
      </c>
      <c r="J7" s="2115"/>
      <c r="K7" s="2115"/>
      <c r="L7" s="2115"/>
      <c r="M7" s="2115"/>
      <c r="N7" s="2115"/>
      <c r="O7" s="2115"/>
    </row>
    <row r="8" spans="1:17" s="357" customFormat="1" ht="45" customHeight="1" thickBot="1">
      <c r="A8" s="192"/>
      <c r="B8" s="360"/>
      <c r="C8" s="360"/>
      <c r="D8" s="1005"/>
      <c r="E8" s="1005"/>
      <c r="F8" s="738" t="s">
        <v>1911</v>
      </c>
      <c r="G8" s="1005"/>
      <c r="H8" s="2019"/>
      <c r="I8" s="1005"/>
      <c r="J8" s="738" t="s">
        <v>1912</v>
      </c>
      <c r="K8" s="738" t="s">
        <v>1913</v>
      </c>
      <c r="L8" s="738" t="s">
        <v>1914</v>
      </c>
      <c r="M8" s="738" t="s">
        <v>1915</v>
      </c>
      <c r="N8" s="738" t="s">
        <v>1916</v>
      </c>
      <c r="O8" s="738" t="s">
        <v>1917</v>
      </c>
      <c r="P8" s="335"/>
    </row>
    <row r="9" spans="1:17" s="192" customFormat="1" ht="24.95" customHeight="1">
      <c r="B9" s="990" t="s">
        <v>192</v>
      </c>
      <c r="C9" s="991" t="s">
        <v>208</v>
      </c>
      <c r="D9" s="992"/>
      <c r="E9" s="992"/>
      <c r="F9" s="992"/>
      <c r="G9" s="992"/>
      <c r="H9" s="992"/>
      <c r="I9" s="992"/>
      <c r="J9" s="992"/>
      <c r="K9" s="992"/>
      <c r="L9" s="992"/>
      <c r="M9" s="992"/>
      <c r="N9" s="992"/>
      <c r="O9" s="992"/>
      <c r="P9" s="335"/>
    </row>
    <row r="10" spans="1:17" s="192" customFormat="1" ht="24.95" customHeight="1">
      <c r="B10" s="993" t="s">
        <v>207</v>
      </c>
      <c r="C10" s="994" t="s">
        <v>1918</v>
      </c>
      <c r="D10" s="995"/>
      <c r="E10" s="995"/>
      <c r="F10" s="995"/>
      <c r="G10" s="995"/>
      <c r="H10" s="995"/>
      <c r="I10" s="995"/>
      <c r="J10" s="995"/>
      <c r="K10" s="995"/>
      <c r="L10" s="995"/>
      <c r="M10" s="995"/>
      <c r="N10" s="995"/>
      <c r="O10" s="995"/>
      <c r="P10" s="335"/>
    </row>
    <row r="11" spans="1:17" s="192" customFormat="1" ht="24.95" customHeight="1">
      <c r="B11" s="993" t="s">
        <v>193</v>
      </c>
      <c r="C11" s="994" t="s">
        <v>1919</v>
      </c>
      <c r="D11" s="995"/>
      <c r="E11" s="995"/>
      <c r="F11" s="995"/>
      <c r="G11" s="995"/>
      <c r="H11" s="995"/>
      <c r="I11" s="995"/>
      <c r="J11" s="995"/>
      <c r="K11" s="995"/>
      <c r="L11" s="995"/>
      <c r="M11" s="995"/>
      <c r="N11" s="995"/>
      <c r="O11" s="995"/>
      <c r="P11" s="335"/>
    </row>
    <row r="12" spans="1:17" s="192" customFormat="1" ht="24.95" customHeight="1">
      <c r="B12" s="993" t="s">
        <v>194</v>
      </c>
      <c r="C12" s="994" t="s">
        <v>1920</v>
      </c>
      <c r="D12" s="995"/>
      <c r="E12" s="995"/>
      <c r="F12" s="996"/>
      <c r="G12" s="995"/>
      <c r="H12" s="995"/>
      <c r="I12" s="995"/>
      <c r="J12" s="996"/>
      <c r="K12" s="996"/>
      <c r="L12" s="996"/>
      <c r="M12" s="996"/>
      <c r="N12" s="996"/>
      <c r="O12" s="996"/>
      <c r="P12" s="335"/>
    </row>
    <row r="13" spans="1:17" s="192" customFormat="1" ht="24.95" customHeight="1">
      <c r="B13" s="993" t="s">
        <v>195</v>
      </c>
      <c r="C13" s="994" t="s">
        <v>1921</v>
      </c>
      <c r="D13" s="995"/>
      <c r="E13" s="995"/>
      <c r="F13" s="996"/>
      <c r="G13" s="995"/>
      <c r="H13" s="995"/>
      <c r="I13" s="995"/>
      <c r="J13" s="996"/>
      <c r="K13" s="996"/>
      <c r="L13" s="996"/>
      <c r="M13" s="996"/>
      <c r="N13" s="996"/>
      <c r="O13" s="996"/>
      <c r="P13" s="335"/>
    </row>
    <row r="14" spans="1:17" s="192" customFormat="1" ht="24.95" customHeight="1">
      <c r="B14" s="993" t="s">
        <v>196</v>
      </c>
      <c r="C14" s="994" t="s">
        <v>1922</v>
      </c>
      <c r="D14" s="995"/>
      <c r="E14" s="995"/>
      <c r="F14" s="996"/>
      <c r="G14" s="995"/>
      <c r="H14" s="995"/>
      <c r="I14" s="995"/>
      <c r="J14" s="996"/>
      <c r="K14" s="996"/>
      <c r="L14" s="996"/>
      <c r="M14" s="996"/>
      <c r="N14" s="996"/>
      <c r="O14" s="996"/>
      <c r="P14" s="335"/>
    </row>
    <row r="15" spans="1:17" s="192" customFormat="1" ht="24.95" customHeight="1">
      <c r="B15" s="993" t="s">
        <v>198</v>
      </c>
      <c r="C15" s="911" t="s">
        <v>1923</v>
      </c>
      <c r="D15" s="995"/>
      <c r="E15" s="995"/>
      <c r="F15" s="995"/>
      <c r="G15" s="995"/>
      <c r="H15" s="995"/>
      <c r="I15" s="995"/>
      <c r="J15" s="995"/>
      <c r="K15" s="995"/>
      <c r="L15" s="995"/>
      <c r="M15" s="995"/>
      <c r="N15" s="995"/>
      <c r="O15" s="995"/>
      <c r="P15" s="335"/>
    </row>
    <row r="16" spans="1:17" s="192" customFormat="1" ht="24.95" customHeight="1">
      <c r="B16" s="993" t="s">
        <v>197</v>
      </c>
      <c r="C16" s="911" t="s">
        <v>1924</v>
      </c>
      <c r="D16" s="997"/>
      <c r="E16" s="997"/>
      <c r="F16" s="997"/>
      <c r="G16" s="997"/>
      <c r="H16" s="997"/>
      <c r="I16" s="997"/>
      <c r="J16" s="997"/>
      <c r="K16" s="997"/>
      <c r="L16" s="997"/>
      <c r="M16" s="997"/>
      <c r="N16" s="997"/>
      <c r="O16" s="997"/>
      <c r="P16" s="335"/>
    </row>
    <row r="17" spans="1:16" s="192" customFormat="1" ht="24.95" customHeight="1">
      <c r="B17" s="993" t="s">
        <v>1740</v>
      </c>
      <c r="C17" s="994" t="s">
        <v>1925</v>
      </c>
      <c r="D17" s="998"/>
      <c r="E17" s="998"/>
      <c r="F17" s="998"/>
      <c r="G17" s="998"/>
      <c r="H17" s="998"/>
      <c r="I17" s="998"/>
      <c r="J17" s="999"/>
      <c r="K17" s="999"/>
      <c r="L17" s="999"/>
      <c r="M17" s="999"/>
      <c r="N17" s="999"/>
      <c r="O17" s="999"/>
      <c r="P17" s="335"/>
    </row>
    <row r="18" spans="1:16" s="192" customFormat="1" ht="24.95" customHeight="1">
      <c r="A18" s="868"/>
      <c r="B18" s="993" t="s">
        <v>1741</v>
      </c>
      <c r="C18" s="994" t="s">
        <v>1926</v>
      </c>
      <c r="D18" s="998"/>
      <c r="E18" s="998"/>
      <c r="F18" s="998"/>
      <c r="G18" s="998"/>
      <c r="H18" s="998"/>
      <c r="I18" s="998"/>
      <c r="J18" s="999"/>
      <c r="K18" s="999"/>
      <c r="L18" s="999"/>
      <c r="M18" s="999"/>
      <c r="N18" s="999"/>
      <c r="O18" s="999"/>
      <c r="P18" s="335"/>
    </row>
    <row r="19" spans="1:16" s="192" customFormat="1" ht="24.95" customHeight="1">
      <c r="A19" s="868"/>
      <c r="B19" s="993" t="s">
        <v>1802</v>
      </c>
      <c r="C19" s="994" t="s">
        <v>1927</v>
      </c>
      <c r="D19" s="998"/>
      <c r="E19" s="998"/>
      <c r="F19" s="998"/>
      <c r="G19" s="998"/>
      <c r="H19" s="998"/>
      <c r="I19" s="998"/>
      <c r="J19" s="999"/>
      <c r="K19" s="999"/>
      <c r="L19" s="999"/>
      <c r="M19" s="999"/>
      <c r="N19" s="999"/>
      <c r="O19" s="999"/>
      <c r="P19" s="335"/>
    </row>
    <row r="20" spans="1:16" s="192" customFormat="1" ht="24.95" customHeight="1">
      <c r="A20" s="868"/>
      <c r="B20" s="993" t="s">
        <v>1750</v>
      </c>
      <c r="C20" s="994" t="s">
        <v>1926</v>
      </c>
      <c r="D20" s="998"/>
      <c r="E20" s="998"/>
      <c r="F20" s="998"/>
      <c r="G20" s="998"/>
      <c r="H20" s="998"/>
      <c r="I20" s="998"/>
      <c r="J20" s="999"/>
      <c r="K20" s="999"/>
      <c r="L20" s="999"/>
      <c r="M20" s="999"/>
      <c r="N20" s="999"/>
      <c r="O20" s="999"/>
      <c r="P20" s="335"/>
    </row>
    <row r="21" spans="1:16" s="192" customFormat="1" ht="24.95" customHeight="1">
      <c r="A21" s="868"/>
      <c r="B21" s="993" t="s">
        <v>1755</v>
      </c>
      <c r="C21" s="911" t="s">
        <v>1928</v>
      </c>
      <c r="D21" s="998"/>
      <c r="E21" s="998"/>
      <c r="F21" s="998"/>
      <c r="G21" s="998"/>
      <c r="H21" s="998"/>
      <c r="I21" s="998"/>
      <c r="J21" s="999"/>
      <c r="K21" s="999"/>
      <c r="L21" s="999"/>
      <c r="M21" s="999"/>
      <c r="N21" s="999"/>
      <c r="O21" s="999"/>
      <c r="P21" s="335"/>
    </row>
    <row r="22" spans="1:16" s="192" customFormat="1" ht="24.95" customHeight="1" thickBot="1">
      <c r="A22" s="868"/>
      <c r="B22" s="1000" t="s">
        <v>1757</v>
      </c>
      <c r="C22" s="1001" t="s">
        <v>1929</v>
      </c>
      <c r="D22" s="1002"/>
      <c r="E22" s="1002"/>
      <c r="F22" s="1002"/>
      <c r="G22" s="1002"/>
      <c r="H22" s="1002"/>
      <c r="I22" s="1002"/>
      <c r="J22" s="1003"/>
      <c r="K22" s="1003"/>
      <c r="L22" s="1003"/>
      <c r="M22" s="1003"/>
      <c r="N22" s="1003"/>
      <c r="O22" s="1003"/>
      <c r="P22" s="335"/>
    </row>
    <row r="23" spans="1:16" s="192" customFormat="1" ht="13.5">
      <c r="A23" s="868"/>
      <c r="P23" s="335"/>
    </row>
    <row r="24" spans="1:16" s="192" customFormat="1" ht="13.5">
      <c r="A24" s="868"/>
      <c r="P24" s="335"/>
    </row>
    <row r="25" spans="1:16" s="192" customFormat="1" ht="13.5">
      <c r="A25" s="868"/>
      <c r="P25" s="335"/>
    </row>
    <row r="26" spans="1:16">
      <c r="P26" s="24"/>
    </row>
    <row r="27" spans="1:16">
      <c r="E27" s="13"/>
      <c r="P27" s="24"/>
    </row>
    <row r="28" spans="1:16" ht="18.75">
      <c r="P28" s="343"/>
    </row>
    <row r="29" spans="1:16" ht="18.75">
      <c r="P29" s="216"/>
    </row>
    <row r="30" spans="1:16" ht="18.75">
      <c r="P30" s="216"/>
    </row>
    <row r="31" spans="1:16" ht="18.75">
      <c r="P31" s="216"/>
    </row>
    <row r="32" spans="1:16">
      <c r="P32" s="344"/>
    </row>
    <row r="33" spans="16:16">
      <c r="P33" s="345"/>
    </row>
    <row r="34" spans="16:16">
      <c r="P34" s="346"/>
    </row>
    <row r="35" spans="16:16">
      <c r="P35" s="345"/>
    </row>
    <row r="36" spans="16:16">
      <c r="P36" s="345"/>
    </row>
    <row r="37" spans="16:16">
      <c r="P37" s="347"/>
    </row>
    <row r="38" spans="16:16">
      <c r="P38" s="345"/>
    </row>
    <row r="39" spans="16:16">
      <c r="P39" s="346"/>
    </row>
    <row r="40" spans="16:16" ht="18.75">
      <c r="P40" s="216"/>
    </row>
    <row r="41" spans="16:16">
      <c r="P41" s="346"/>
    </row>
    <row r="42" spans="16:16">
      <c r="P42" s="346"/>
    </row>
    <row r="43" spans="16:16">
      <c r="P43" s="346"/>
    </row>
    <row r="44" spans="16:16">
      <c r="P44" s="346"/>
    </row>
  </sheetData>
  <mergeCells count="3">
    <mergeCell ref="B3:C3"/>
    <mergeCell ref="H7:H8"/>
    <mergeCell ref="I7:O7"/>
  </mergeCells>
  <hyperlinks>
    <hyperlink ref="Q1" location="Index!A1" display="Back to index" xr:uid="{8D2A838B-1572-4DB4-9201-F895DF69608B}"/>
  </hyperlinks>
  <pageMargins left="0.70866141732283472" right="0.70866141732283472" top="0.74803149606299213" bottom="0.74803149606299213" header="0.31496062992125984" footer="0.31496062992125984"/>
  <pageSetup paperSize="9" scale="75" orientation="landscape" r:id="rId1"/>
  <headerFooter>
    <oddHeader>&amp;CEN
Annex XV</oddHeader>
    <oddFooter>&amp;C&amp;P</oddFooter>
  </headerFooter>
  <ignoredErrors>
    <ignoredError sqref="B9:C22"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E8A79-3AF8-42A2-9251-AA2B4A1208B4}">
  <sheetPr>
    <tabColor theme="7" tint="0.59999389629810485"/>
  </sheetPr>
  <dimension ref="A1:K44"/>
  <sheetViews>
    <sheetView showGridLines="0" zoomScale="90" zoomScaleNormal="90" workbookViewId="0"/>
  </sheetViews>
  <sheetFormatPr defaultColWidth="8.7109375" defaultRowHeight="18"/>
  <cols>
    <col min="1" max="1" width="4.7109375" style="2" customWidth="1"/>
    <col min="2" max="2" width="4.7109375" style="11" customWidth="1"/>
    <col min="3" max="3" width="38.7109375" style="11" customWidth="1"/>
    <col min="4" max="4" width="4.85546875" style="11" customWidth="1"/>
    <col min="5" max="6" width="23.85546875" style="11" customWidth="1"/>
    <col min="7" max="7" width="15.7109375" style="2" customWidth="1"/>
    <col min="8" max="15" width="15.7109375" style="11" customWidth="1"/>
    <col min="16" max="16384" width="8.7109375" style="11"/>
  </cols>
  <sheetData>
    <row r="1" spans="1:11" ht="21.75">
      <c r="B1" s="208" t="s">
        <v>627</v>
      </c>
      <c r="G1" s="199"/>
      <c r="H1" s="284"/>
    </row>
    <row r="2" spans="1:11" ht="18.75">
      <c r="B2" s="2117" t="s">
        <v>1647</v>
      </c>
      <c r="C2" s="2117"/>
      <c r="D2" s="317"/>
      <c r="E2" s="317"/>
      <c r="F2" s="317"/>
      <c r="G2" s="200"/>
      <c r="H2" s="9" t="s">
        <v>418</v>
      </c>
    </row>
    <row r="3" spans="1:11" s="335" customFormat="1" ht="20.100000000000001" customHeight="1">
      <c r="A3" s="192"/>
      <c r="B3" s="2116"/>
      <c r="C3" s="2116"/>
      <c r="E3" s="1007" t="s">
        <v>64</v>
      </c>
      <c r="F3" s="1007" t="s">
        <v>65</v>
      </c>
    </row>
    <row r="4" spans="1:11" s="335" customFormat="1" ht="20.100000000000001" customHeight="1">
      <c r="A4" s="192"/>
      <c r="B4" s="2116"/>
      <c r="C4" s="2116"/>
      <c r="E4" s="2048" t="s">
        <v>434</v>
      </c>
      <c r="F4" s="2048"/>
      <c r="G4" s="357"/>
    </row>
    <row r="5" spans="1:11" s="335" customFormat="1" ht="15" customHeight="1">
      <c r="A5" s="192"/>
      <c r="B5" s="2116"/>
      <c r="C5" s="2116"/>
      <c r="D5" s="756"/>
      <c r="E5" s="2052"/>
      <c r="F5" s="2052"/>
      <c r="G5" s="357"/>
    </row>
    <row r="6" spans="1:11" s="335" customFormat="1" ht="38.25" customHeight="1" thickBot="1">
      <c r="A6" s="192"/>
      <c r="B6" s="2116"/>
      <c r="C6" s="2116"/>
      <c r="D6" s="756"/>
      <c r="E6" s="738" t="s">
        <v>345</v>
      </c>
      <c r="F6" s="738" t="s">
        <v>346</v>
      </c>
      <c r="G6" s="357"/>
    </row>
    <row r="7" spans="1:11" s="335" customFormat="1" ht="20.100000000000001" customHeight="1">
      <c r="A7" s="192"/>
      <c r="B7" s="349" t="s">
        <v>192</v>
      </c>
      <c r="C7" s="2120" t="s">
        <v>435</v>
      </c>
      <c r="D7" s="2120"/>
      <c r="E7" s="350"/>
      <c r="F7" s="350"/>
      <c r="G7" s="357"/>
    </row>
    <row r="8" spans="1:11" s="335" customFormat="1" ht="20.100000000000001" customHeight="1">
      <c r="A8" s="192"/>
      <c r="B8" s="351" t="s">
        <v>207</v>
      </c>
      <c r="C8" s="2121" t="s">
        <v>436</v>
      </c>
      <c r="D8" s="2121"/>
      <c r="E8" s="300">
        <f>+'48'!F9</f>
        <v>289.2642563073274</v>
      </c>
      <c r="F8" s="300">
        <f>+'48'!G9</f>
        <v>-106.33458383</v>
      </c>
    </row>
    <row r="9" spans="1:11" s="335" customFormat="1" ht="20.100000000000001" customHeight="1">
      <c r="A9" s="192"/>
      <c r="B9" s="351" t="s">
        <v>193</v>
      </c>
      <c r="C9" s="2122" t="s">
        <v>437</v>
      </c>
      <c r="D9" s="2122"/>
      <c r="E9" s="300">
        <f>+'48'!F10</f>
        <v>39.74158929</v>
      </c>
      <c r="F9" s="300">
        <f>+'48'!G10</f>
        <v>-10.506564999999998</v>
      </c>
    </row>
    <row r="10" spans="1:11" s="335" customFormat="1" ht="20.100000000000001" customHeight="1">
      <c r="A10" s="192"/>
      <c r="B10" s="351" t="s">
        <v>194</v>
      </c>
      <c r="C10" s="2122" t="s">
        <v>438</v>
      </c>
      <c r="D10" s="2122"/>
      <c r="E10" s="300">
        <f>+'48'!F11</f>
        <v>116.46566906</v>
      </c>
      <c r="F10" s="300">
        <f>+'48'!G11</f>
        <v>-51.559438429999993</v>
      </c>
    </row>
    <row r="11" spans="1:11" s="335" customFormat="1" ht="20.100000000000001" customHeight="1">
      <c r="A11" s="192"/>
      <c r="B11" s="351" t="s">
        <v>195</v>
      </c>
      <c r="C11" s="2122" t="s">
        <v>439</v>
      </c>
      <c r="D11" s="2122"/>
      <c r="E11" s="300">
        <f>+'48'!F12</f>
        <v>19.255668369999999</v>
      </c>
      <c r="F11" s="300">
        <f>+'48'!G12</f>
        <v>-9.9616564399999987</v>
      </c>
    </row>
    <row r="12" spans="1:11" s="335" customFormat="1" ht="20.100000000000001" customHeight="1">
      <c r="A12" s="192"/>
      <c r="B12" s="351" t="s">
        <v>196</v>
      </c>
      <c r="C12" s="2122" t="s">
        <v>440</v>
      </c>
      <c r="D12" s="2122"/>
      <c r="E12" s="300">
        <f>+'48'!F13</f>
        <v>113.76158721732745</v>
      </c>
      <c r="F12" s="300">
        <f>+'48'!G13</f>
        <v>-34.288963710000012</v>
      </c>
      <c r="K12" s="1915"/>
    </row>
    <row r="13" spans="1:11" s="335" customFormat="1" ht="20.100000000000001" customHeight="1">
      <c r="A13" s="192"/>
      <c r="B13" s="352" t="s">
        <v>198</v>
      </c>
      <c r="C13" s="2118" t="s">
        <v>153</v>
      </c>
      <c r="D13" s="2118"/>
      <c r="E13" s="300">
        <f>+'48'!F14</f>
        <v>3.9742370000000006E-2</v>
      </c>
      <c r="F13" s="300">
        <f>+'48'!G14</f>
        <v>-1.7960250000000001E-2</v>
      </c>
      <c r="K13" s="1915"/>
    </row>
    <row r="14" spans="1:11" s="335" customFormat="1" ht="20.100000000000001" customHeight="1" thickBot="1">
      <c r="A14" s="192"/>
      <c r="B14" s="353" t="s">
        <v>197</v>
      </c>
      <c r="C14" s="2119" t="s">
        <v>94</v>
      </c>
      <c r="D14" s="2119"/>
      <c r="E14" s="435">
        <f>+SUM(E9:E13)</f>
        <v>289.2642563073274</v>
      </c>
      <c r="F14" s="435">
        <f>+SUM(F9:F13)</f>
        <v>-106.33458383</v>
      </c>
    </row>
    <row r="15" spans="1:11" s="192" customFormat="1" ht="13.5">
      <c r="G15" s="335"/>
    </row>
    <row r="16" spans="1:11" s="192" customFormat="1" ht="13.5">
      <c r="G16" s="335"/>
    </row>
    <row r="17" spans="1:7" s="192" customFormat="1" ht="13.5">
      <c r="G17" s="335"/>
    </row>
    <row r="18" spans="1:7" s="192" customFormat="1" ht="13.5">
      <c r="A18" s="868"/>
      <c r="G18" s="335"/>
    </row>
    <row r="19" spans="1:7">
      <c r="A19" s="21"/>
      <c r="G19" s="24"/>
    </row>
    <row r="20" spans="1:7">
      <c r="A20" s="21"/>
      <c r="G20" s="24"/>
    </row>
    <row r="21" spans="1:7">
      <c r="G21" s="24"/>
    </row>
    <row r="22" spans="1:7">
      <c r="G22" s="24"/>
    </row>
    <row r="23" spans="1:7">
      <c r="G23" s="24"/>
    </row>
    <row r="24" spans="1:7">
      <c r="G24" s="24"/>
    </row>
    <row r="25" spans="1:7">
      <c r="G25" s="24"/>
    </row>
    <row r="26" spans="1:7">
      <c r="G26" s="24"/>
    </row>
    <row r="27" spans="1:7">
      <c r="E27" s="13"/>
      <c r="G27" s="24"/>
    </row>
    <row r="28" spans="1:7" ht="18.75">
      <c r="G28" s="343"/>
    </row>
    <row r="29" spans="1:7" ht="18.75">
      <c r="G29" s="216"/>
    </row>
    <row r="30" spans="1:7" ht="18.75">
      <c r="G30" s="216"/>
    </row>
    <row r="31" spans="1:7" ht="18.75">
      <c r="G31" s="216"/>
    </row>
    <row r="32" spans="1:7">
      <c r="G32" s="344"/>
    </row>
    <row r="33" spans="7:7">
      <c r="G33" s="345"/>
    </row>
    <row r="34" spans="7:7">
      <c r="G34" s="346"/>
    </row>
    <row r="35" spans="7:7">
      <c r="G35" s="345"/>
    </row>
    <row r="36" spans="7:7">
      <c r="G36" s="345"/>
    </row>
    <row r="37" spans="7:7">
      <c r="G37" s="347"/>
    </row>
    <row r="38" spans="7:7">
      <c r="G38" s="345"/>
    </row>
    <row r="39" spans="7:7">
      <c r="G39" s="346"/>
    </row>
    <row r="40" spans="7:7" ht="18.75">
      <c r="G40" s="216"/>
    </row>
    <row r="41" spans="7:7">
      <c r="G41" s="346"/>
    </row>
    <row r="42" spans="7:7">
      <c r="G42" s="346"/>
    </row>
    <row r="43" spans="7:7">
      <c r="G43" s="346"/>
    </row>
    <row r="44" spans="7:7">
      <c r="G44" s="346"/>
    </row>
  </sheetData>
  <mergeCells count="14">
    <mergeCell ref="C13:D13"/>
    <mergeCell ref="C14:D14"/>
    <mergeCell ref="C7:D7"/>
    <mergeCell ref="C8:D8"/>
    <mergeCell ref="C9:D9"/>
    <mergeCell ref="C10:D10"/>
    <mergeCell ref="C11:D11"/>
    <mergeCell ref="C12:D12"/>
    <mergeCell ref="B6:C6"/>
    <mergeCell ref="B2:C2"/>
    <mergeCell ref="B3:C3"/>
    <mergeCell ref="B4:C4"/>
    <mergeCell ref="E4:F5"/>
    <mergeCell ref="B5:C5"/>
  </mergeCells>
  <hyperlinks>
    <hyperlink ref="H2" location="Index!A1" display="Back to index" xr:uid="{F852028F-B0B8-416C-8908-B274920BC3BD}"/>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ignoredErrors>
    <ignoredError sqref="B7:D15"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42244-06A0-4865-92B0-D6004ADF14BB}">
  <sheetPr>
    <tabColor theme="7" tint="0.59999389629810485"/>
  </sheetPr>
  <dimension ref="A1:Z44"/>
  <sheetViews>
    <sheetView showGridLines="0" zoomScale="90" zoomScaleNormal="90" workbookViewId="0"/>
  </sheetViews>
  <sheetFormatPr defaultColWidth="9.140625" defaultRowHeight="18"/>
  <cols>
    <col min="1" max="1" width="4.7109375" style="2" customWidth="1"/>
    <col min="2" max="2" width="9.140625" style="5"/>
    <col min="3" max="3" width="40.42578125" style="5" customWidth="1"/>
    <col min="4" max="4" width="12.85546875" style="5" customWidth="1"/>
    <col min="5" max="5" width="13.140625" style="5" customWidth="1"/>
    <col min="6" max="6" width="13" style="5" customWidth="1"/>
    <col min="7" max="7" width="14.28515625" style="5" customWidth="1"/>
    <col min="8" max="8" width="11.85546875" style="5" customWidth="1"/>
    <col min="9" max="9" width="14.28515625" style="5" customWidth="1"/>
    <col min="10" max="10" width="13.42578125" style="5" customWidth="1"/>
    <col min="11" max="11" width="14.28515625" style="5" customWidth="1"/>
    <col min="12" max="12" width="12.5703125" style="5" customWidth="1"/>
    <col min="13" max="13" width="12.85546875" style="5" customWidth="1"/>
    <col min="14" max="15" width="14.28515625" style="5" customWidth="1"/>
    <col min="16" max="16" width="4.7109375" style="2" customWidth="1"/>
    <col min="17" max="17" width="14.5703125" style="244" customWidth="1"/>
    <col min="18" max="16384" width="9.140625" style="5"/>
  </cols>
  <sheetData>
    <row r="1" spans="1:26" ht="21.75">
      <c r="B1" s="2123" t="s">
        <v>628</v>
      </c>
      <c r="C1" s="2123"/>
      <c r="D1" s="2123"/>
      <c r="E1" s="2123"/>
      <c r="F1" s="2123"/>
      <c r="G1" s="2123"/>
      <c r="H1" s="2123"/>
      <c r="I1" s="2123"/>
      <c r="J1" s="2123"/>
      <c r="K1" s="2123"/>
      <c r="L1" s="2123"/>
      <c r="M1" s="2123"/>
      <c r="N1" s="329"/>
      <c r="O1" s="329"/>
      <c r="P1" s="199"/>
      <c r="Q1" s="9" t="s">
        <v>418</v>
      </c>
      <c r="R1" s="329"/>
      <c r="S1" s="329"/>
      <c r="T1" s="329"/>
      <c r="U1" s="329"/>
      <c r="V1" s="329"/>
      <c r="W1" s="329"/>
      <c r="X1" s="329"/>
      <c r="Y1" s="329"/>
      <c r="Z1" s="329"/>
    </row>
    <row r="2" spans="1:26">
      <c r="B2" s="2124" t="s">
        <v>1647</v>
      </c>
      <c r="C2" s="2124"/>
      <c r="D2" s="331"/>
      <c r="E2" s="331"/>
      <c r="F2" s="331"/>
      <c r="G2" s="331"/>
      <c r="H2" s="331"/>
      <c r="I2" s="331"/>
      <c r="J2" s="331"/>
      <c r="K2" s="331"/>
      <c r="L2" s="331"/>
      <c r="M2" s="331"/>
      <c r="N2" s="331"/>
      <c r="O2" s="331"/>
      <c r="P2" s="200"/>
      <c r="Q2" s="332"/>
      <c r="R2" s="331"/>
      <c r="S2" s="331"/>
      <c r="T2" s="331"/>
      <c r="U2" s="331"/>
      <c r="V2" s="331"/>
      <c r="W2" s="331"/>
      <c r="X2" s="331"/>
      <c r="Y2" s="331"/>
      <c r="Z2" s="331"/>
    </row>
    <row r="3" spans="1:26">
      <c r="A3" s="12"/>
      <c r="B3" s="331"/>
      <c r="C3" s="331"/>
      <c r="D3" s="331"/>
      <c r="E3" s="331"/>
      <c r="F3" s="331"/>
      <c r="G3" s="331"/>
      <c r="H3" s="331"/>
      <c r="I3" s="331"/>
      <c r="J3" s="331"/>
      <c r="K3" s="331"/>
      <c r="L3" s="331"/>
      <c r="M3" s="331"/>
      <c r="N3" s="331"/>
      <c r="O3" s="331"/>
      <c r="P3" s="13"/>
      <c r="Q3" s="332"/>
      <c r="R3" s="331"/>
      <c r="S3" s="331"/>
      <c r="T3" s="331"/>
      <c r="U3" s="331"/>
      <c r="V3" s="331"/>
      <c r="W3" s="331"/>
      <c r="X3" s="331"/>
      <c r="Y3" s="331"/>
      <c r="Z3" s="331"/>
    </row>
    <row r="4" spans="1:26" s="335" customFormat="1" ht="20.100000000000001" customHeight="1">
      <c r="A4" s="192"/>
      <c r="B4" s="333"/>
      <c r="C4" s="333"/>
      <c r="D4" s="248" t="s">
        <v>64</v>
      </c>
      <c r="E4" s="737" t="s">
        <v>65</v>
      </c>
      <c r="F4" s="248" t="s">
        <v>66</v>
      </c>
      <c r="G4" s="737" t="s">
        <v>67</v>
      </c>
      <c r="H4" s="248" t="s">
        <v>68</v>
      </c>
      <c r="I4" s="248" t="s">
        <v>69</v>
      </c>
      <c r="J4" s="248" t="s">
        <v>70</v>
      </c>
      <c r="K4" s="248" t="s">
        <v>71</v>
      </c>
      <c r="L4" s="248" t="s">
        <v>106</v>
      </c>
      <c r="M4" s="248" t="s">
        <v>107</v>
      </c>
      <c r="N4" s="248" t="s">
        <v>108</v>
      </c>
      <c r="O4" s="248" t="s">
        <v>109</v>
      </c>
      <c r="P4" s="357"/>
      <c r="Q4" s="334"/>
    </row>
    <row r="5" spans="1:26" s="335" customFormat="1" ht="24.95" customHeight="1">
      <c r="A5" s="192"/>
      <c r="D5" s="2098" t="s">
        <v>349</v>
      </c>
      <c r="E5" s="2098"/>
      <c r="F5" s="2125" t="s">
        <v>350</v>
      </c>
      <c r="G5" s="2125"/>
      <c r="H5" s="2125"/>
      <c r="I5" s="2125"/>
      <c r="J5" s="336"/>
      <c r="K5" s="336"/>
      <c r="L5" s="336"/>
      <c r="M5" s="336"/>
      <c r="N5" s="336"/>
      <c r="O5" s="336"/>
      <c r="P5" s="357"/>
      <c r="Q5" s="334"/>
    </row>
    <row r="6" spans="1:26" s="335" customFormat="1" ht="24.95" customHeight="1">
      <c r="A6" s="192"/>
      <c r="C6" s="756"/>
      <c r="D6" s="2050"/>
      <c r="E6" s="2050"/>
      <c r="F6" s="337"/>
      <c r="G6" s="337"/>
      <c r="H6" s="2052" t="s">
        <v>351</v>
      </c>
      <c r="I6" s="2052"/>
      <c r="J6" s="2052" t="s">
        <v>352</v>
      </c>
      <c r="K6" s="2052"/>
      <c r="L6" s="2052" t="s">
        <v>353</v>
      </c>
      <c r="M6" s="2052"/>
      <c r="N6" s="2052" t="s">
        <v>354</v>
      </c>
      <c r="O6" s="2052"/>
      <c r="P6" s="357"/>
      <c r="Q6" s="334"/>
    </row>
    <row r="7" spans="1:26" s="335" customFormat="1" ht="47.25" customHeight="1" thickBot="1">
      <c r="A7" s="192"/>
      <c r="B7" s="333"/>
      <c r="C7" s="756"/>
      <c r="D7" s="738" t="s">
        <v>208</v>
      </c>
      <c r="E7" s="738" t="s">
        <v>346</v>
      </c>
      <c r="F7" s="738" t="s">
        <v>345</v>
      </c>
      <c r="G7" s="738" t="s">
        <v>346</v>
      </c>
      <c r="H7" s="738" t="s">
        <v>345</v>
      </c>
      <c r="I7" s="738" t="s">
        <v>346</v>
      </c>
      <c r="J7" s="738" t="s">
        <v>345</v>
      </c>
      <c r="K7" s="738" t="s">
        <v>346</v>
      </c>
      <c r="L7" s="738" t="s">
        <v>345</v>
      </c>
      <c r="M7" s="738" t="s">
        <v>346</v>
      </c>
      <c r="N7" s="738" t="s">
        <v>345</v>
      </c>
      <c r="O7" s="738" t="s">
        <v>346</v>
      </c>
      <c r="P7" s="357"/>
      <c r="Q7" s="334"/>
    </row>
    <row r="8" spans="1:26" s="335" customFormat="1" ht="40.5" customHeight="1">
      <c r="A8" s="192"/>
      <c r="B8" s="349" t="s">
        <v>192</v>
      </c>
      <c r="C8" s="748" t="s">
        <v>355</v>
      </c>
      <c r="D8" s="349"/>
      <c r="E8" s="349"/>
      <c r="F8" s="349"/>
      <c r="G8" s="349"/>
      <c r="H8" s="1008"/>
      <c r="I8" s="1008"/>
      <c r="J8" s="1008"/>
      <c r="K8" s="1008"/>
      <c r="L8" s="1008"/>
      <c r="M8" s="1008"/>
      <c r="N8" s="1008"/>
      <c r="O8" s="1008"/>
    </row>
    <row r="9" spans="1:26" s="335" customFormat="1" ht="36" customHeight="1">
      <c r="A9" s="192"/>
      <c r="B9" s="351" t="s">
        <v>207</v>
      </c>
      <c r="C9" s="749" t="s">
        <v>356</v>
      </c>
      <c r="D9" s="300">
        <v>481.32819278472004</v>
      </c>
      <c r="E9" s="300">
        <v>-121.36225683999999</v>
      </c>
      <c r="F9" s="300">
        <v>289.2642563073274</v>
      </c>
      <c r="G9" s="300">
        <v>-106.33458383</v>
      </c>
      <c r="H9" s="300">
        <v>42.817301379999996</v>
      </c>
      <c r="I9" s="300">
        <v>-10.07196912</v>
      </c>
      <c r="J9" s="300">
        <v>18.665177740000001</v>
      </c>
      <c r="K9" s="300">
        <v>-5.759788330000001</v>
      </c>
      <c r="L9" s="300">
        <v>227.78177718732741</v>
      </c>
      <c r="M9" s="300">
        <v>-90.502826380000002</v>
      </c>
      <c r="N9" s="300">
        <v>76.051930168787464</v>
      </c>
      <c r="O9" s="300">
        <v>-18.63340998999999</v>
      </c>
    </row>
    <row r="10" spans="1:26" s="335" customFormat="1" ht="24.95" customHeight="1">
      <c r="A10" s="192"/>
      <c r="B10" s="351" t="s">
        <v>193</v>
      </c>
      <c r="C10" s="338" t="s">
        <v>357</v>
      </c>
      <c r="D10" s="300">
        <v>39.966358459999995</v>
      </c>
      <c r="E10" s="300">
        <v>-9.5913322499999989</v>
      </c>
      <c r="F10" s="300">
        <v>39.74158929</v>
      </c>
      <c r="G10" s="300">
        <v>-10.506564999999998</v>
      </c>
      <c r="H10" s="300">
        <v>4.2457557699999997</v>
      </c>
      <c r="I10" s="300">
        <v>-0.48383409999999993</v>
      </c>
      <c r="J10" s="300">
        <v>3.3651297599999999</v>
      </c>
      <c r="K10" s="300">
        <v>-0.65255761999999995</v>
      </c>
      <c r="L10" s="300">
        <v>32.130703759999996</v>
      </c>
      <c r="M10" s="300">
        <v>-9.3701732799999995</v>
      </c>
      <c r="N10" s="300">
        <v>11.802829359999999</v>
      </c>
      <c r="O10" s="300">
        <v>-3.0635042599999984</v>
      </c>
    </row>
    <row r="11" spans="1:26" s="335" customFormat="1" ht="24.95" customHeight="1">
      <c r="A11" s="192"/>
      <c r="B11" s="351" t="s">
        <v>194</v>
      </c>
      <c r="C11" s="338" t="s">
        <v>422</v>
      </c>
      <c r="D11" s="300">
        <v>170.07861074000002</v>
      </c>
      <c r="E11" s="300">
        <v>-68.616039449999988</v>
      </c>
      <c r="F11" s="300">
        <v>116.46566906</v>
      </c>
      <c r="G11" s="300">
        <v>-51.559438429999993</v>
      </c>
      <c r="H11" s="300">
        <v>19.89529653</v>
      </c>
      <c r="I11" s="300">
        <v>-0.17887787000000024</v>
      </c>
      <c r="J11" s="300">
        <v>14.664656719999998</v>
      </c>
      <c r="K11" s="300">
        <v>-4.8193353800000009</v>
      </c>
      <c r="L11" s="300">
        <v>81.905715810000004</v>
      </c>
      <c r="M11" s="300">
        <v>-46.561225179999994</v>
      </c>
      <c r="N11" s="300">
        <v>25.84126929</v>
      </c>
      <c r="O11" s="300">
        <v>-9.087237039999998</v>
      </c>
    </row>
    <row r="12" spans="1:26" s="335" customFormat="1" ht="24.95" customHeight="1">
      <c r="A12" s="192"/>
      <c r="B12" s="351" t="s">
        <v>195</v>
      </c>
      <c r="C12" s="338" t="s">
        <v>358</v>
      </c>
      <c r="D12" s="300">
        <v>19.255668369999999</v>
      </c>
      <c r="E12" s="300">
        <v>-9.9616564399999987</v>
      </c>
      <c r="F12" s="300">
        <v>19.255668369999999</v>
      </c>
      <c r="G12" s="300">
        <v>-9.9616564399999987</v>
      </c>
      <c r="H12" s="300">
        <v>18.676249079999998</v>
      </c>
      <c r="I12" s="300">
        <v>-9.4092571500000002</v>
      </c>
      <c r="J12" s="300">
        <v>0.31489733000000003</v>
      </c>
      <c r="K12" s="300">
        <v>-0.28789533</v>
      </c>
      <c r="L12" s="300">
        <v>0.26452195999999994</v>
      </c>
      <c r="M12" s="339">
        <v>-0.26450395999999998</v>
      </c>
      <c r="N12" s="300">
        <v>4.4614624800000007</v>
      </c>
      <c r="O12" s="300">
        <v>-0.75519129000000085</v>
      </c>
    </row>
    <row r="13" spans="1:26" s="335" customFormat="1" ht="24.95" customHeight="1">
      <c r="A13" s="192"/>
      <c r="B13" s="351" t="s">
        <v>196</v>
      </c>
      <c r="C13" s="338" t="s">
        <v>347</v>
      </c>
      <c r="D13" s="300">
        <v>251.98781284472</v>
      </c>
      <c r="E13" s="300">
        <v>-33.175268450000004</v>
      </c>
      <c r="F13" s="300">
        <v>113.76158721732745</v>
      </c>
      <c r="G13" s="300">
        <v>-34.288963710000012</v>
      </c>
      <c r="H13" s="300">
        <v>0</v>
      </c>
      <c r="I13" s="300">
        <v>0</v>
      </c>
      <c r="J13" s="300">
        <v>0.32049392999999998</v>
      </c>
      <c r="K13" s="1930">
        <v>0</v>
      </c>
      <c r="L13" s="300">
        <v>113.44109328732743</v>
      </c>
      <c r="M13" s="339">
        <v>-34.288963710000004</v>
      </c>
      <c r="N13" s="300">
        <v>33.946369038787473</v>
      </c>
      <c r="O13" s="300">
        <v>-5.7274773999999944</v>
      </c>
    </row>
    <row r="14" spans="1:26" s="335" customFormat="1" ht="24.95" customHeight="1">
      <c r="A14" s="192"/>
      <c r="B14" s="352" t="s">
        <v>198</v>
      </c>
      <c r="C14" s="340" t="s">
        <v>348</v>
      </c>
      <c r="D14" s="301">
        <v>3.9742370000000006E-2</v>
      </c>
      <c r="E14" s="301">
        <v>-1.7960250000000001E-2</v>
      </c>
      <c r="F14" s="301">
        <v>3.9742370000000006E-2</v>
      </c>
      <c r="G14" s="301">
        <v>-1.7960250000000001E-2</v>
      </c>
      <c r="H14" s="301">
        <v>0</v>
      </c>
      <c r="I14" s="301">
        <v>0</v>
      </c>
      <c r="J14" s="301">
        <v>0</v>
      </c>
      <c r="K14" s="301">
        <v>0</v>
      </c>
      <c r="L14" s="301">
        <v>3.9742370000000006E-2</v>
      </c>
      <c r="M14" s="341">
        <v>-1.7960250000000001E-2</v>
      </c>
      <c r="N14" s="301">
        <v>0</v>
      </c>
      <c r="O14" s="301">
        <v>0</v>
      </c>
    </row>
    <row r="15" spans="1:26" s="335" customFormat="1" ht="24.95" customHeight="1" thickBot="1">
      <c r="A15" s="192"/>
      <c r="B15" s="353" t="s">
        <v>197</v>
      </c>
      <c r="C15" s="747" t="s">
        <v>94</v>
      </c>
      <c r="D15" s="342">
        <v>481.32819278471999</v>
      </c>
      <c r="E15" s="342">
        <v>-121.36225683999999</v>
      </c>
      <c r="F15" s="342">
        <v>289.26425630732746</v>
      </c>
      <c r="G15" s="342">
        <v>-106.33458383</v>
      </c>
      <c r="H15" s="342">
        <v>42.817301379999996</v>
      </c>
      <c r="I15" s="342">
        <v>-10.07196912</v>
      </c>
      <c r="J15" s="342">
        <v>18.665177739999997</v>
      </c>
      <c r="K15" s="342">
        <v>-5.759788330000001</v>
      </c>
      <c r="L15" s="342">
        <v>227.78177718732744</v>
      </c>
      <c r="M15" s="342">
        <v>-90.502826380000002</v>
      </c>
      <c r="N15" s="342">
        <v>76.051930168787479</v>
      </c>
      <c r="O15" s="342">
        <v>-18.633409989999993</v>
      </c>
    </row>
    <row r="16" spans="1:26">
      <c r="A16" s="14"/>
      <c r="P16" s="24"/>
    </row>
    <row r="17" spans="1:16">
      <c r="A17" s="14"/>
      <c r="P17" s="24"/>
    </row>
    <row r="18" spans="1:16">
      <c r="A18" s="21"/>
      <c r="P18" s="24"/>
    </row>
    <row r="19" spans="1:16">
      <c r="A19" s="21"/>
      <c r="P19" s="24"/>
    </row>
    <row r="20" spans="1:16">
      <c r="A20" s="21"/>
      <c r="P20" s="24"/>
    </row>
    <row r="21" spans="1:16">
      <c r="P21" s="24"/>
    </row>
    <row r="22" spans="1:16">
      <c r="P22" s="24"/>
    </row>
    <row r="23" spans="1:16">
      <c r="P23" s="24"/>
    </row>
    <row r="24" spans="1:16">
      <c r="P24" s="24"/>
    </row>
    <row r="25" spans="1:16">
      <c r="P25" s="24"/>
    </row>
    <row r="26" spans="1:16">
      <c r="P26" s="24"/>
    </row>
    <row r="27" spans="1:16">
      <c r="E27" s="13"/>
      <c r="P27" s="24"/>
    </row>
    <row r="28" spans="1:16" ht="18.75">
      <c r="P28" s="343"/>
    </row>
    <row r="29" spans="1:16" ht="18.75">
      <c r="P29" s="216"/>
    </row>
    <row r="30" spans="1:16" ht="18.75">
      <c r="P30" s="216"/>
    </row>
    <row r="31" spans="1:16" ht="18.75">
      <c r="P31" s="216"/>
    </row>
    <row r="32" spans="1:16">
      <c r="P32" s="344"/>
    </row>
    <row r="33" spans="16:16">
      <c r="P33" s="345"/>
    </row>
    <row r="34" spans="16:16">
      <c r="P34" s="346"/>
    </row>
    <row r="35" spans="16:16">
      <c r="P35" s="345"/>
    </row>
    <row r="36" spans="16:16">
      <c r="P36" s="345"/>
    </row>
    <row r="37" spans="16:16">
      <c r="P37" s="347"/>
    </row>
    <row r="38" spans="16:16">
      <c r="P38" s="345"/>
    </row>
    <row r="39" spans="16:16">
      <c r="P39" s="346"/>
    </row>
    <row r="40" spans="16:16" ht="18.75">
      <c r="P40" s="216"/>
    </row>
    <row r="41" spans="16:16">
      <c r="P41" s="346"/>
    </row>
    <row r="42" spans="16:16">
      <c r="P42" s="346"/>
    </row>
    <row r="43" spans="16:16">
      <c r="P43" s="346"/>
    </row>
    <row r="44" spans="16:16">
      <c r="P44" s="346"/>
    </row>
  </sheetData>
  <mergeCells count="8">
    <mergeCell ref="N6:O6"/>
    <mergeCell ref="B1:M1"/>
    <mergeCell ref="B2:C2"/>
    <mergeCell ref="D5:E6"/>
    <mergeCell ref="F5:I5"/>
    <mergeCell ref="H6:I6"/>
    <mergeCell ref="J6:K6"/>
    <mergeCell ref="L6:M6"/>
  </mergeCells>
  <hyperlinks>
    <hyperlink ref="Q1" location="Index!A1" display="Back to index" xr:uid="{64879A69-2FAC-4ED7-AD5C-3BF505A6481B}"/>
  </hyperlinks>
  <pageMargins left="0.7" right="0.7" top="0.75" bottom="0.75" header="0.3" footer="0.3"/>
  <pageSetup paperSize="9" orientation="portrait" r:id="rId1"/>
  <ignoredErrors>
    <ignoredError sqref="B8:C1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C6FF5-3D88-49A2-941D-5579483636B8}">
  <sheetPr>
    <tabColor theme="7" tint="0.59999389629810485"/>
  </sheetPr>
  <dimension ref="B1:K111"/>
  <sheetViews>
    <sheetView showGridLines="0" zoomScale="90" zoomScaleNormal="90" workbookViewId="0"/>
  </sheetViews>
  <sheetFormatPr defaultColWidth="9.140625" defaultRowHeight="18"/>
  <cols>
    <col min="1" max="1" width="4.7109375" style="11" customWidth="1"/>
    <col min="2" max="2" width="7.7109375" style="11" customWidth="1"/>
    <col min="3" max="3" width="66.42578125" style="11" customWidth="1"/>
    <col min="4" max="6" width="15.7109375" style="302" customWidth="1"/>
    <col min="7" max="7" width="15.7109375" style="5" customWidth="1"/>
    <col min="8" max="15" width="15.7109375" style="11" customWidth="1"/>
    <col min="16" max="16384" width="9.140625" style="11"/>
  </cols>
  <sheetData>
    <row r="1" spans="2:11" ht="21.75">
      <c r="B1" s="3" t="s">
        <v>384</v>
      </c>
      <c r="H1" s="607" t="s">
        <v>418</v>
      </c>
    </row>
    <row r="2" spans="2:11">
      <c r="B2" s="10" t="s">
        <v>672</v>
      </c>
    </row>
    <row r="3" spans="2:11">
      <c r="B3" s="192"/>
      <c r="C3" s="192"/>
      <c r="D3" s="800"/>
      <c r="E3" s="800"/>
      <c r="F3" s="800"/>
    </row>
    <row r="4" spans="2:11" s="4" customFormat="1" ht="24.95" customHeight="1">
      <c r="B4" s="2018"/>
      <c r="C4" s="2018"/>
      <c r="D4" s="2020" t="s">
        <v>385</v>
      </c>
      <c r="E4" s="2020"/>
      <c r="F4" s="741" t="s">
        <v>201</v>
      </c>
      <c r="G4" s="11"/>
    </row>
    <row r="5" spans="2:11" s="4" customFormat="1">
      <c r="B5" s="2018"/>
      <c r="C5" s="2018"/>
      <c r="D5" s="801" t="s">
        <v>64</v>
      </c>
      <c r="E5" s="801" t="s">
        <v>65</v>
      </c>
      <c r="F5" s="801" t="s">
        <v>66</v>
      </c>
      <c r="G5" s="11"/>
    </row>
    <row r="6" spans="2:11" s="4" customFormat="1" ht="24.95" customHeight="1" thickBot="1">
      <c r="B6" s="2019"/>
      <c r="C6" s="2019"/>
      <c r="D6" s="799" t="s">
        <v>673</v>
      </c>
      <c r="E6" s="799" t="s">
        <v>674</v>
      </c>
      <c r="F6" s="799" t="s">
        <v>673</v>
      </c>
      <c r="G6" s="11"/>
    </row>
    <row r="7" spans="2:11" s="4" customFormat="1" ht="20.100000000000001" customHeight="1">
      <c r="B7" s="286">
        <v>1</v>
      </c>
      <c r="C7" s="306" t="s">
        <v>386</v>
      </c>
      <c r="D7" s="802">
        <v>32676.102084820002</v>
      </c>
      <c r="E7" s="802">
        <v>32742.891872329998</v>
      </c>
      <c r="F7" s="802">
        <f t="shared" ref="F7:F18" si="0">D7*8%</f>
        <v>2614.0881667856002</v>
      </c>
      <c r="G7" s="11"/>
    </row>
    <row r="8" spans="2:11" s="4" customFormat="1" ht="20.100000000000001" customHeight="1">
      <c r="B8" s="289">
        <v>2</v>
      </c>
      <c r="C8" s="507" t="s">
        <v>387</v>
      </c>
      <c r="D8" s="599">
        <v>14132.917707729999</v>
      </c>
      <c r="E8" s="599">
        <v>14004.184087899999</v>
      </c>
      <c r="F8" s="599">
        <f t="shared" si="0"/>
        <v>1130.6334166183999</v>
      </c>
      <c r="G8" s="11"/>
    </row>
    <row r="9" spans="2:11" s="4" customFormat="1" ht="20.100000000000001" customHeight="1">
      <c r="B9" s="289">
        <v>3</v>
      </c>
      <c r="C9" s="507" t="s">
        <v>388</v>
      </c>
      <c r="D9" s="599">
        <v>543.92134851000003</v>
      </c>
      <c r="E9" s="599">
        <v>612.80755861000011</v>
      </c>
      <c r="F9" s="599">
        <f t="shared" si="0"/>
        <v>43.513707880800006</v>
      </c>
      <c r="G9" s="11"/>
    </row>
    <row r="10" spans="2:11" s="4" customFormat="1" ht="20.100000000000001" customHeight="1">
      <c r="B10" s="289">
        <v>4</v>
      </c>
      <c r="C10" s="507" t="s">
        <v>389</v>
      </c>
      <c r="D10" s="599">
        <f>+D9</f>
        <v>543.92134851000003</v>
      </c>
      <c r="E10" s="599">
        <v>612.80755861000011</v>
      </c>
      <c r="F10" s="599">
        <f t="shared" si="0"/>
        <v>43.513707880800006</v>
      </c>
      <c r="G10" s="11"/>
    </row>
    <row r="11" spans="2:11" s="4" customFormat="1" ht="20.100000000000001" customHeight="1">
      <c r="B11" s="289" t="s">
        <v>390</v>
      </c>
      <c r="C11" s="507" t="s">
        <v>414</v>
      </c>
      <c r="D11" s="599">
        <v>861.94546301000003</v>
      </c>
      <c r="E11" s="599">
        <v>954.77458438999997</v>
      </c>
      <c r="F11" s="599">
        <f t="shared" si="0"/>
        <v>68.955637040799999</v>
      </c>
      <c r="G11" s="11"/>
    </row>
    <row r="12" spans="2:11" s="4" customFormat="1" ht="20.100000000000001" customHeight="1">
      <c r="B12" s="289">
        <v>5</v>
      </c>
      <c r="C12" s="507" t="s">
        <v>391</v>
      </c>
      <c r="D12" s="599">
        <v>14162.78677382</v>
      </c>
      <c r="E12" s="599">
        <v>14341.276104969998</v>
      </c>
      <c r="F12" s="599">
        <f t="shared" si="0"/>
        <v>1133.0229419056</v>
      </c>
      <c r="G12" s="11"/>
    </row>
    <row r="13" spans="2:11" s="4" customFormat="1" ht="20.100000000000001" customHeight="1">
      <c r="B13" s="289">
        <v>6</v>
      </c>
      <c r="C13" s="324" t="s">
        <v>392</v>
      </c>
      <c r="D13" s="599">
        <v>184.6218585</v>
      </c>
      <c r="E13" s="599">
        <v>203.33743624000002</v>
      </c>
      <c r="F13" s="599">
        <f t="shared" si="0"/>
        <v>14.769748680000001</v>
      </c>
      <c r="G13" s="11"/>
      <c r="K13" s="1973"/>
    </row>
    <row r="14" spans="2:11" s="4" customFormat="1" ht="20.100000000000001" customHeight="1">
      <c r="B14" s="289">
        <v>7</v>
      </c>
      <c r="C14" s="507" t="s">
        <v>387</v>
      </c>
      <c r="D14" s="599">
        <v>55.5083269</v>
      </c>
      <c r="E14" s="599">
        <v>79.205301399999996</v>
      </c>
      <c r="F14" s="599">
        <f t="shared" si="0"/>
        <v>4.4406661520000004</v>
      </c>
      <c r="G14" s="11"/>
    </row>
    <row r="15" spans="2:11" s="4" customFormat="1" ht="20.100000000000001" customHeight="1">
      <c r="B15" s="289">
        <v>8</v>
      </c>
      <c r="C15" s="507" t="s">
        <v>393</v>
      </c>
      <c r="D15" s="599">
        <v>0</v>
      </c>
      <c r="E15" s="308">
        <v>0</v>
      </c>
      <c r="F15" s="599">
        <f t="shared" si="0"/>
        <v>0</v>
      </c>
      <c r="G15" s="11"/>
    </row>
    <row r="16" spans="2:11" s="4" customFormat="1" ht="20.100000000000001" customHeight="1">
      <c r="B16" s="289" t="s">
        <v>394</v>
      </c>
      <c r="C16" s="507" t="s">
        <v>395</v>
      </c>
      <c r="D16" s="599">
        <v>9.7537931999999987</v>
      </c>
      <c r="E16" s="599">
        <v>12.995508300000001</v>
      </c>
      <c r="F16" s="599">
        <f t="shared" si="0"/>
        <v>0.78030345599999995</v>
      </c>
      <c r="G16" s="11"/>
    </row>
    <row r="17" spans="2:7" s="4" customFormat="1" ht="20.100000000000001" customHeight="1">
      <c r="B17" s="289" t="s">
        <v>396</v>
      </c>
      <c r="C17" s="507" t="s">
        <v>397</v>
      </c>
      <c r="D17" s="599">
        <v>52.684614400000001</v>
      </c>
      <c r="E17" s="599">
        <v>45.129721640000007</v>
      </c>
      <c r="F17" s="599">
        <f t="shared" si="0"/>
        <v>4.2147691520000006</v>
      </c>
      <c r="G17" s="11"/>
    </row>
    <row r="18" spans="2:7" s="4" customFormat="1" ht="20.100000000000001" customHeight="1">
      <c r="B18" s="289">
        <v>9</v>
      </c>
      <c r="C18" s="507" t="s">
        <v>398</v>
      </c>
      <c r="D18" s="599">
        <f>D13-D14-D15-D16-D17</f>
        <v>66.675123999999983</v>
      </c>
      <c r="E18" s="599">
        <v>66.006904900000009</v>
      </c>
      <c r="F18" s="599">
        <f t="shared" si="0"/>
        <v>5.3340099199999988</v>
      </c>
      <c r="G18" s="14"/>
    </row>
    <row r="19" spans="2:7" s="4" customFormat="1" ht="20.100000000000001" customHeight="1">
      <c r="B19" s="289">
        <v>10</v>
      </c>
      <c r="C19" s="749" t="s">
        <v>381</v>
      </c>
      <c r="D19" s="600"/>
      <c r="E19" s="600"/>
      <c r="F19" s="600"/>
      <c r="G19" s="14"/>
    </row>
    <row r="20" spans="2:7" s="4" customFormat="1" ht="20.100000000000001" customHeight="1">
      <c r="B20" s="289">
        <v>11</v>
      </c>
      <c r="C20" s="749" t="s">
        <v>381</v>
      </c>
      <c r="D20" s="600"/>
      <c r="E20" s="600"/>
      <c r="F20" s="600"/>
      <c r="G20" s="14"/>
    </row>
    <row r="21" spans="2:7" s="4" customFormat="1" ht="20.100000000000001" customHeight="1">
      <c r="B21" s="289">
        <v>12</v>
      </c>
      <c r="C21" s="749" t="s">
        <v>381</v>
      </c>
      <c r="D21" s="600"/>
      <c r="E21" s="600"/>
      <c r="F21" s="600"/>
      <c r="G21" s="14"/>
    </row>
    <row r="22" spans="2:7" s="4" customFormat="1" ht="20.100000000000001" customHeight="1">
      <c r="B22" s="289">
        <v>13</v>
      </c>
      <c r="C22" s="749" t="s">
        <v>381</v>
      </c>
      <c r="D22" s="600"/>
      <c r="E22" s="600"/>
      <c r="F22" s="600"/>
      <c r="G22" s="14"/>
    </row>
    <row r="23" spans="2:7" s="4" customFormat="1" ht="20.100000000000001" customHeight="1">
      <c r="B23" s="289">
        <v>14</v>
      </c>
      <c r="C23" s="749" t="s">
        <v>381</v>
      </c>
      <c r="D23" s="600"/>
      <c r="E23" s="600"/>
      <c r="F23" s="600"/>
      <c r="G23" s="14"/>
    </row>
    <row r="24" spans="2:7" s="4" customFormat="1" ht="20.100000000000001" customHeight="1">
      <c r="B24" s="289">
        <v>15</v>
      </c>
      <c r="C24" s="324" t="s">
        <v>399</v>
      </c>
      <c r="D24" s="308">
        <v>0</v>
      </c>
      <c r="E24" s="308">
        <v>0</v>
      </c>
      <c r="F24" s="599">
        <f>D24*8%</f>
        <v>0</v>
      </c>
      <c r="G24" s="14"/>
    </row>
    <row r="25" spans="2:7" s="4" customFormat="1" ht="15">
      <c r="B25" s="289">
        <v>16</v>
      </c>
      <c r="C25" s="324" t="s">
        <v>400</v>
      </c>
      <c r="D25" s="599">
        <v>1101.1663942</v>
      </c>
      <c r="E25" s="599">
        <v>1051.6179118699999</v>
      </c>
      <c r="F25" s="599">
        <f>D25*8%</f>
        <v>88.093311536000002</v>
      </c>
      <c r="G25" s="14"/>
    </row>
    <row r="26" spans="2:7" s="4" customFormat="1" ht="20.100000000000001" customHeight="1">
      <c r="B26" s="289">
        <v>17</v>
      </c>
      <c r="C26" s="507" t="s">
        <v>401</v>
      </c>
      <c r="D26" s="599">
        <v>178.58047986000003</v>
      </c>
      <c r="E26" s="599">
        <v>196.40237216999998</v>
      </c>
      <c r="F26" s="599">
        <f>D26*8%</f>
        <v>14.286438388800002</v>
      </c>
      <c r="G26" s="14"/>
    </row>
    <row r="27" spans="2:7" s="4" customFormat="1" ht="20.100000000000001" customHeight="1">
      <c r="B27" s="289">
        <v>18</v>
      </c>
      <c r="C27" s="507" t="s">
        <v>402</v>
      </c>
      <c r="D27" s="599">
        <v>1.2562500000000001</v>
      </c>
      <c r="E27" s="599">
        <v>1.2562500000000001</v>
      </c>
      <c r="F27" s="599">
        <f>D27*8%</f>
        <v>0.10050000000000001</v>
      </c>
      <c r="G27" s="14"/>
    </row>
    <row r="28" spans="2:7" s="4" customFormat="1" ht="20.100000000000001" customHeight="1">
      <c r="B28" s="289">
        <v>19</v>
      </c>
      <c r="C28" s="507" t="s">
        <v>403</v>
      </c>
      <c r="D28" s="599">
        <v>921.32966434000002</v>
      </c>
      <c r="E28" s="599">
        <v>853.95928968999999</v>
      </c>
      <c r="F28" s="599">
        <f>D28*8%</f>
        <v>73.706373147199997</v>
      </c>
      <c r="G28" s="14"/>
    </row>
    <row r="29" spans="2:7" s="4" customFormat="1" ht="20.100000000000001" customHeight="1">
      <c r="B29" s="289" t="s">
        <v>404</v>
      </c>
      <c r="C29" s="507" t="s">
        <v>405</v>
      </c>
      <c r="D29" s="308"/>
      <c r="E29" s="308"/>
      <c r="F29" s="599"/>
      <c r="G29" s="14"/>
    </row>
    <row r="30" spans="2:7" s="4" customFormat="1" ht="15">
      <c r="B30" s="289">
        <v>20</v>
      </c>
      <c r="C30" s="324" t="s">
        <v>406</v>
      </c>
      <c r="D30" s="599">
        <v>853.38529626000002</v>
      </c>
      <c r="E30" s="599">
        <v>865.67811112000004</v>
      </c>
      <c r="F30" s="599">
        <f>D30*8%</f>
        <v>68.270823700800008</v>
      </c>
      <c r="G30" s="14"/>
    </row>
    <row r="31" spans="2:7" s="4" customFormat="1" ht="20.100000000000001" customHeight="1">
      <c r="B31" s="289">
        <v>21</v>
      </c>
      <c r="C31" s="507" t="s">
        <v>387</v>
      </c>
      <c r="D31" s="599">
        <v>157.43494025999999</v>
      </c>
      <c r="E31" s="599">
        <v>129.01285898999998</v>
      </c>
      <c r="F31" s="599">
        <f>D31*8%</f>
        <v>12.5947952208</v>
      </c>
      <c r="G31" s="14"/>
    </row>
    <row r="32" spans="2:7" s="4" customFormat="1" ht="20.100000000000001" customHeight="1">
      <c r="B32" s="289">
        <v>22</v>
      </c>
      <c r="C32" s="507" t="s">
        <v>407</v>
      </c>
      <c r="D32" s="599">
        <v>695.95035600000006</v>
      </c>
      <c r="E32" s="599">
        <v>736.66525213</v>
      </c>
      <c r="F32" s="599">
        <f>D32*8%</f>
        <v>55.676028480000006</v>
      </c>
      <c r="G32" s="14"/>
    </row>
    <row r="33" spans="2:7" s="4" customFormat="1" ht="20.100000000000001" customHeight="1">
      <c r="B33" s="289" t="s">
        <v>408</v>
      </c>
      <c r="C33" s="324" t="s">
        <v>409</v>
      </c>
      <c r="D33" s="599"/>
      <c r="E33" s="308"/>
      <c r="F33" s="599"/>
      <c r="G33" s="14"/>
    </row>
    <row r="34" spans="2:7" s="4" customFormat="1" ht="20.100000000000001" customHeight="1">
      <c r="B34" s="289">
        <v>23</v>
      </c>
      <c r="C34" s="324" t="s">
        <v>382</v>
      </c>
      <c r="D34" s="599">
        <v>5312.7346673399998</v>
      </c>
      <c r="E34" s="599">
        <v>4854.0386422900001</v>
      </c>
      <c r="F34" s="599">
        <f>D34*8%</f>
        <v>425.01877338719999</v>
      </c>
      <c r="G34" s="14"/>
    </row>
    <row r="35" spans="2:7" s="4" customFormat="1" ht="20.100000000000001" customHeight="1">
      <c r="B35" s="289" t="s">
        <v>417</v>
      </c>
      <c r="C35" s="507" t="s">
        <v>410</v>
      </c>
      <c r="D35" s="599"/>
      <c r="E35" s="601"/>
      <c r="F35" s="599"/>
      <c r="G35" s="14"/>
    </row>
    <row r="36" spans="2:7" s="4" customFormat="1" ht="20.100000000000001" customHeight="1">
      <c r="B36" s="289" t="s">
        <v>415</v>
      </c>
      <c r="C36" s="507" t="s">
        <v>411</v>
      </c>
      <c r="D36" s="599">
        <v>5312.7346673399998</v>
      </c>
      <c r="E36" s="599">
        <v>4854.0386422900001</v>
      </c>
      <c r="F36" s="599">
        <f>D36*8%</f>
        <v>425.01877338719999</v>
      </c>
      <c r="G36" s="14"/>
    </row>
    <row r="37" spans="2:7" s="4" customFormat="1" ht="20.100000000000001" customHeight="1">
      <c r="B37" s="289" t="s">
        <v>416</v>
      </c>
      <c r="C37" s="507" t="s">
        <v>412</v>
      </c>
      <c r="D37" s="599"/>
      <c r="E37" s="308"/>
      <c r="F37" s="599"/>
      <c r="G37" s="14"/>
    </row>
    <row r="38" spans="2:7" s="4" customFormat="1" ht="24.75" customHeight="1">
      <c r="B38" s="289">
        <v>24</v>
      </c>
      <c r="C38" s="507" t="s">
        <v>413</v>
      </c>
      <c r="D38" s="599">
        <v>2224.3400827750002</v>
      </c>
      <c r="E38" s="530">
        <v>2144.3740923750001</v>
      </c>
      <c r="F38" s="599">
        <f>D38*8%</f>
        <v>177.94720662200001</v>
      </c>
      <c r="G38" s="14"/>
    </row>
    <row r="39" spans="2:7" s="4" customFormat="1" ht="20.100000000000001" customHeight="1">
      <c r="B39" s="289">
        <v>25</v>
      </c>
      <c r="C39" s="749" t="s">
        <v>381</v>
      </c>
      <c r="D39" s="600"/>
      <c r="E39" s="600"/>
      <c r="F39" s="600"/>
      <c r="G39" s="14"/>
    </row>
    <row r="40" spans="2:7" s="4" customFormat="1" ht="20.100000000000001" customHeight="1">
      <c r="B40" s="289">
        <v>26</v>
      </c>
      <c r="C40" s="749" t="s">
        <v>381</v>
      </c>
      <c r="D40" s="600"/>
      <c r="E40" s="600"/>
      <c r="F40" s="600"/>
      <c r="G40" s="14"/>
    </row>
    <row r="41" spans="2:7" s="4" customFormat="1" ht="20.100000000000001" customHeight="1">
      <c r="B41" s="289">
        <v>27</v>
      </c>
      <c r="C41" s="749" t="s">
        <v>381</v>
      </c>
      <c r="D41" s="600"/>
      <c r="E41" s="600"/>
      <c r="F41" s="600"/>
      <c r="G41" s="14"/>
    </row>
    <row r="42" spans="2:7" s="4" customFormat="1" ht="20.100000000000001" customHeight="1">
      <c r="B42" s="289">
        <v>28</v>
      </c>
      <c r="C42" s="749" t="s">
        <v>381</v>
      </c>
      <c r="D42" s="600"/>
      <c r="E42" s="600"/>
      <c r="F42" s="600"/>
      <c r="G42" s="14"/>
    </row>
    <row r="43" spans="2:7" s="4" customFormat="1" ht="20.100000000000001" customHeight="1" thickBot="1">
      <c r="B43" s="534">
        <v>29</v>
      </c>
      <c r="C43" s="535" t="s">
        <v>94</v>
      </c>
      <c r="D43" s="602">
        <f>D7+D13+D24+D25+D30+D33+D34</f>
        <v>40128.010301120004</v>
      </c>
      <c r="E43" s="602">
        <v>39717.563973849996</v>
      </c>
      <c r="F43" s="602">
        <f>D43*8%</f>
        <v>3210.2408240896002</v>
      </c>
      <c r="G43" s="14"/>
    </row>
    <row r="44" spans="2:7" s="12" customFormat="1" ht="15">
      <c r="B44" s="192"/>
      <c r="C44" s="192"/>
      <c r="D44" s="800"/>
      <c r="E44" s="800"/>
      <c r="F44" s="1"/>
      <c r="G44" s="536"/>
    </row>
    <row r="45" spans="2:7">
      <c r="B45" s="192"/>
      <c r="C45" s="192"/>
      <c r="D45" s="800"/>
      <c r="E45" s="800"/>
      <c r="G45" s="14"/>
    </row>
    <row r="46" spans="2:7">
      <c r="B46" s="192"/>
      <c r="C46" s="192"/>
      <c r="D46" s="800"/>
      <c r="E46" s="800"/>
      <c r="G46" s="14"/>
    </row>
    <row r="47" spans="2:7">
      <c r="B47" s="192"/>
      <c r="C47" s="192"/>
      <c r="D47" s="800"/>
      <c r="E47" s="800"/>
      <c r="G47" s="14"/>
    </row>
    <row r="48" spans="2:7">
      <c r="B48" s="192"/>
      <c r="C48" s="192"/>
      <c r="D48" s="800"/>
      <c r="E48" s="800"/>
      <c r="G48" s="11"/>
    </row>
    <row r="49" spans="2:7">
      <c r="B49" s="192"/>
      <c r="C49" s="192"/>
      <c r="D49" s="800"/>
      <c r="E49" s="800"/>
      <c r="G49" s="14"/>
    </row>
    <row r="50" spans="2:7">
      <c r="B50" s="192"/>
      <c r="C50" s="192"/>
      <c r="D50" s="800"/>
      <c r="E50" s="800"/>
      <c r="G50" s="14"/>
    </row>
    <row r="51" spans="2:7">
      <c r="B51" s="192"/>
      <c r="C51" s="192"/>
      <c r="D51" s="800"/>
      <c r="E51" s="800"/>
      <c r="G51" s="14"/>
    </row>
    <row r="52" spans="2:7">
      <c r="B52" s="192"/>
      <c r="C52" s="192"/>
      <c r="D52" s="800"/>
      <c r="E52" s="800"/>
      <c r="G52" s="14"/>
    </row>
    <row r="53" spans="2:7">
      <c r="B53" s="192"/>
      <c r="C53" s="192"/>
      <c r="D53" s="800"/>
      <c r="E53" s="800"/>
      <c r="G53" s="14"/>
    </row>
    <row r="54" spans="2:7">
      <c r="B54" s="192"/>
      <c r="C54" s="192"/>
      <c r="D54" s="800"/>
      <c r="E54" s="800"/>
      <c r="G54" s="14"/>
    </row>
    <row r="55" spans="2:7">
      <c r="B55" s="192"/>
      <c r="C55" s="192"/>
      <c r="D55" s="800"/>
      <c r="E55" s="800"/>
      <c r="G55" s="14"/>
    </row>
    <row r="56" spans="2:7">
      <c r="B56" s="192"/>
      <c r="C56" s="192"/>
      <c r="D56" s="800"/>
      <c r="E56" s="800"/>
      <c r="G56" s="14"/>
    </row>
    <row r="57" spans="2:7">
      <c r="B57" s="192"/>
      <c r="C57" s="192"/>
      <c r="D57" s="800"/>
      <c r="E57" s="800"/>
      <c r="G57" s="14"/>
    </row>
    <row r="58" spans="2:7">
      <c r="B58" s="192"/>
      <c r="C58" s="192"/>
      <c r="D58" s="800"/>
      <c r="E58" s="800"/>
      <c r="G58" s="14"/>
    </row>
    <row r="59" spans="2:7">
      <c r="B59" s="192"/>
      <c r="C59" s="192"/>
      <c r="D59" s="800"/>
      <c r="E59" s="800"/>
      <c r="G59" s="11"/>
    </row>
    <row r="60" spans="2:7">
      <c r="B60" s="192"/>
      <c r="C60" s="192"/>
      <c r="D60" s="800"/>
      <c r="E60" s="800"/>
      <c r="G60" s="14"/>
    </row>
    <row r="61" spans="2:7">
      <c r="B61" s="192"/>
      <c r="C61" s="192"/>
      <c r="D61" s="800"/>
      <c r="E61" s="800"/>
      <c r="G61" s="14"/>
    </row>
    <row r="62" spans="2:7">
      <c r="B62" s="192"/>
      <c r="C62" s="192"/>
      <c r="D62" s="800"/>
      <c r="E62" s="800"/>
      <c r="G62" s="537"/>
    </row>
    <row r="63" spans="2:7">
      <c r="B63" s="192"/>
      <c r="C63" s="192"/>
      <c r="D63" s="800"/>
      <c r="E63" s="800"/>
      <c r="G63" s="537"/>
    </row>
    <row r="64" spans="2:7">
      <c r="B64" s="192"/>
      <c r="C64" s="192"/>
      <c r="D64" s="800"/>
      <c r="E64" s="800"/>
      <c r="G64" s="14"/>
    </row>
    <row r="65" spans="2:7">
      <c r="B65" s="192"/>
      <c r="C65" s="192"/>
      <c r="D65" s="800"/>
      <c r="E65" s="800"/>
      <c r="G65" s="14"/>
    </row>
    <row r="66" spans="2:7">
      <c r="B66" s="192"/>
      <c r="C66" s="192"/>
      <c r="D66" s="800"/>
      <c r="E66" s="800"/>
      <c r="G66" s="14"/>
    </row>
    <row r="67" spans="2:7">
      <c r="B67" s="192"/>
      <c r="C67" s="192"/>
      <c r="D67" s="800"/>
      <c r="E67" s="800"/>
      <c r="G67" s="14"/>
    </row>
    <row r="68" spans="2:7">
      <c r="B68" s="192"/>
      <c r="C68" s="192"/>
      <c r="D68" s="800"/>
      <c r="E68" s="800"/>
      <c r="G68" s="11"/>
    </row>
    <row r="69" spans="2:7">
      <c r="B69" s="192"/>
      <c r="C69" s="192"/>
      <c r="D69" s="800"/>
      <c r="E69" s="800"/>
      <c r="G69" s="14"/>
    </row>
    <row r="70" spans="2:7">
      <c r="B70" s="192"/>
      <c r="C70" s="192"/>
      <c r="D70" s="800"/>
      <c r="E70" s="800"/>
      <c r="G70" s="14"/>
    </row>
    <row r="71" spans="2:7">
      <c r="B71" s="192"/>
      <c r="C71" s="192"/>
      <c r="D71" s="800"/>
      <c r="E71" s="800"/>
      <c r="G71" s="14"/>
    </row>
    <row r="72" spans="2:7">
      <c r="B72" s="192"/>
      <c r="C72" s="192"/>
      <c r="D72" s="800"/>
      <c r="E72" s="800"/>
      <c r="G72" s="14"/>
    </row>
    <row r="73" spans="2:7">
      <c r="B73" s="192"/>
      <c r="C73" s="192"/>
      <c r="D73" s="800"/>
      <c r="E73" s="800"/>
      <c r="G73" s="14"/>
    </row>
    <row r="74" spans="2:7">
      <c r="B74" s="192"/>
      <c r="C74" s="192"/>
      <c r="D74" s="800"/>
      <c r="E74" s="800"/>
      <c r="G74" s="14"/>
    </row>
    <row r="75" spans="2:7">
      <c r="B75" s="192"/>
      <c r="C75" s="192"/>
      <c r="D75" s="800"/>
      <c r="E75" s="800"/>
      <c r="G75" s="14"/>
    </row>
    <row r="76" spans="2:7">
      <c r="B76" s="192"/>
      <c r="C76" s="192"/>
      <c r="D76" s="800"/>
      <c r="E76" s="800"/>
      <c r="G76" s="14"/>
    </row>
    <row r="77" spans="2:7">
      <c r="B77" s="192"/>
      <c r="C77" s="192"/>
      <c r="D77" s="800"/>
      <c r="E77" s="800"/>
      <c r="G77" s="14"/>
    </row>
    <row r="78" spans="2:7">
      <c r="B78" s="192"/>
      <c r="C78" s="192"/>
      <c r="D78" s="800"/>
      <c r="E78" s="800"/>
      <c r="G78" s="14"/>
    </row>
    <row r="79" spans="2:7">
      <c r="B79" s="192"/>
      <c r="C79" s="192"/>
      <c r="D79" s="800"/>
      <c r="E79" s="800"/>
      <c r="G79" s="14"/>
    </row>
    <row r="80" spans="2:7">
      <c r="B80" s="192"/>
      <c r="C80" s="192"/>
      <c r="D80" s="800"/>
      <c r="E80" s="800"/>
      <c r="G80" s="14"/>
    </row>
    <row r="81" spans="2:7">
      <c r="B81" s="192"/>
      <c r="C81" s="192"/>
      <c r="D81" s="800"/>
      <c r="E81" s="800"/>
      <c r="G81" s="11"/>
    </row>
    <row r="82" spans="2:7">
      <c r="B82" s="192"/>
      <c r="C82" s="192"/>
      <c r="D82" s="800"/>
      <c r="E82" s="800"/>
      <c r="G82" s="14"/>
    </row>
    <row r="83" spans="2:7">
      <c r="B83" s="192"/>
      <c r="C83" s="192"/>
      <c r="D83" s="800"/>
      <c r="E83" s="800"/>
      <c r="G83" s="14"/>
    </row>
    <row r="84" spans="2:7">
      <c r="B84" s="192"/>
      <c r="C84" s="192"/>
      <c r="D84" s="800"/>
      <c r="E84" s="800"/>
      <c r="G84" s="14"/>
    </row>
    <row r="85" spans="2:7">
      <c r="B85" s="192"/>
      <c r="C85" s="192"/>
      <c r="D85" s="800"/>
      <c r="E85" s="800"/>
      <c r="G85" s="14"/>
    </row>
    <row r="86" spans="2:7">
      <c r="B86" s="192"/>
      <c r="C86" s="192"/>
      <c r="D86" s="800"/>
      <c r="E86" s="800"/>
      <c r="G86" s="14"/>
    </row>
    <row r="87" spans="2:7">
      <c r="G87" s="14"/>
    </row>
    <row r="88" spans="2:7">
      <c r="G88" s="14"/>
    </row>
    <row r="89" spans="2:7">
      <c r="G89" s="14"/>
    </row>
    <row r="90" spans="2:7">
      <c r="G90" s="14"/>
    </row>
    <row r="91" spans="2:7">
      <c r="G91" s="11"/>
    </row>
    <row r="92" spans="2:7">
      <c r="G92" s="14"/>
    </row>
    <row r="93" spans="2:7">
      <c r="G93" s="14"/>
    </row>
    <row r="94" spans="2:7">
      <c r="G94" s="14"/>
    </row>
    <row r="95" spans="2:7">
      <c r="G95" s="11"/>
    </row>
    <row r="96" spans="2:7">
      <c r="G96" s="14"/>
    </row>
    <row r="97" spans="7:7">
      <c r="G97" s="14"/>
    </row>
    <row r="98" spans="7:7">
      <c r="G98" s="14"/>
    </row>
    <row r="99" spans="7:7">
      <c r="G99" s="14"/>
    </row>
    <row r="100" spans="7:7">
      <c r="G100" s="11"/>
    </row>
    <row r="101" spans="7:7">
      <c r="G101" s="14"/>
    </row>
    <row r="102" spans="7:7">
      <c r="G102" s="14"/>
    </row>
    <row r="103" spans="7:7">
      <c r="G103" s="14"/>
    </row>
    <row r="104" spans="7:7">
      <c r="G104" s="14"/>
    </row>
    <row r="105" spans="7:7">
      <c r="G105" s="11"/>
    </row>
    <row r="106" spans="7:7">
      <c r="G106" s="14"/>
    </row>
    <row r="107" spans="7:7">
      <c r="G107" s="14"/>
    </row>
    <row r="108" spans="7:7">
      <c r="G108" s="14"/>
    </row>
    <row r="109" spans="7:7">
      <c r="G109" s="14"/>
    </row>
    <row r="110" spans="7:7">
      <c r="G110" s="14"/>
    </row>
    <row r="111" spans="7:7">
      <c r="G111" s="14"/>
    </row>
  </sheetData>
  <mergeCells count="2">
    <mergeCell ref="B4:C6"/>
    <mergeCell ref="D4:E4"/>
  </mergeCells>
  <hyperlinks>
    <hyperlink ref="H1" location="Index!A1" display="Back to index" xr:uid="{153D6FA6-0F47-4958-B5FE-DCC6746490BD}"/>
  </hyperlinks>
  <pageMargins left="0.7" right="0.7" top="0.75" bottom="0.75" header="0.3" footer="0.3"/>
  <pageSetup paperSize="9" orientation="landscape" verticalDpi="1200" r:id="rId1"/>
  <headerFooter>
    <oddHeader>&amp;CEN
Annex 1</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C6B7C-5A9A-4CB9-AE11-C3C080719477}">
  <sheetPr>
    <tabColor theme="7" tint="0.59999389629810485"/>
    <pageSetUpPr fitToPage="1"/>
  </sheetPr>
  <dimension ref="A1:F27"/>
  <sheetViews>
    <sheetView showGridLines="0" zoomScale="90" zoomScaleNormal="90" workbookViewId="0"/>
  </sheetViews>
  <sheetFormatPr defaultColWidth="11.42578125" defaultRowHeight="18"/>
  <cols>
    <col min="1" max="1" width="4.7109375" style="2" customWidth="1"/>
    <col min="2" max="2" width="6.7109375" style="11" customWidth="1"/>
    <col min="3" max="3" width="45.7109375" style="11" customWidth="1"/>
    <col min="4" max="4" width="20.42578125" style="11" customWidth="1"/>
    <col min="5" max="15" width="15.7109375" style="11" customWidth="1"/>
    <col min="16" max="16384" width="11.42578125" style="11"/>
  </cols>
  <sheetData>
    <row r="1" spans="1:6" s="318" customFormat="1" ht="21.75">
      <c r="A1" s="2"/>
      <c r="B1" s="208" t="s">
        <v>1451</v>
      </c>
      <c r="C1" s="316"/>
      <c r="D1" s="317"/>
      <c r="E1" s="317"/>
      <c r="F1" s="9" t="s">
        <v>418</v>
      </c>
    </row>
    <row r="2" spans="1:6" s="318" customFormat="1">
      <c r="A2" s="2"/>
      <c r="B2" s="2126" t="s">
        <v>1647</v>
      </c>
      <c r="C2" s="2126"/>
      <c r="D2" s="317"/>
      <c r="E2" s="317"/>
      <c r="F2" s="317"/>
    </row>
    <row r="3" spans="1:6" s="318" customFormat="1" ht="20.100000000000001" customHeight="1">
      <c r="A3" s="12"/>
      <c r="B3" s="319"/>
      <c r="C3" s="319"/>
      <c r="D3" s="317"/>
      <c r="E3" s="317"/>
      <c r="F3" s="317"/>
    </row>
    <row r="4" spans="1:6" ht="20.100000000000001" customHeight="1">
      <c r="A4" s="12"/>
      <c r="B4" s="335"/>
      <c r="C4" s="335"/>
      <c r="D4" s="248" t="s">
        <v>64</v>
      </c>
      <c r="F4" s="317"/>
    </row>
    <row r="5" spans="1:6" s="12" customFormat="1" ht="20.100000000000001" customHeight="1" thickBot="1">
      <c r="A5" s="14"/>
      <c r="B5" s="877"/>
      <c r="C5" s="756"/>
      <c r="D5" s="736" t="s">
        <v>1452</v>
      </c>
    </row>
    <row r="6" spans="1:6" s="14" customFormat="1" ht="20.100000000000001" customHeight="1">
      <c r="B6" s="748"/>
      <c r="C6" s="321" t="s">
        <v>1453</v>
      </c>
      <c r="D6" s="322"/>
    </row>
    <row r="7" spans="1:6" s="14" customFormat="1" ht="20.100000000000001" customHeight="1">
      <c r="B7" s="289">
        <v>1</v>
      </c>
      <c r="C7" s="323" t="s">
        <v>1454</v>
      </c>
      <c r="D7" s="310">
        <v>28.084839573759805</v>
      </c>
    </row>
    <row r="8" spans="1:6" s="14" customFormat="1" ht="20.100000000000001" customHeight="1">
      <c r="B8" s="289">
        <v>2</v>
      </c>
      <c r="C8" s="323" t="s">
        <v>1455</v>
      </c>
      <c r="D8" s="310">
        <v>14.413857851746222</v>
      </c>
    </row>
    <row r="9" spans="1:6" s="14" customFormat="1" ht="20.100000000000001" customHeight="1">
      <c r="B9" s="289">
        <v>3</v>
      </c>
      <c r="C9" s="323" t="s">
        <v>1456</v>
      </c>
      <c r="D9" s="310">
        <v>114.93624231000005</v>
      </c>
    </row>
    <row r="10" spans="1:6" s="14" customFormat="1" ht="20.100000000000001" customHeight="1">
      <c r="B10" s="289">
        <v>4</v>
      </c>
      <c r="C10" s="323" t="s">
        <v>1457</v>
      </c>
      <c r="D10" s="310"/>
    </row>
    <row r="11" spans="1:6" s="14" customFormat="1" ht="20.100000000000001" customHeight="1">
      <c r="B11" s="289"/>
      <c r="C11" s="324" t="s">
        <v>1458</v>
      </c>
      <c r="D11" s="325"/>
    </row>
    <row r="12" spans="1:6" s="14" customFormat="1" ht="20.100000000000001" customHeight="1">
      <c r="B12" s="289">
        <v>5</v>
      </c>
      <c r="C12" s="323" t="s">
        <v>1459</v>
      </c>
      <c r="D12" s="310"/>
    </row>
    <row r="13" spans="1:6" s="14" customFormat="1" ht="20.100000000000001" customHeight="1">
      <c r="B13" s="289">
        <v>6</v>
      </c>
      <c r="C13" s="323" t="s">
        <v>1460</v>
      </c>
      <c r="D13" s="310"/>
    </row>
    <row r="14" spans="1:6" s="14" customFormat="1" ht="20.100000000000001" customHeight="1">
      <c r="B14" s="289">
        <v>7</v>
      </c>
      <c r="C14" s="323" t="s">
        <v>1461</v>
      </c>
      <c r="D14" s="310"/>
    </row>
    <row r="15" spans="1:6" s="14" customFormat="1" ht="20.100000000000001" customHeight="1">
      <c r="B15" s="293">
        <v>8</v>
      </c>
      <c r="C15" s="294" t="s">
        <v>1462</v>
      </c>
      <c r="D15" s="312"/>
    </row>
    <row r="16" spans="1:6" s="14" customFormat="1" ht="20.100000000000001" customHeight="1" thickBot="1">
      <c r="B16" s="542">
        <v>9</v>
      </c>
      <c r="C16" s="747" t="s">
        <v>94</v>
      </c>
      <c r="D16" s="326">
        <f>+SUM(D7:D10)</f>
        <v>157.43493973550608</v>
      </c>
    </row>
    <row r="17" spans="1:6" s="12" customFormat="1" ht="15">
      <c r="A17" s="14"/>
      <c r="B17" s="192"/>
      <c r="C17" s="192"/>
      <c r="D17" s="192"/>
    </row>
    <row r="18" spans="1:6">
      <c r="A18" s="21"/>
      <c r="B18" s="192"/>
      <c r="C18" s="192"/>
      <c r="D18" s="192"/>
    </row>
    <row r="19" spans="1:6">
      <c r="A19" s="21"/>
      <c r="B19" s="192"/>
      <c r="C19" s="192"/>
      <c r="D19" s="192"/>
    </row>
    <row r="20" spans="1:6">
      <c r="A20" s="21"/>
      <c r="C20" s="2127"/>
      <c r="D20" s="2127"/>
      <c r="E20" s="2127"/>
      <c r="F20" s="2127"/>
    </row>
    <row r="27" spans="1:6">
      <c r="E27" s="13"/>
    </row>
  </sheetData>
  <mergeCells count="2">
    <mergeCell ref="B2:C2"/>
    <mergeCell ref="C20:F20"/>
  </mergeCells>
  <hyperlinks>
    <hyperlink ref="F1" location="Index!A1" display="Back to index" xr:uid="{520544C1-3E0B-483A-BF40-0DA12D5ECA33}"/>
  </hyperlinks>
  <pageMargins left="0.70866141732283472" right="0.70866141732283472" top="0.74803149606299213" bottom="0.74803149606299213" header="0.31496062992125984" footer="0.31496062992125984"/>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2D802-3F71-4C00-A493-91702509424D}">
  <sheetPr>
    <tabColor theme="7" tint="0.59999389629810485"/>
    <pageSetUpPr fitToPage="1"/>
  </sheetPr>
  <dimension ref="A1:G27"/>
  <sheetViews>
    <sheetView showGridLines="0" zoomScale="90" zoomScaleNormal="90" workbookViewId="0"/>
  </sheetViews>
  <sheetFormatPr defaultColWidth="11.42578125" defaultRowHeight="18"/>
  <cols>
    <col min="1" max="1" width="4.7109375" style="2" customWidth="1"/>
    <col min="2" max="2" width="8.140625" style="218" customWidth="1"/>
    <col min="3" max="3" width="60.85546875" style="11" customWidth="1"/>
    <col min="4" max="4" width="15.7109375" style="11" customWidth="1"/>
    <col min="5" max="5" width="20.140625" style="11" customWidth="1"/>
    <col min="6" max="15" width="15.7109375" style="11" customWidth="1"/>
    <col min="16" max="16384" width="11.42578125" style="11"/>
  </cols>
  <sheetData>
    <row r="1" spans="1:7" ht="21.75">
      <c r="B1" s="208" t="s">
        <v>1463</v>
      </c>
      <c r="G1" s="9" t="s">
        <v>418</v>
      </c>
    </row>
    <row r="2" spans="1:7">
      <c r="B2" s="2126" t="s">
        <v>1647</v>
      </c>
      <c r="C2" s="2126"/>
    </row>
    <row r="3" spans="1:7" s="13" customFormat="1" ht="20.100000000000001" customHeight="1">
      <c r="A3" s="12"/>
      <c r="B3" s="2113"/>
      <c r="C3" s="2113"/>
      <c r="D3" s="739" t="s">
        <v>64</v>
      </c>
      <c r="E3" s="739" t="s">
        <v>65</v>
      </c>
      <c r="F3" s="739"/>
    </row>
    <row r="4" spans="1:7" s="13" customFormat="1" ht="24.95" customHeight="1" thickBot="1">
      <c r="A4" s="12"/>
      <c r="B4" s="2113"/>
      <c r="C4" s="2113"/>
      <c r="D4" s="503" t="s">
        <v>1464</v>
      </c>
      <c r="E4" s="503" t="s">
        <v>1184</v>
      </c>
      <c r="F4" s="739"/>
    </row>
    <row r="5" spans="1:7" s="24" customFormat="1" ht="24.95" customHeight="1">
      <c r="A5" s="14"/>
      <c r="B5" s="1009">
        <v>1</v>
      </c>
      <c r="C5" s="676" t="s">
        <v>1935</v>
      </c>
      <c r="D5" s="677">
        <v>178.62836510682359</v>
      </c>
      <c r="E5" s="677">
        <v>14.290269208545888</v>
      </c>
      <c r="F5" s="588"/>
    </row>
    <row r="6" spans="1:7" s="24" customFormat="1" ht="24.95" customHeight="1">
      <c r="A6" s="14"/>
      <c r="B6" s="1010" t="s">
        <v>1465</v>
      </c>
      <c r="C6" s="678" t="s">
        <v>1466</v>
      </c>
      <c r="D6" s="679"/>
      <c r="E6" s="680">
        <v>1.4536504958906626</v>
      </c>
      <c r="F6" s="588"/>
    </row>
    <row r="7" spans="1:7" s="24" customFormat="1" ht="24.95" customHeight="1">
      <c r="A7" s="14"/>
      <c r="B7" s="1010" t="s">
        <v>1467</v>
      </c>
      <c r="C7" s="681" t="s">
        <v>1468</v>
      </c>
      <c r="D7" s="679"/>
      <c r="E7" s="680">
        <v>14.290269208545888</v>
      </c>
      <c r="F7" s="588"/>
    </row>
    <row r="8" spans="1:7" s="24" customFormat="1" ht="24.95" customHeight="1">
      <c r="A8" s="14"/>
      <c r="B8" s="1010">
        <v>2</v>
      </c>
      <c r="C8" s="678" t="s">
        <v>1936</v>
      </c>
      <c r="D8" s="680">
        <v>517.32199087348613</v>
      </c>
      <c r="E8" s="680">
        <v>41.385759269878889</v>
      </c>
      <c r="F8" s="588"/>
    </row>
    <row r="9" spans="1:7" s="24" customFormat="1" ht="24.95" customHeight="1">
      <c r="A9" s="14"/>
      <c r="B9" s="1010" t="s">
        <v>1465</v>
      </c>
      <c r="C9" s="678" t="s">
        <v>1469</v>
      </c>
      <c r="D9" s="679"/>
      <c r="E9" s="680">
        <v>5.3654908554883356</v>
      </c>
      <c r="F9" s="588"/>
    </row>
    <row r="10" spans="1:7" s="24" customFormat="1" ht="24.95" customHeight="1">
      <c r="A10" s="14"/>
      <c r="B10" s="1010" t="s">
        <v>1467</v>
      </c>
      <c r="C10" s="681" t="s">
        <v>1470</v>
      </c>
      <c r="D10" s="679"/>
      <c r="E10" s="680">
        <v>41.385759269878889</v>
      </c>
      <c r="F10" s="588"/>
    </row>
    <row r="11" spans="1:7" s="24" customFormat="1" ht="24.95" customHeight="1">
      <c r="A11" s="14"/>
      <c r="B11" s="1010">
        <v>3</v>
      </c>
      <c r="C11" s="678" t="s">
        <v>1937</v>
      </c>
      <c r="D11" s="680">
        <v>0</v>
      </c>
      <c r="E11" s="680">
        <v>0</v>
      </c>
      <c r="F11" s="588"/>
    </row>
    <row r="12" spans="1:7" s="24" customFormat="1" ht="24.95" customHeight="1">
      <c r="A12" s="14"/>
      <c r="B12" s="1010" t="s">
        <v>1465</v>
      </c>
      <c r="C12" s="681" t="s">
        <v>1471</v>
      </c>
      <c r="D12" s="679"/>
      <c r="E12" s="680"/>
      <c r="F12" s="588"/>
    </row>
    <row r="13" spans="1:7" s="24" customFormat="1" ht="24.95" customHeight="1">
      <c r="A13" s="14"/>
      <c r="B13" s="1010" t="s">
        <v>1467</v>
      </c>
      <c r="C13" s="678" t="s">
        <v>1472</v>
      </c>
      <c r="D13" s="679"/>
      <c r="E13" s="680"/>
      <c r="F13" s="588"/>
    </row>
    <row r="14" spans="1:7" s="24" customFormat="1" ht="24.95" customHeight="1">
      <c r="A14" s="14"/>
      <c r="B14" s="1010">
        <v>4</v>
      </c>
      <c r="C14" s="678" t="s">
        <v>1938</v>
      </c>
      <c r="D14" s="680">
        <v>0</v>
      </c>
      <c r="E14" s="680">
        <v>0</v>
      </c>
      <c r="F14" s="588"/>
    </row>
    <row r="15" spans="1:7" s="24" customFormat="1" ht="24.95" customHeight="1">
      <c r="A15" s="14"/>
      <c r="B15" s="1010" t="s">
        <v>1465</v>
      </c>
      <c r="C15" s="681" t="s">
        <v>1473</v>
      </c>
      <c r="D15" s="679"/>
      <c r="E15" s="680"/>
      <c r="F15" s="588"/>
    </row>
    <row r="16" spans="1:7" s="24" customFormat="1" ht="24.95" customHeight="1">
      <c r="A16" s="14"/>
      <c r="B16" s="1010" t="s">
        <v>1467</v>
      </c>
      <c r="C16" s="681" t="s">
        <v>1474</v>
      </c>
      <c r="D16" s="679"/>
      <c r="E16" s="680"/>
      <c r="F16" s="588"/>
    </row>
    <row r="17" spans="1:6" s="24" customFormat="1" ht="24.95" customHeight="1">
      <c r="A17" s="14"/>
      <c r="B17" s="1010" t="s">
        <v>1475</v>
      </c>
      <c r="C17" s="682" t="s">
        <v>1476</v>
      </c>
      <c r="D17" s="679"/>
      <c r="E17" s="680"/>
      <c r="F17" s="588"/>
    </row>
    <row r="18" spans="1:6" s="24" customFormat="1" ht="24.95" customHeight="1">
      <c r="A18" s="21"/>
      <c r="B18" s="1011">
        <v>5</v>
      </c>
      <c r="C18" s="683" t="s">
        <v>1477</v>
      </c>
      <c r="D18" s="684">
        <v>0</v>
      </c>
      <c r="E18" s="684">
        <v>0</v>
      </c>
      <c r="F18" s="588"/>
    </row>
    <row r="19" spans="1:6" s="24" customFormat="1" ht="24.95" customHeight="1" thickBot="1">
      <c r="A19" s="21"/>
      <c r="B19" s="1012">
        <v>6</v>
      </c>
      <c r="C19" s="1013" t="s">
        <v>94</v>
      </c>
      <c r="D19" s="1014">
        <v>695.95035598030972</v>
      </c>
      <c r="E19" s="1014">
        <v>55.676028478424776</v>
      </c>
      <c r="F19" s="588"/>
    </row>
    <row r="20" spans="1:6">
      <c r="A20" s="21"/>
      <c r="D20" s="192"/>
      <c r="E20" s="192"/>
    </row>
    <row r="27" spans="1:6">
      <c r="E27" s="13"/>
    </row>
  </sheetData>
  <mergeCells count="3">
    <mergeCell ref="B2:C2"/>
    <mergeCell ref="B3:C3"/>
    <mergeCell ref="B4:C4"/>
  </mergeCells>
  <hyperlinks>
    <hyperlink ref="G1" location="Index!A1" display="Back to index" xr:uid="{FA70D420-9BC7-4C35-B386-D46F27853A1B}"/>
  </hyperlinks>
  <pageMargins left="0.70866141732283472" right="0.70866141732283472" top="0.74803149606299213" bottom="0.74803149606299213" header="0.31496062992125984" footer="0.31496062992125984"/>
  <pageSetup paperSize="9" scale="64"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4E2F9-E5A5-4E98-B07A-E36355ABDA7F}">
  <sheetPr>
    <tabColor theme="7" tint="0.59999389629810485"/>
    <pageSetUpPr fitToPage="1"/>
  </sheetPr>
  <dimension ref="A1:N27"/>
  <sheetViews>
    <sheetView showGridLines="0" zoomScaleNormal="100" workbookViewId="0"/>
  </sheetViews>
  <sheetFormatPr defaultColWidth="11.42578125" defaultRowHeight="18"/>
  <cols>
    <col min="1" max="1" width="4.7109375" style="2" customWidth="1"/>
    <col min="2" max="2" width="3.5703125" style="11" customWidth="1"/>
    <col min="3" max="3" width="50.42578125" style="11" customWidth="1"/>
    <col min="4" max="4" width="13.7109375" style="11" customWidth="1"/>
    <col min="5" max="5" width="14.5703125" style="11" customWidth="1"/>
    <col min="6" max="6" width="12.85546875" style="11" customWidth="1"/>
    <col min="7" max="7" width="16.85546875" style="11" customWidth="1"/>
    <col min="8" max="8" width="12" style="11" customWidth="1"/>
    <col min="9" max="15" width="15.7109375" style="11" customWidth="1"/>
    <col min="16" max="16384" width="11.42578125" style="11"/>
  </cols>
  <sheetData>
    <row r="1" spans="1:14" ht="15.75" customHeight="1">
      <c r="B1" s="303"/>
      <c r="C1" s="208" t="s">
        <v>1478</v>
      </c>
      <c r="D1" s="304"/>
      <c r="E1" s="304"/>
      <c r="F1" s="304"/>
      <c r="G1" s="304"/>
      <c r="K1" s="8"/>
      <c r="L1" s="9" t="s">
        <v>418</v>
      </c>
    </row>
    <row r="2" spans="1:14" ht="15" customHeight="1">
      <c r="C2" s="2126" t="s">
        <v>1647</v>
      </c>
      <c r="D2" s="2126"/>
      <c r="L2" s="305"/>
      <c r="M2" s="305"/>
      <c r="N2" s="305"/>
    </row>
    <row r="3" spans="1:14" s="13" customFormat="1" ht="20.100000000000001" customHeight="1">
      <c r="A3" s="12"/>
      <c r="B3" s="2046"/>
      <c r="C3" s="2046"/>
      <c r="D3" s="737" t="s">
        <v>64</v>
      </c>
      <c r="E3" s="737" t="s">
        <v>65</v>
      </c>
      <c r="F3" s="737" t="s">
        <v>66</v>
      </c>
      <c r="G3" s="737" t="s">
        <v>67</v>
      </c>
      <c r="H3" s="739" t="s">
        <v>68</v>
      </c>
      <c r="I3" s="737" t="s">
        <v>69</v>
      </c>
      <c r="J3" s="737" t="s">
        <v>70</v>
      </c>
      <c r="K3" s="202"/>
    </row>
    <row r="4" spans="1:14" s="13" customFormat="1" ht="27.95" customHeight="1" thickBot="1">
      <c r="A4" s="12"/>
      <c r="B4" s="2046"/>
      <c r="C4" s="2046"/>
      <c r="D4" s="542" t="s">
        <v>1479</v>
      </c>
      <c r="E4" s="542" t="s">
        <v>1480</v>
      </c>
      <c r="F4" s="542" t="s">
        <v>1481</v>
      </c>
      <c r="G4" s="542" t="s">
        <v>1482</v>
      </c>
      <c r="H4" s="847" t="s">
        <v>176</v>
      </c>
      <c r="I4" s="542" t="s">
        <v>1483</v>
      </c>
      <c r="J4" s="542" t="s">
        <v>201</v>
      </c>
      <c r="K4" s="202"/>
    </row>
    <row r="5" spans="1:14" s="24" customFormat="1" ht="20.100000000000001" customHeight="1">
      <c r="A5" s="14"/>
      <c r="B5" s="748">
        <v>1</v>
      </c>
      <c r="C5" s="748" t="s">
        <v>1484</v>
      </c>
      <c r="D5" s="307">
        <v>137.97700850743612</v>
      </c>
      <c r="E5" s="307">
        <v>598.68824362266241</v>
      </c>
      <c r="F5" s="307"/>
      <c r="G5" s="307"/>
      <c r="H5" s="307"/>
      <c r="I5" s="307">
        <v>736.66525213009857</v>
      </c>
      <c r="J5" s="307">
        <v>58.933220170407893</v>
      </c>
      <c r="K5" s="204"/>
    </row>
    <row r="6" spans="1:14" s="24" customFormat="1" ht="20.100000000000001" customHeight="1">
      <c r="A6" s="14"/>
      <c r="B6" s="308" t="s">
        <v>1485</v>
      </c>
      <c r="C6" s="749" t="s">
        <v>1486</v>
      </c>
      <c r="D6" s="309">
        <v>-111.23877504205262</v>
      </c>
      <c r="E6" s="309">
        <v>-486.09913941816922</v>
      </c>
      <c r="F6" s="310"/>
      <c r="G6" s="310"/>
      <c r="H6" s="310"/>
      <c r="I6" s="310">
        <v>597.3379144602219</v>
      </c>
      <c r="J6" s="310">
        <v>47.787033156817749</v>
      </c>
      <c r="K6" s="204"/>
    </row>
    <row r="7" spans="1:14" s="24" customFormat="1" ht="20.100000000000001" customHeight="1">
      <c r="A7" s="14"/>
      <c r="B7" s="308" t="s">
        <v>1487</v>
      </c>
      <c r="C7" s="749" t="s">
        <v>1488</v>
      </c>
      <c r="D7" s="310">
        <v>26.738233465383505</v>
      </c>
      <c r="E7" s="310">
        <v>112.58910420449322</v>
      </c>
      <c r="F7" s="310"/>
      <c r="G7" s="310"/>
      <c r="H7" s="310"/>
      <c r="I7" s="310">
        <v>139.32733766987673</v>
      </c>
      <c r="J7" s="310">
        <v>11.146187013590138</v>
      </c>
      <c r="K7" s="204"/>
    </row>
    <row r="8" spans="1:14" s="24" customFormat="1" ht="20.100000000000001" customHeight="1">
      <c r="A8" s="14"/>
      <c r="B8" s="749">
        <v>2</v>
      </c>
      <c r="C8" s="749" t="s">
        <v>1489</v>
      </c>
      <c r="D8" s="310">
        <v>-8.567602266750221</v>
      </c>
      <c r="E8" s="310">
        <v>-45.520468510889032</v>
      </c>
      <c r="F8" s="310"/>
      <c r="G8" s="310"/>
      <c r="H8" s="310"/>
      <c r="I8" s="310">
        <v>-54.088070777639238</v>
      </c>
      <c r="J8" s="310">
        <v>-4.3270456622111393</v>
      </c>
      <c r="K8" s="204"/>
    </row>
    <row r="9" spans="1:14" s="24" customFormat="1" ht="20.100000000000001" customHeight="1">
      <c r="A9" s="14"/>
      <c r="B9" s="749">
        <v>3</v>
      </c>
      <c r="C9" s="749" t="s">
        <v>1490</v>
      </c>
      <c r="D9" s="310"/>
      <c r="E9" s="310"/>
      <c r="F9" s="310"/>
      <c r="G9" s="310"/>
      <c r="H9" s="310"/>
      <c r="I9" s="310"/>
      <c r="J9" s="310"/>
      <c r="K9" s="204"/>
    </row>
    <row r="10" spans="1:14" s="24" customFormat="1" ht="20.100000000000001" customHeight="1">
      <c r="A10" s="14"/>
      <c r="B10" s="749">
        <v>4</v>
      </c>
      <c r="C10" s="749" t="s">
        <v>1491</v>
      </c>
      <c r="D10" s="310"/>
      <c r="E10" s="310"/>
      <c r="F10" s="310"/>
      <c r="G10" s="310"/>
      <c r="H10" s="310"/>
      <c r="I10" s="310"/>
      <c r="J10" s="310"/>
      <c r="K10" s="204"/>
    </row>
    <row r="11" spans="1:14" s="24" customFormat="1" ht="20.100000000000001" customHeight="1">
      <c r="A11" s="14"/>
      <c r="B11" s="267">
        <v>5</v>
      </c>
      <c r="C11" s="267" t="s">
        <v>1492</v>
      </c>
      <c r="D11" s="310"/>
      <c r="E11" s="310"/>
      <c r="F11" s="310"/>
      <c r="G11" s="310"/>
      <c r="H11" s="310"/>
      <c r="I11" s="310"/>
      <c r="J11" s="310"/>
      <c r="K11" s="204"/>
    </row>
    <row r="12" spans="1:14" s="24" customFormat="1" ht="20.100000000000001" customHeight="1">
      <c r="A12" s="14"/>
      <c r="B12" s="749">
        <v>6</v>
      </c>
      <c r="C12" s="749" t="s">
        <v>1493</v>
      </c>
      <c r="D12" s="310"/>
      <c r="E12" s="310"/>
      <c r="F12" s="310"/>
      <c r="G12" s="310"/>
      <c r="H12" s="310"/>
      <c r="I12" s="310"/>
      <c r="J12" s="310"/>
      <c r="K12" s="204"/>
    </row>
    <row r="13" spans="1:14" s="24" customFormat="1" ht="20.100000000000001" customHeight="1">
      <c r="A13" s="14"/>
      <c r="B13" s="749">
        <v>7</v>
      </c>
      <c r="C13" s="749" t="s">
        <v>1477</v>
      </c>
      <c r="D13" s="310"/>
      <c r="E13" s="310"/>
      <c r="F13" s="310"/>
      <c r="G13" s="310"/>
      <c r="H13" s="310"/>
      <c r="I13" s="310"/>
      <c r="J13" s="310"/>
      <c r="K13" s="204"/>
    </row>
    <row r="14" spans="1:14" s="24" customFormat="1" ht="20.100000000000001" customHeight="1">
      <c r="A14" s="14"/>
      <c r="B14" s="308" t="s">
        <v>1494</v>
      </c>
      <c r="C14" s="749" t="s">
        <v>1495</v>
      </c>
      <c r="D14" s="310">
        <v>18.170631198633284</v>
      </c>
      <c r="E14" s="310">
        <v>67.068635693604193</v>
      </c>
      <c r="F14" s="310"/>
      <c r="G14" s="310"/>
      <c r="H14" s="310"/>
      <c r="I14" s="310">
        <v>85.239266892237481</v>
      </c>
      <c r="J14" s="310">
        <v>6.8191413513789989</v>
      </c>
      <c r="K14" s="204"/>
    </row>
    <row r="15" spans="1:14" s="24" customFormat="1" ht="20.100000000000001" customHeight="1">
      <c r="A15" s="14"/>
      <c r="B15" s="311" t="s">
        <v>1496</v>
      </c>
      <c r="C15" s="294" t="s">
        <v>1486</v>
      </c>
      <c r="D15" s="312">
        <v>160.45773390819031</v>
      </c>
      <c r="E15" s="312">
        <v>450.25335517988191</v>
      </c>
      <c r="F15" s="312"/>
      <c r="G15" s="312"/>
      <c r="H15" s="312"/>
      <c r="I15" s="312">
        <v>610.71108908807207</v>
      </c>
      <c r="J15" s="312">
        <v>48.856887127045773</v>
      </c>
      <c r="K15" s="204"/>
    </row>
    <row r="16" spans="1:14" s="24" customFormat="1" ht="20.100000000000001" customHeight="1" thickBot="1">
      <c r="A16" s="14"/>
      <c r="B16" s="747">
        <v>8</v>
      </c>
      <c r="C16" s="747" t="s">
        <v>1497</v>
      </c>
      <c r="D16" s="314">
        <v>178.62836510682359</v>
      </c>
      <c r="E16" s="314">
        <v>517.32199087348613</v>
      </c>
      <c r="F16" s="314"/>
      <c r="G16" s="314"/>
      <c r="H16" s="314"/>
      <c r="I16" s="314">
        <v>695.95035598030961</v>
      </c>
      <c r="J16" s="314">
        <v>55.676028478424776</v>
      </c>
      <c r="K16" s="204"/>
    </row>
    <row r="17" spans="1:10">
      <c r="A17" s="14"/>
      <c r="B17" s="192"/>
      <c r="C17" s="192"/>
      <c r="D17" s="192"/>
      <c r="E17" s="192"/>
      <c r="F17" s="192"/>
      <c r="G17" s="192"/>
      <c r="H17" s="192"/>
      <c r="I17" s="192"/>
      <c r="J17" s="192"/>
    </row>
    <row r="18" spans="1:10">
      <c r="A18" s="21"/>
    </row>
    <row r="19" spans="1:10">
      <c r="A19" s="21"/>
    </row>
    <row r="20" spans="1:10">
      <c r="A20" s="21"/>
    </row>
    <row r="27" spans="1:10">
      <c r="E27" s="13"/>
    </row>
  </sheetData>
  <mergeCells count="3">
    <mergeCell ref="C2:D2"/>
    <mergeCell ref="B3:C3"/>
    <mergeCell ref="B4:C4"/>
  </mergeCells>
  <hyperlinks>
    <hyperlink ref="L1" location="Index!A1" display="Back to index" xr:uid="{1B42CA87-DAFD-431F-9F4D-ACD73076A4B7}"/>
  </hyperlinks>
  <pageMargins left="0.70866141732283472" right="0.70866141732283472" top="0.74803149606299213" bottom="0.74803149606299213" header="0.31496062992125984" footer="0.31496062992125984"/>
  <pageSetup paperSize="9" scale="71"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ACF49-3F0A-4324-8745-3749487314E4}">
  <sheetPr>
    <tabColor theme="7" tint="0.59999389629810485"/>
  </sheetPr>
  <dimension ref="A1:F64"/>
  <sheetViews>
    <sheetView showGridLines="0" zoomScale="90" zoomScaleNormal="90" workbookViewId="0"/>
  </sheetViews>
  <sheetFormatPr defaultColWidth="11.42578125" defaultRowHeight="18"/>
  <cols>
    <col min="1" max="1" width="4.7109375" style="2" customWidth="1"/>
    <col min="2" max="2" width="6.85546875" style="302" customWidth="1"/>
    <col min="3" max="3" width="37.85546875" style="11" customWidth="1"/>
    <col min="4" max="4" width="13.7109375" style="11" customWidth="1"/>
    <col min="5" max="5" width="39.140625" style="11" customWidth="1"/>
    <col min="6" max="15" width="15.7109375" style="11" customWidth="1"/>
    <col min="16" max="16384" width="11.42578125" style="11"/>
  </cols>
  <sheetData>
    <row r="1" spans="1:6" ht="21.75">
      <c r="B1" s="3" t="s">
        <v>1498</v>
      </c>
      <c r="C1" s="3"/>
      <c r="E1" s="8"/>
      <c r="F1" s="9" t="s">
        <v>418</v>
      </c>
    </row>
    <row r="2" spans="1:6">
      <c r="B2" s="2126" t="s">
        <v>1647</v>
      </c>
      <c r="C2" s="2126"/>
    </row>
    <row r="3" spans="1:6">
      <c r="A3" s="12"/>
      <c r="B3" s="2"/>
      <c r="C3" s="2"/>
      <c r="E3" s="202"/>
    </row>
    <row r="4" spans="1:6" s="10" customFormat="1" ht="20.100000000000001" customHeight="1">
      <c r="A4" s="12"/>
      <c r="B4" s="2046"/>
      <c r="C4" s="2046"/>
      <c r="D4" s="737" t="s">
        <v>64</v>
      </c>
      <c r="E4" s="202"/>
    </row>
    <row r="5" spans="1:6" s="24" customFormat="1" ht="20.100000000000001" customHeight="1" thickBot="1">
      <c r="A5" s="14"/>
      <c r="B5" s="2128" t="s">
        <v>1499</v>
      </c>
      <c r="C5" s="2128"/>
      <c r="D5" s="2128"/>
      <c r="E5" s="204"/>
    </row>
    <row r="6" spans="1:6" s="24" customFormat="1" ht="20.100000000000001" customHeight="1">
      <c r="A6" s="14"/>
      <c r="B6" s="461">
        <v>1</v>
      </c>
      <c r="C6" s="427" t="s">
        <v>1500</v>
      </c>
      <c r="D6" s="299">
        <v>5.7904959877136681</v>
      </c>
      <c r="E6" s="204"/>
    </row>
    <row r="7" spans="1:6" s="24" customFormat="1" ht="20.100000000000001" customHeight="1">
      <c r="A7" s="14"/>
      <c r="B7" s="289">
        <v>2</v>
      </c>
      <c r="C7" s="749" t="s">
        <v>1501</v>
      </c>
      <c r="D7" s="300">
        <v>2.4804947452056747</v>
      </c>
      <c r="E7" s="204"/>
    </row>
    <row r="8" spans="1:6" s="24" customFormat="1" ht="20.100000000000001" customHeight="1">
      <c r="A8" s="14"/>
      <c r="B8" s="289">
        <v>3</v>
      </c>
      <c r="C8" s="749" t="s">
        <v>1502</v>
      </c>
      <c r="D8" s="300">
        <v>1.4010612000964067</v>
      </c>
      <c r="E8" s="204"/>
    </row>
    <row r="9" spans="1:6" s="24" customFormat="1" ht="20.100000000000001" customHeight="1">
      <c r="A9" s="14"/>
      <c r="B9" s="293">
        <v>4</v>
      </c>
      <c r="C9" s="294" t="s">
        <v>1503</v>
      </c>
      <c r="D9" s="301">
        <v>1.5491652133570204</v>
      </c>
      <c r="E9" s="204"/>
    </row>
    <row r="10" spans="1:6" s="24" customFormat="1" ht="20.100000000000001" customHeight="1" thickBot="1">
      <c r="A10" s="14"/>
      <c r="B10" s="2128" t="s">
        <v>1504</v>
      </c>
      <c r="C10" s="2128"/>
      <c r="D10" s="2128"/>
      <c r="E10" s="204"/>
    </row>
    <row r="11" spans="1:6" s="24" customFormat="1" ht="20.100000000000001" customHeight="1">
      <c r="A11" s="14"/>
      <c r="B11" s="461">
        <v>5</v>
      </c>
      <c r="C11" s="427" t="s">
        <v>1500</v>
      </c>
      <c r="D11" s="299">
        <v>9.6657774012842221</v>
      </c>
      <c r="E11" s="204"/>
    </row>
    <row r="12" spans="1:6" s="24" customFormat="1" ht="20.100000000000001" customHeight="1">
      <c r="A12" s="14"/>
      <c r="B12" s="289">
        <v>6</v>
      </c>
      <c r="C12" s="749" t="s">
        <v>1501</v>
      </c>
      <c r="D12" s="300">
        <v>6.8916966931098118</v>
      </c>
      <c r="E12" s="204"/>
    </row>
    <row r="13" spans="1:6" s="24" customFormat="1" ht="20.100000000000001" customHeight="1">
      <c r="A13" s="14"/>
      <c r="B13" s="289">
        <v>7</v>
      </c>
      <c r="C13" s="749" t="s">
        <v>1502</v>
      </c>
      <c r="D13" s="300">
        <v>2.0778190027562045</v>
      </c>
      <c r="E13" s="204"/>
    </row>
    <row r="14" spans="1:6" s="24" customFormat="1" ht="20.100000000000001" customHeight="1">
      <c r="A14" s="14"/>
      <c r="B14" s="293">
        <v>8</v>
      </c>
      <c r="C14" s="294" t="s">
        <v>1503</v>
      </c>
      <c r="D14" s="301">
        <v>5.3654908554883356</v>
      </c>
      <c r="E14" s="204"/>
    </row>
    <row r="15" spans="1:6" s="24" customFormat="1" ht="20.100000000000001" customHeight="1" thickBot="1">
      <c r="A15" s="14"/>
      <c r="B15" s="2128" t="s">
        <v>1505</v>
      </c>
      <c r="C15" s="2128"/>
      <c r="D15" s="2128"/>
      <c r="E15" s="204"/>
    </row>
    <row r="16" spans="1:6" s="24" customFormat="1" ht="20.100000000000001" customHeight="1">
      <c r="A16" s="14"/>
      <c r="B16" s="461">
        <v>9</v>
      </c>
      <c r="C16" s="427" t="s">
        <v>1500</v>
      </c>
      <c r="D16" s="299"/>
      <c r="E16" s="204"/>
    </row>
    <row r="17" spans="1:5" s="24" customFormat="1" ht="20.100000000000001" customHeight="1">
      <c r="A17" s="14"/>
      <c r="B17" s="289">
        <v>10</v>
      </c>
      <c r="C17" s="749" t="s">
        <v>1501</v>
      </c>
      <c r="D17" s="300"/>
      <c r="E17" s="11"/>
    </row>
    <row r="18" spans="1:5" s="24" customFormat="1" ht="20.100000000000001" customHeight="1">
      <c r="A18" s="21"/>
      <c r="B18" s="289">
        <v>11</v>
      </c>
      <c r="C18" s="749" t="s">
        <v>1502</v>
      </c>
      <c r="D18" s="300"/>
      <c r="E18" s="11"/>
    </row>
    <row r="19" spans="1:5" s="24" customFormat="1" ht="20.100000000000001" customHeight="1">
      <c r="A19" s="21"/>
      <c r="B19" s="293">
        <v>12</v>
      </c>
      <c r="C19" s="294" t="s">
        <v>1503</v>
      </c>
      <c r="D19" s="301"/>
      <c r="E19" s="11"/>
    </row>
    <row r="20" spans="1:5" s="24" customFormat="1" ht="20.100000000000001" customHeight="1" thickBot="1">
      <c r="A20" s="21"/>
      <c r="B20" s="2128" t="s">
        <v>1506</v>
      </c>
      <c r="C20" s="2128"/>
      <c r="D20" s="2128"/>
      <c r="E20" s="11"/>
    </row>
    <row r="21" spans="1:5" s="24" customFormat="1" ht="20.100000000000001" customHeight="1">
      <c r="A21" s="2"/>
      <c r="B21" s="461">
        <v>13</v>
      </c>
      <c r="C21" s="427" t="s">
        <v>1500</v>
      </c>
      <c r="D21" s="299"/>
      <c r="E21" s="11"/>
    </row>
    <row r="22" spans="1:5" s="24" customFormat="1" ht="20.100000000000001" customHeight="1">
      <c r="A22" s="2"/>
      <c r="B22" s="289">
        <v>14</v>
      </c>
      <c r="C22" s="749" t="s">
        <v>1501</v>
      </c>
      <c r="D22" s="300"/>
      <c r="E22" s="11"/>
    </row>
    <row r="23" spans="1:5" s="24" customFormat="1" ht="20.100000000000001" customHeight="1">
      <c r="A23" s="2"/>
      <c r="B23" s="289">
        <v>15</v>
      </c>
      <c r="C23" s="749" t="s">
        <v>1502</v>
      </c>
      <c r="D23" s="300"/>
      <c r="E23" s="11"/>
    </row>
    <row r="24" spans="1:5" s="24" customFormat="1" ht="20.100000000000001" customHeight="1" thickBot="1">
      <c r="A24" s="2"/>
      <c r="B24" s="495">
        <v>16</v>
      </c>
      <c r="C24" s="392" t="s">
        <v>1503</v>
      </c>
      <c r="D24" s="935"/>
      <c r="E24" s="11"/>
    </row>
    <row r="25" spans="1:5" s="12" customFormat="1">
      <c r="A25" s="2"/>
      <c r="B25" s="1"/>
      <c r="E25" s="11"/>
    </row>
    <row r="26" spans="1:5" s="12" customFormat="1">
      <c r="A26" s="2"/>
      <c r="B26" s="1"/>
      <c r="E26" s="11"/>
    </row>
    <row r="27" spans="1:5" s="12" customFormat="1">
      <c r="A27" s="2"/>
      <c r="B27" s="1"/>
      <c r="E27" s="13"/>
    </row>
    <row r="28" spans="1:5" s="12" customFormat="1">
      <c r="A28" s="2"/>
      <c r="B28" s="1"/>
      <c r="E28" s="11"/>
    </row>
    <row r="29" spans="1:5" s="12" customFormat="1">
      <c r="A29" s="2"/>
      <c r="B29" s="1"/>
      <c r="E29" s="11"/>
    </row>
    <row r="30" spans="1:5" s="12" customFormat="1">
      <c r="A30" s="2"/>
      <c r="B30" s="1"/>
      <c r="E30" s="11"/>
    </row>
    <row r="31" spans="1:5" s="12" customFormat="1">
      <c r="A31" s="2"/>
      <c r="B31" s="1"/>
      <c r="E31" s="11"/>
    </row>
    <row r="32" spans="1:5" s="12" customFormat="1">
      <c r="A32" s="2"/>
      <c r="B32" s="1"/>
      <c r="E32" s="11"/>
    </row>
    <row r="33" spans="1:5" s="12" customFormat="1">
      <c r="A33" s="2"/>
      <c r="B33" s="1"/>
      <c r="E33" s="11"/>
    </row>
    <row r="34" spans="1:5" s="12" customFormat="1">
      <c r="A34" s="2"/>
      <c r="B34" s="1"/>
      <c r="E34" s="11"/>
    </row>
    <row r="35" spans="1:5" s="12" customFormat="1">
      <c r="A35" s="2"/>
      <c r="B35" s="1"/>
      <c r="E35" s="11"/>
    </row>
    <row r="36" spans="1:5" s="12" customFormat="1">
      <c r="A36" s="2"/>
      <c r="B36" s="1"/>
      <c r="E36" s="11"/>
    </row>
    <row r="37" spans="1:5" s="12" customFormat="1">
      <c r="A37" s="2"/>
      <c r="B37" s="1"/>
      <c r="E37" s="11"/>
    </row>
    <row r="38" spans="1:5" s="12" customFormat="1">
      <c r="A38" s="2"/>
      <c r="B38" s="1"/>
      <c r="E38" s="11"/>
    </row>
    <row r="39" spans="1:5" s="12" customFormat="1">
      <c r="A39" s="2"/>
      <c r="B39" s="1"/>
      <c r="E39" s="11"/>
    </row>
    <row r="40" spans="1:5" s="12" customFormat="1">
      <c r="A40" s="2"/>
      <c r="B40" s="1"/>
      <c r="E40" s="11"/>
    </row>
    <row r="41" spans="1:5" s="12" customFormat="1">
      <c r="A41" s="2"/>
      <c r="B41" s="1"/>
      <c r="E41" s="11"/>
    </row>
    <row r="42" spans="1:5" s="12" customFormat="1">
      <c r="A42" s="2"/>
      <c r="B42" s="1"/>
      <c r="E42" s="11"/>
    </row>
    <row r="43" spans="1:5" s="12" customFormat="1">
      <c r="A43" s="2"/>
      <c r="B43" s="1"/>
      <c r="E43" s="11"/>
    </row>
    <row r="44" spans="1:5" s="12" customFormat="1">
      <c r="A44" s="2"/>
      <c r="B44" s="1"/>
      <c r="E44" s="11"/>
    </row>
    <row r="45" spans="1:5" s="12" customFormat="1">
      <c r="A45" s="2"/>
      <c r="B45" s="1"/>
      <c r="E45" s="11"/>
    </row>
    <row r="46" spans="1:5" s="12" customFormat="1">
      <c r="A46" s="2"/>
      <c r="B46" s="1"/>
      <c r="E46" s="11"/>
    </row>
    <row r="47" spans="1:5" s="12" customFormat="1">
      <c r="A47" s="2"/>
      <c r="B47" s="1"/>
      <c r="E47" s="11"/>
    </row>
    <row r="48" spans="1:5" s="12" customFormat="1">
      <c r="A48" s="2"/>
      <c r="B48" s="1"/>
      <c r="E48" s="11"/>
    </row>
    <row r="49" spans="1:5" s="12" customFormat="1">
      <c r="A49" s="2"/>
      <c r="B49" s="1"/>
      <c r="E49" s="11"/>
    </row>
    <row r="50" spans="1:5" s="12" customFormat="1">
      <c r="A50" s="2"/>
      <c r="B50" s="1"/>
      <c r="E50" s="11"/>
    </row>
    <row r="51" spans="1:5" s="12" customFormat="1">
      <c r="A51" s="2"/>
      <c r="B51" s="1"/>
      <c r="E51" s="11"/>
    </row>
    <row r="52" spans="1:5" s="12" customFormat="1">
      <c r="A52" s="2"/>
      <c r="B52" s="1"/>
      <c r="E52" s="11"/>
    </row>
    <row r="53" spans="1:5" s="12" customFormat="1">
      <c r="A53" s="2"/>
      <c r="B53" s="1"/>
      <c r="E53" s="11"/>
    </row>
    <row r="54" spans="1:5" s="12" customFormat="1">
      <c r="A54" s="2"/>
      <c r="B54" s="1"/>
      <c r="E54" s="11"/>
    </row>
    <row r="55" spans="1:5" s="12" customFormat="1">
      <c r="A55" s="2"/>
      <c r="B55" s="1"/>
      <c r="E55" s="11"/>
    </row>
    <row r="56" spans="1:5" s="12" customFormat="1">
      <c r="A56" s="2"/>
      <c r="B56" s="1"/>
      <c r="E56" s="11"/>
    </row>
    <row r="57" spans="1:5" s="12" customFormat="1">
      <c r="A57" s="2"/>
      <c r="B57" s="1"/>
      <c r="E57" s="11"/>
    </row>
    <row r="58" spans="1:5" s="12" customFormat="1">
      <c r="A58" s="2"/>
      <c r="B58" s="1"/>
      <c r="E58" s="11"/>
    </row>
    <row r="59" spans="1:5" s="12" customFormat="1">
      <c r="A59" s="2"/>
      <c r="B59" s="1"/>
      <c r="E59" s="11"/>
    </row>
    <row r="60" spans="1:5" s="12" customFormat="1">
      <c r="A60" s="2"/>
      <c r="B60" s="1"/>
      <c r="E60" s="11"/>
    </row>
    <row r="61" spans="1:5" s="12" customFormat="1">
      <c r="A61" s="2"/>
      <c r="B61" s="1"/>
      <c r="E61" s="11"/>
    </row>
    <row r="62" spans="1:5" s="12" customFormat="1">
      <c r="A62" s="2"/>
      <c r="B62" s="1"/>
      <c r="E62" s="11"/>
    </row>
    <row r="63" spans="1:5" s="12" customFormat="1">
      <c r="A63" s="2"/>
      <c r="B63" s="1"/>
      <c r="E63" s="11"/>
    </row>
    <row r="64" spans="1:5" s="12" customFormat="1">
      <c r="A64" s="2"/>
      <c r="B64" s="1"/>
      <c r="E64" s="11"/>
    </row>
  </sheetData>
  <mergeCells count="6">
    <mergeCell ref="B20:D20"/>
    <mergeCell ref="B2:C2"/>
    <mergeCell ref="B4:C4"/>
    <mergeCell ref="B5:D5"/>
    <mergeCell ref="B10:D10"/>
    <mergeCell ref="B15:D15"/>
  </mergeCells>
  <hyperlinks>
    <hyperlink ref="F1" location="Index!A1" display="Back to index" xr:uid="{486C5A59-CC73-4D6E-8D39-BACDB4D9A16A}"/>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FE637-B8EB-425C-9D78-4012009A1A60}">
  <sheetPr>
    <tabColor theme="7" tint="0.59999389629810485"/>
    <pageSetUpPr fitToPage="1"/>
  </sheetPr>
  <dimension ref="A1:K27"/>
  <sheetViews>
    <sheetView showGridLines="0" zoomScale="90" zoomScaleNormal="90" workbookViewId="0"/>
  </sheetViews>
  <sheetFormatPr defaultColWidth="11.42578125" defaultRowHeight="18"/>
  <cols>
    <col min="1" max="1" width="4.7109375" style="2" customWidth="1"/>
    <col min="2" max="2" width="11.42578125" style="11"/>
    <col min="3" max="3" width="35.28515625" style="11" customWidth="1"/>
    <col min="4" max="15" width="15.7109375" style="11" customWidth="1"/>
    <col min="16" max="16384" width="11.42578125" style="11"/>
  </cols>
  <sheetData>
    <row r="1" spans="1:11" ht="21.75">
      <c r="B1" s="3" t="s">
        <v>1507</v>
      </c>
      <c r="J1" s="8"/>
      <c r="K1" s="9" t="s">
        <v>418</v>
      </c>
    </row>
    <row r="2" spans="1:11" ht="18.75">
      <c r="B2" s="2129" t="s">
        <v>1508</v>
      </c>
      <c r="C2" s="2129"/>
    </row>
    <row r="3" spans="1:11">
      <c r="A3" s="12"/>
      <c r="J3" s="202"/>
    </row>
    <row r="4" spans="1:11">
      <c r="A4" s="12"/>
      <c r="J4" s="202"/>
    </row>
    <row r="5" spans="1:11">
      <c r="A5" s="14"/>
      <c r="J5" s="204"/>
    </row>
    <row r="6" spans="1:11">
      <c r="A6" s="14"/>
      <c r="J6" s="204"/>
    </row>
    <row r="7" spans="1:11">
      <c r="A7" s="14"/>
      <c r="J7" s="204"/>
    </row>
    <row r="8" spans="1:11">
      <c r="A8" s="14"/>
      <c r="J8" s="204"/>
    </row>
    <row r="9" spans="1:11">
      <c r="A9" s="14"/>
      <c r="J9" s="204"/>
    </row>
    <row r="10" spans="1:11">
      <c r="A10" s="14"/>
      <c r="J10" s="204"/>
    </row>
    <row r="11" spans="1:11">
      <c r="A11" s="14"/>
      <c r="J11" s="204"/>
    </row>
    <row r="12" spans="1:11">
      <c r="A12" s="14"/>
      <c r="J12" s="204"/>
      <c r="K12" s="1916"/>
    </row>
    <row r="13" spans="1:11">
      <c r="A13" s="14"/>
      <c r="J13" s="204"/>
      <c r="K13" s="1916"/>
    </row>
    <row r="14" spans="1:11">
      <c r="A14" s="14"/>
      <c r="J14" s="204"/>
      <c r="K14" s="1916"/>
    </row>
    <row r="15" spans="1:11">
      <c r="A15" s="14"/>
      <c r="J15" s="204"/>
      <c r="K15" s="1916"/>
    </row>
    <row r="16" spans="1:11">
      <c r="A16" s="14"/>
      <c r="J16" s="204"/>
      <c r="K16" s="1916"/>
    </row>
    <row r="17" spans="5:11">
      <c r="K17" s="1916"/>
    </row>
    <row r="18" spans="5:11">
      <c r="K18" s="1916"/>
    </row>
    <row r="27" spans="5:11">
      <c r="E27" s="13"/>
    </row>
  </sheetData>
  <mergeCells count="1">
    <mergeCell ref="B2:C2"/>
  </mergeCells>
  <hyperlinks>
    <hyperlink ref="K1" location="Index!A1" display="Back to index" xr:uid="{6EA50842-4819-4B4B-AC3B-1A3A755FC27D}"/>
  </hyperlinks>
  <pageMargins left="0.70866141732283472" right="0.70866141732283472" top="0.82677165354330717" bottom="0.74803149606299213" header="0.31496062992125984" footer="0.31496062992125984"/>
  <pageSetup paperSize="9" scale="79" orientation="landscape" r:id="rId1"/>
  <headerFooter>
    <oddHeader>&amp;CEN
Annex XXIX</oddHeader>
    <oddFooter>&amp;C&amp;P</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8ABB5-CFC6-47E0-9518-71B2FDAEDBB5}">
  <sheetPr>
    <tabColor theme="7" tint="0.59999389629810485"/>
    <pageSetUpPr fitToPage="1"/>
  </sheetPr>
  <dimension ref="A1:K28"/>
  <sheetViews>
    <sheetView showGridLines="0" topLeftCell="A2" zoomScale="90" zoomScaleNormal="90" workbookViewId="0">
      <selection activeCell="A2" sqref="A2"/>
    </sheetView>
  </sheetViews>
  <sheetFormatPr defaultColWidth="9.140625" defaultRowHeight="18"/>
  <cols>
    <col min="1" max="1" width="4.7109375" style="2" customWidth="1"/>
    <col min="2" max="2" width="9.140625" style="261"/>
    <col min="3" max="3" width="75.7109375" style="261" customWidth="1"/>
    <col min="4" max="4" width="26" style="298" customWidth="1"/>
    <col min="5" max="5" width="15.7109375" style="11" customWidth="1"/>
    <col min="6" max="15" width="15.7109375" style="261" customWidth="1"/>
    <col min="16" max="16384" width="9.140625" style="261"/>
  </cols>
  <sheetData>
    <row r="1" spans="1:11" ht="0.6" customHeight="1">
      <c r="B1" s="2130" t="s">
        <v>1509</v>
      </c>
      <c r="C1" s="2130"/>
      <c r="D1" s="2130"/>
      <c r="E1" s="8"/>
      <c r="F1" s="284"/>
    </row>
    <row r="2" spans="1:11" ht="17.45" customHeight="1">
      <c r="B2" s="2130"/>
      <c r="C2" s="2130"/>
      <c r="D2" s="2130"/>
      <c r="F2" s="9" t="s">
        <v>418</v>
      </c>
    </row>
    <row r="3" spans="1:11" ht="18.75">
      <c r="A3" s="12"/>
      <c r="B3" s="2129" t="s">
        <v>1647</v>
      </c>
      <c r="C3" s="2129"/>
      <c r="D3" s="285"/>
      <c r="E3" s="202"/>
    </row>
    <row r="4" spans="1:11" s="1016" customFormat="1" ht="13.5">
      <c r="A4" s="192"/>
      <c r="B4" s="868"/>
      <c r="C4" s="868"/>
      <c r="D4" s="1015"/>
      <c r="E4" s="737"/>
    </row>
    <row r="5" spans="1:11" s="335" customFormat="1" ht="20.100000000000001" customHeight="1">
      <c r="A5" s="192"/>
      <c r="D5" s="752" t="s">
        <v>64</v>
      </c>
      <c r="E5" s="1017"/>
    </row>
    <row r="6" spans="1:11" s="335" customFormat="1" ht="20.100000000000001" customHeight="1" thickBot="1">
      <c r="A6" s="192"/>
      <c r="D6" s="780" t="s">
        <v>1510</v>
      </c>
      <c r="E6" s="1017"/>
    </row>
    <row r="7" spans="1:11" s="335" customFormat="1" ht="30" customHeight="1">
      <c r="A7" s="192"/>
      <c r="B7" s="286">
        <v>1</v>
      </c>
      <c r="C7" s="748" t="s">
        <v>1511</v>
      </c>
      <c r="D7" s="288">
        <v>102143.60181687</v>
      </c>
      <c r="E7" s="1017"/>
    </row>
    <row r="8" spans="1:11" s="335" customFormat="1" ht="30" customHeight="1">
      <c r="A8" s="192"/>
      <c r="B8" s="289">
        <v>2</v>
      </c>
      <c r="C8" s="749" t="s">
        <v>1512</v>
      </c>
      <c r="D8" s="291">
        <v>29.442892610013484</v>
      </c>
      <c r="E8" s="1017"/>
    </row>
    <row r="9" spans="1:11" s="335" customFormat="1" ht="30" customHeight="1">
      <c r="A9" s="192"/>
      <c r="B9" s="289">
        <v>3</v>
      </c>
      <c r="C9" s="749" t="s">
        <v>1513</v>
      </c>
      <c r="D9" s="291">
        <v>0</v>
      </c>
      <c r="E9" s="1017"/>
    </row>
    <row r="10" spans="1:11" s="335" customFormat="1" ht="30" customHeight="1">
      <c r="A10" s="192"/>
      <c r="B10" s="289">
        <v>4</v>
      </c>
      <c r="C10" s="749" t="s">
        <v>1514</v>
      </c>
      <c r="D10" s="291">
        <v>0</v>
      </c>
      <c r="E10" s="1017"/>
    </row>
    <row r="11" spans="1:11" s="335" customFormat="1" ht="37.5" customHeight="1">
      <c r="A11" s="192"/>
      <c r="B11" s="289">
        <v>5</v>
      </c>
      <c r="C11" s="749" t="s">
        <v>1515</v>
      </c>
      <c r="D11" s="291">
        <v>0</v>
      </c>
      <c r="E11" s="1017"/>
    </row>
    <row r="12" spans="1:11" s="335" customFormat="1" ht="30" customHeight="1">
      <c r="A12" s="192"/>
      <c r="B12" s="289">
        <v>6</v>
      </c>
      <c r="C12" s="749" t="s">
        <v>1516</v>
      </c>
      <c r="D12" s="291">
        <v>0</v>
      </c>
      <c r="E12" s="1017"/>
    </row>
    <row r="13" spans="1:11" s="335" customFormat="1" ht="30" customHeight="1">
      <c r="A13" s="192"/>
      <c r="B13" s="289">
        <v>7</v>
      </c>
      <c r="C13" s="749" t="s">
        <v>1517</v>
      </c>
      <c r="D13" s="291">
        <v>0</v>
      </c>
      <c r="E13" s="1017"/>
      <c r="K13" s="1925"/>
    </row>
    <row r="14" spans="1:11" s="335" customFormat="1" ht="30" customHeight="1">
      <c r="A14" s="192"/>
      <c r="B14" s="289">
        <v>8</v>
      </c>
      <c r="C14" s="749" t="s">
        <v>1518</v>
      </c>
      <c r="D14" s="292">
        <v>227.65470239743905</v>
      </c>
      <c r="E14" s="1017"/>
    </row>
    <row r="15" spans="1:11" s="335" customFormat="1" ht="30" customHeight="1">
      <c r="A15" s="192"/>
      <c r="B15" s="289">
        <v>9</v>
      </c>
      <c r="C15" s="749" t="s">
        <v>1519</v>
      </c>
      <c r="D15" s="292">
        <v>0</v>
      </c>
      <c r="E15" s="1017"/>
    </row>
    <row r="16" spans="1:11" s="335" customFormat="1" ht="30" customHeight="1">
      <c r="A16" s="192"/>
      <c r="B16" s="289">
        <v>10</v>
      </c>
      <c r="C16" s="749" t="s">
        <v>1520</v>
      </c>
      <c r="D16" s="292">
        <v>8648.7213414000016</v>
      </c>
      <c r="E16" s="1017"/>
    </row>
    <row r="17" spans="1:5" s="335" customFormat="1" ht="30" customHeight="1">
      <c r="A17" s="192"/>
      <c r="B17" s="289">
        <v>11</v>
      </c>
      <c r="C17" s="749" t="s">
        <v>1521</v>
      </c>
      <c r="D17" s="292">
        <v>0</v>
      </c>
      <c r="E17" s="192"/>
    </row>
    <row r="18" spans="1:5" s="335" customFormat="1" ht="30" customHeight="1">
      <c r="A18" s="868"/>
      <c r="B18" s="289" t="s">
        <v>1522</v>
      </c>
      <c r="C18" s="749" t="s">
        <v>1523</v>
      </c>
      <c r="D18" s="292">
        <v>0</v>
      </c>
      <c r="E18" s="192"/>
    </row>
    <row r="19" spans="1:5" s="335" customFormat="1" ht="30" customHeight="1">
      <c r="A19" s="868"/>
      <c r="B19" s="289" t="s">
        <v>1524</v>
      </c>
      <c r="C19" s="749" t="s">
        <v>1525</v>
      </c>
      <c r="D19" s="292">
        <v>0</v>
      </c>
      <c r="E19" s="192"/>
    </row>
    <row r="20" spans="1:5" s="335" customFormat="1" ht="30" customHeight="1">
      <c r="A20" s="868"/>
      <c r="B20" s="293">
        <v>12</v>
      </c>
      <c r="C20" s="294" t="s">
        <v>1526</v>
      </c>
      <c r="D20" s="295">
        <v>-603.83361243744196</v>
      </c>
      <c r="E20" s="192"/>
    </row>
    <row r="21" spans="1:5" s="335" customFormat="1" ht="24.95" customHeight="1" thickBot="1">
      <c r="A21" s="868"/>
      <c r="B21" s="736">
        <v>13</v>
      </c>
      <c r="C21" s="747" t="s">
        <v>1156</v>
      </c>
      <c r="D21" s="297">
        <v>110445.58714084</v>
      </c>
      <c r="E21" s="192"/>
    </row>
    <row r="22" spans="1:5" s="1016" customFormat="1" ht="13.5">
      <c r="A22" s="868"/>
      <c r="D22" s="1015"/>
      <c r="E22" s="192"/>
    </row>
    <row r="23" spans="1:5" s="1016" customFormat="1" ht="13.5">
      <c r="A23" s="868"/>
      <c r="D23" s="1015"/>
      <c r="E23" s="192"/>
    </row>
    <row r="24" spans="1:5" s="1016" customFormat="1" ht="13.5">
      <c r="A24" s="868"/>
      <c r="D24" s="1015"/>
      <c r="E24" s="192"/>
    </row>
    <row r="25" spans="1:5" s="1016" customFormat="1" ht="13.5">
      <c r="A25" s="868"/>
      <c r="D25" s="1015"/>
      <c r="E25" s="192"/>
    </row>
    <row r="26" spans="1:5" s="1016" customFormat="1" ht="13.5">
      <c r="A26" s="868"/>
      <c r="D26" s="1015"/>
      <c r="E26" s="192"/>
    </row>
    <row r="27" spans="1:5" s="1016" customFormat="1" ht="13.5">
      <c r="A27" s="868"/>
      <c r="D27" s="1015"/>
      <c r="E27" s="335"/>
    </row>
    <row r="28" spans="1:5" s="1016" customFormat="1" ht="13.5">
      <c r="A28" s="868"/>
      <c r="D28" s="1015"/>
      <c r="E28" s="192"/>
    </row>
  </sheetData>
  <mergeCells count="2">
    <mergeCell ref="B1:D2"/>
    <mergeCell ref="B3:C3"/>
  </mergeCells>
  <hyperlinks>
    <hyperlink ref="F2" location="Index!A1" display="Back to index" xr:uid="{C9117AC8-A1C0-4C8C-B404-7ABAC13E7A57}"/>
  </hyperlinks>
  <pageMargins left="0.7" right="0.7" top="0.75" bottom="0.75" header="0.3" footer="0.3"/>
  <pageSetup paperSize="9" scale="69" fitToHeight="0"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7211-7668-45C0-B445-038F9F0ECF1C}">
  <sheetPr>
    <tabColor theme="7" tint="0.59999389629810485"/>
    <pageSetUpPr fitToPage="1"/>
  </sheetPr>
  <dimension ref="A1:M73"/>
  <sheetViews>
    <sheetView showGridLines="0" zoomScale="90" zoomScaleNormal="90" workbookViewId="0"/>
  </sheetViews>
  <sheetFormatPr defaultColWidth="9.140625" defaultRowHeight="18"/>
  <cols>
    <col min="1" max="1" width="4.7109375" style="2" customWidth="1"/>
    <col min="2" max="2" width="9.5703125" style="283" customWidth="1"/>
    <col min="3" max="3" width="91.85546875" style="275" customWidth="1"/>
    <col min="4" max="4" width="17" style="276" customWidth="1"/>
    <col min="5" max="5" width="17" style="277" customWidth="1"/>
    <col min="6" max="6" width="15.7109375" style="11" customWidth="1"/>
    <col min="7" max="15" width="15.7109375" style="275" customWidth="1"/>
    <col min="16" max="16384" width="9.140625" style="275"/>
  </cols>
  <sheetData>
    <row r="1" spans="1:11" ht="21" customHeight="1">
      <c r="B1" s="3" t="s">
        <v>1527</v>
      </c>
      <c r="F1" s="8"/>
      <c r="G1" s="9" t="s">
        <v>418</v>
      </c>
    </row>
    <row r="2" spans="1:11" ht="18.75">
      <c r="B2" s="2129" t="s">
        <v>1647</v>
      </c>
      <c r="C2" s="2129"/>
      <c r="D2" s="278"/>
      <c r="E2" s="278"/>
    </row>
    <row r="3" spans="1:11" s="335" customFormat="1" ht="24.95" customHeight="1">
      <c r="A3" s="192"/>
      <c r="B3" s="408"/>
      <c r="D3" s="2052" t="s">
        <v>1528</v>
      </c>
      <c r="E3" s="2052"/>
      <c r="F3" s="737"/>
    </row>
    <row r="4" spans="1:11" s="335" customFormat="1" ht="24.95" customHeight="1">
      <c r="A4" s="192"/>
      <c r="B4" s="2095"/>
      <c r="C4" s="2095"/>
      <c r="D4" s="248" t="s">
        <v>64</v>
      </c>
      <c r="E4" s="248" t="s">
        <v>65</v>
      </c>
      <c r="F4" s="737"/>
    </row>
    <row r="5" spans="1:11" s="335" customFormat="1" ht="24.95" customHeight="1">
      <c r="A5" s="192"/>
      <c r="B5" s="2095"/>
      <c r="C5" s="2095"/>
      <c r="D5" s="1018" t="s">
        <v>673</v>
      </c>
      <c r="E5" s="1018" t="s">
        <v>1123</v>
      </c>
      <c r="F5" s="1017"/>
    </row>
    <row r="6" spans="1:11" s="334" customFormat="1" ht="24.95" customHeight="1" thickBot="1">
      <c r="A6" s="192"/>
      <c r="B6" s="2131" t="s">
        <v>1529</v>
      </c>
      <c r="C6" s="2131"/>
      <c r="D6" s="2131"/>
      <c r="E6" s="2131"/>
      <c r="F6" s="1017"/>
    </row>
    <row r="7" spans="1:11" s="334" customFormat="1" ht="24.95" customHeight="1">
      <c r="A7" s="192"/>
      <c r="B7" s="1019">
        <v>1</v>
      </c>
      <c r="C7" s="1020" t="s">
        <v>1530</v>
      </c>
      <c r="D7" s="1021">
        <v>101671.22216244999</v>
      </c>
      <c r="E7" s="1022">
        <v>99203.132522350017</v>
      </c>
      <c r="F7" s="1017"/>
    </row>
    <row r="8" spans="1:11" s="334" customFormat="1" ht="24.95" customHeight="1">
      <c r="A8" s="192"/>
      <c r="B8" s="463">
        <v>2</v>
      </c>
      <c r="C8" s="920" t="s">
        <v>1531</v>
      </c>
      <c r="D8" s="1023">
        <v>0</v>
      </c>
      <c r="E8" s="1024">
        <v>0</v>
      </c>
      <c r="F8" s="1017"/>
    </row>
    <row r="9" spans="1:11" s="334" customFormat="1" ht="24.95" customHeight="1">
      <c r="A9" s="192"/>
      <c r="B9" s="463">
        <v>3</v>
      </c>
      <c r="C9" s="920" t="s">
        <v>1532</v>
      </c>
      <c r="D9" s="1023">
        <v>-38.815574730000002</v>
      </c>
      <c r="E9" s="1024">
        <v>-29.937929670000003</v>
      </c>
      <c r="F9" s="1017"/>
    </row>
    <row r="10" spans="1:11" s="334" customFormat="1" ht="24.95" customHeight="1">
      <c r="A10" s="192"/>
      <c r="B10" s="463">
        <v>4</v>
      </c>
      <c r="C10" s="920" t="s">
        <v>1533</v>
      </c>
      <c r="D10" s="1023">
        <v>0</v>
      </c>
      <c r="E10" s="1024">
        <v>0</v>
      </c>
      <c r="F10" s="1017"/>
    </row>
    <row r="11" spans="1:11" s="334" customFormat="1" ht="24.95" customHeight="1">
      <c r="A11" s="192"/>
      <c r="B11" s="463">
        <v>5</v>
      </c>
      <c r="C11" s="1025" t="s">
        <v>1534</v>
      </c>
      <c r="D11" s="1023">
        <v>0</v>
      </c>
      <c r="E11" s="1024">
        <v>0</v>
      </c>
      <c r="F11" s="1017"/>
    </row>
    <row r="12" spans="1:11" s="334" customFormat="1" ht="24.95" customHeight="1">
      <c r="A12" s="192"/>
      <c r="B12" s="1026">
        <v>6</v>
      </c>
      <c r="C12" s="920" t="s">
        <v>1535</v>
      </c>
      <c r="D12" s="1023">
        <v>-565.01803772000005</v>
      </c>
      <c r="E12" s="1024">
        <v>-775.27886152000008</v>
      </c>
      <c r="F12" s="1017"/>
    </row>
    <row r="13" spans="1:11" s="334" customFormat="1" ht="24.95" customHeight="1" thickBot="1">
      <c r="A13" s="192"/>
      <c r="B13" s="1027">
        <v>7</v>
      </c>
      <c r="C13" s="1028" t="s">
        <v>1536</v>
      </c>
      <c r="D13" s="1029">
        <v>101067.38855000002</v>
      </c>
      <c r="E13" s="1029">
        <v>98397.915731159999</v>
      </c>
      <c r="F13" s="1017"/>
      <c r="K13" s="1925"/>
    </row>
    <row r="14" spans="1:11" s="334" customFormat="1" ht="24.95" customHeight="1" thickBot="1">
      <c r="A14" s="192"/>
      <c r="B14" s="2131" t="s">
        <v>1537</v>
      </c>
      <c r="C14" s="2131"/>
      <c r="D14" s="2131"/>
      <c r="E14" s="2131"/>
      <c r="F14" s="1017"/>
    </row>
    <row r="15" spans="1:11" s="334" customFormat="1" ht="24.95" customHeight="1">
      <c r="A15" s="192"/>
      <c r="B15" s="918">
        <v>8</v>
      </c>
      <c r="C15" s="1030" t="s">
        <v>1538</v>
      </c>
      <c r="D15" s="1031">
        <v>392.24472756</v>
      </c>
      <c r="E15" s="1032">
        <v>572.44913548000011</v>
      </c>
      <c r="F15" s="1017"/>
    </row>
    <row r="16" spans="1:11" s="334" customFormat="1" ht="24.95" customHeight="1">
      <c r="A16" s="192"/>
      <c r="B16" s="463" t="s">
        <v>1539</v>
      </c>
      <c r="C16" s="1033" t="s">
        <v>1540</v>
      </c>
      <c r="D16" s="1023">
        <v>0</v>
      </c>
      <c r="E16" s="1024">
        <v>0</v>
      </c>
      <c r="F16" s="1017"/>
    </row>
    <row r="17" spans="1:6" s="334" customFormat="1" ht="24.95" customHeight="1">
      <c r="A17" s="192"/>
      <c r="B17" s="463">
        <v>9</v>
      </c>
      <c r="C17" s="920" t="s">
        <v>1541</v>
      </c>
      <c r="D17" s="1034">
        <v>291.83247043</v>
      </c>
      <c r="E17" s="1024">
        <v>264.06714865999999</v>
      </c>
      <c r="F17" s="192"/>
    </row>
    <row r="18" spans="1:6" s="334" customFormat="1" ht="24.95" customHeight="1">
      <c r="A18" s="868"/>
      <c r="B18" s="463" t="s">
        <v>1384</v>
      </c>
      <c r="C18" s="1035" t="s">
        <v>1542</v>
      </c>
      <c r="D18" s="1023">
        <v>0</v>
      </c>
      <c r="E18" s="1024">
        <v>0</v>
      </c>
      <c r="F18" s="192"/>
    </row>
    <row r="19" spans="1:6" s="334" customFormat="1" ht="24.95" customHeight="1">
      <c r="A19" s="868"/>
      <c r="B19" s="463" t="s">
        <v>1386</v>
      </c>
      <c r="C19" s="1035" t="s">
        <v>1543</v>
      </c>
      <c r="D19" s="1023">
        <v>0</v>
      </c>
      <c r="E19" s="1024">
        <v>0</v>
      </c>
      <c r="F19" s="192"/>
    </row>
    <row r="20" spans="1:6" s="334" customFormat="1" ht="24.95" customHeight="1">
      <c r="A20" s="868"/>
      <c r="B20" s="463">
        <v>10</v>
      </c>
      <c r="C20" s="895" t="s">
        <v>1544</v>
      </c>
      <c r="D20" s="1034">
        <v>0</v>
      </c>
      <c r="E20" s="1024">
        <v>0</v>
      </c>
      <c r="F20" s="192"/>
    </row>
    <row r="21" spans="1:6" s="334" customFormat="1" ht="24.95" customHeight="1">
      <c r="A21" s="868"/>
      <c r="B21" s="463" t="s">
        <v>1545</v>
      </c>
      <c r="C21" s="895" t="s">
        <v>1546</v>
      </c>
      <c r="D21" s="1023">
        <v>0</v>
      </c>
      <c r="E21" s="1024">
        <v>0</v>
      </c>
      <c r="F21" s="192"/>
    </row>
    <row r="22" spans="1:6" s="334" customFormat="1" ht="24.95" customHeight="1">
      <c r="A22" s="868"/>
      <c r="B22" s="463" t="s">
        <v>1547</v>
      </c>
      <c r="C22" s="895" t="s">
        <v>1548</v>
      </c>
      <c r="D22" s="1034">
        <v>0</v>
      </c>
      <c r="E22" s="1024">
        <v>0</v>
      </c>
      <c r="F22" s="192"/>
    </row>
    <row r="23" spans="1:6" s="334" customFormat="1" ht="24.95" customHeight="1">
      <c r="A23" s="868"/>
      <c r="B23" s="463">
        <v>11</v>
      </c>
      <c r="C23" s="920" t="s">
        <v>1549</v>
      </c>
      <c r="D23" s="1023">
        <v>0</v>
      </c>
      <c r="E23" s="1024">
        <v>0</v>
      </c>
      <c r="F23" s="192"/>
    </row>
    <row r="24" spans="1:6" s="334" customFormat="1" ht="24.95" customHeight="1">
      <c r="A24" s="868"/>
      <c r="B24" s="463">
        <v>12</v>
      </c>
      <c r="C24" s="920" t="s">
        <v>1550</v>
      </c>
      <c r="D24" s="1023">
        <v>0</v>
      </c>
      <c r="E24" s="1024">
        <v>0</v>
      </c>
      <c r="F24" s="192"/>
    </row>
    <row r="25" spans="1:6" s="334" customFormat="1" ht="24.95" customHeight="1">
      <c r="A25" s="868"/>
      <c r="B25" s="1036">
        <v>13</v>
      </c>
      <c r="C25" s="1037" t="s">
        <v>1551</v>
      </c>
      <c r="D25" s="1038">
        <v>684.07719799000006</v>
      </c>
      <c r="E25" s="1039">
        <v>836.51628414000015</v>
      </c>
      <c r="F25" s="192"/>
    </row>
    <row r="26" spans="1:6" s="334" customFormat="1" ht="24.95" customHeight="1" thickBot="1">
      <c r="A26" s="868"/>
      <c r="B26" s="2131" t="s">
        <v>1552</v>
      </c>
      <c r="C26" s="2131"/>
      <c r="D26" s="2131"/>
      <c r="E26" s="2131"/>
      <c r="F26" s="192"/>
    </row>
    <row r="27" spans="1:6" s="334" customFormat="1" ht="24.95" customHeight="1">
      <c r="A27" s="868"/>
      <c r="B27" s="1040">
        <v>14</v>
      </c>
      <c r="C27" s="1030" t="s">
        <v>1553</v>
      </c>
      <c r="D27" s="1031">
        <v>45.400051439999999</v>
      </c>
      <c r="E27" s="1032">
        <v>65.620471999999992</v>
      </c>
      <c r="F27" s="192"/>
    </row>
    <row r="28" spans="1:6" s="334" customFormat="1" ht="24.95" customHeight="1">
      <c r="A28" s="868"/>
      <c r="B28" s="1026">
        <v>15</v>
      </c>
      <c r="C28" s="920" t="s">
        <v>1554</v>
      </c>
      <c r="D28" s="1023">
        <v>0</v>
      </c>
      <c r="E28" s="1024">
        <v>0</v>
      </c>
      <c r="F28" s="192"/>
    </row>
    <row r="29" spans="1:6" s="334" customFormat="1" ht="24.95" customHeight="1">
      <c r="A29" s="868"/>
      <c r="B29" s="1026">
        <v>16</v>
      </c>
      <c r="C29" s="920" t="s">
        <v>1555</v>
      </c>
      <c r="D29" s="1023">
        <v>0</v>
      </c>
      <c r="E29" s="1024">
        <v>0</v>
      </c>
      <c r="F29" s="192"/>
    </row>
    <row r="30" spans="1:6" s="334" customFormat="1" ht="24.95" customHeight="1">
      <c r="A30" s="868"/>
      <c r="B30" s="463" t="s">
        <v>1556</v>
      </c>
      <c r="C30" s="920" t="s">
        <v>1557</v>
      </c>
      <c r="D30" s="1023">
        <v>0</v>
      </c>
      <c r="E30" s="1024">
        <v>0</v>
      </c>
      <c r="F30" s="192"/>
    </row>
    <row r="31" spans="1:6" s="334" customFormat="1" ht="24.95" customHeight="1">
      <c r="A31" s="868"/>
      <c r="B31" s="463">
        <v>17</v>
      </c>
      <c r="C31" s="920" t="s">
        <v>1558</v>
      </c>
      <c r="D31" s="1023">
        <v>0</v>
      </c>
      <c r="E31" s="1024">
        <v>0</v>
      </c>
      <c r="F31" s="192"/>
    </row>
    <row r="32" spans="1:6" s="334" customFormat="1" ht="24.95" customHeight="1">
      <c r="A32" s="868"/>
      <c r="B32" s="463" t="s">
        <v>1332</v>
      </c>
      <c r="C32" s="920" t="s">
        <v>1559</v>
      </c>
      <c r="D32" s="1023">
        <v>0</v>
      </c>
      <c r="E32" s="1024">
        <v>0</v>
      </c>
      <c r="F32" s="192"/>
    </row>
    <row r="33" spans="1:6" s="334" customFormat="1" ht="24.95" customHeight="1">
      <c r="A33" s="868"/>
      <c r="B33" s="1036">
        <v>18</v>
      </c>
      <c r="C33" s="1037" t="s">
        <v>1560</v>
      </c>
      <c r="D33" s="1041">
        <v>45.400051439999999</v>
      </c>
      <c r="E33" s="1041">
        <v>65.620471999999992</v>
      </c>
      <c r="F33" s="192"/>
    </row>
    <row r="34" spans="1:6" s="334" customFormat="1" ht="24.95" customHeight="1" thickBot="1">
      <c r="A34" s="868"/>
      <c r="B34" s="2131" t="s">
        <v>1561</v>
      </c>
      <c r="C34" s="2131"/>
      <c r="D34" s="2131"/>
      <c r="E34" s="2131"/>
      <c r="F34" s="192"/>
    </row>
    <row r="35" spans="1:6" s="334" customFormat="1" ht="24.95" customHeight="1">
      <c r="A35" s="868"/>
      <c r="B35" s="1040">
        <v>19</v>
      </c>
      <c r="C35" s="1030" t="s">
        <v>1562</v>
      </c>
      <c r="D35" s="1031">
        <v>16993.69853102</v>
      </c>
      <c r="E35" s="1032">
        <v>16636.720406100001</v>
      </c>
      <c r="F35" s="192"/>
    </row>
    <row r="36" spans="1:6" s="334" customFormat="1" ht="24.95" customHeight="1">
      <c r="A36" s="868"/>
      <c r="B36" s="1026">
        <v>20</v>
      </c>
      <c r="C36" s="920" t="s">
        <v>1563</v>
      </c>
      <c r="D36" s="1034">
        <v>-8344.97718962</v>
      </c>
      <c r="E36" s="1034">
        <v>-8207.6530885600005</v>
      </c>
      <c r="F36" s="192"/>
    </row>
    <row r="37" spans="1:6" s="334" customFormat="1" ht="24.95" customHeight="1">
      <c r="A37" s="868"/>
      <c r="B37" s="1026">
        <v>21</v>
      </c>
      <c r="C37" s="920" t="s">
        <v>1564</v>
      </c>
      <c r="D37" s="1023">
        <v>0</v>
      </c>
      <c r="E37" s="1024">
        <v>0</v>
      </c>
      <c r="F37" s="192"/>
    </row>
    <row r="38" spans="1:6" s="334" customFormat="1" ht="24.95" customHeight="1">
      <c r="A38" s="868"/>
      <c r="B38" s="1036">
        <v>22</v>
      </c>
      <c r="C38" s="1037" t="s">
        <v>1565</v>
      </c>
      <c r="D38" s="1038">
        <v>8648.7213414000016</v>
      </c>
      <c r="E38" s="1038">
        <v>8429.0673175400007</v>
      </c>
      <c r="F38" s="192"/>
    </row>
    <row r="39" spans="1:6" s="334" customFormat="1" ht="24.95" customHeight="1" thickBot="1">
      <c r="A39" s="868"/>
      <c r="B39" s="2131" t="s">
        <v>1566</v>
      </c>
      <c r="C39" s="2131"/>
      <c r="D39" s="2131"/>
      <c r="E39" s="2131"/>
      <c r="F39" s="192"/>
    </row>
    <row r="40" spans="1:6" s="334" customFormat="1" ht="24.95" customHeight="1">
      <c r="A40" s="868"/>
      <c r="B40" s="918" t="s">
        <v>1339</v>
      </c>
      <c r="C40" s="1030" t="s">
        <v>1567</v>
      </c>
      <c r="D40" s="1042">
        <v>0</v>
      </c>
      <c r="E40" s="1032">
        <v>0</v>
      </c>
      <c r="F40" s="192"/>
    </row>
    <row r="41" spans="1:6" s="334" customFormat="1" ht="24.95" customHeight="1">
      <c r="A41" s="868"/>
      <c r="B41" s="463" t="s">
        <v>1568</v>
      </c>
      <c r="C41" s="920" t="s">
        <v>1569</v>
      </c>
      <c r="D41" s="1023">
        <v>0</v>
      </c>
      <c r="E41" s="1024">
        <v>0</v>
      </c>
      <c r="F41" s="192"/>
    </row>
    <row r="42" spans="1:6" s="334" customFormat="1" ht="24.95" customHeight="1">
      <c r="A42" s="868"/>
      <c r="B42" s="1026" t="s">
        <v>1570</v>
      </c>
      <c r="C42" s="1033" t="s">
        <v>1571</v>
      </c>
      <c r="D42" s="1023">
        <v>0</v>
      </c>
      <c r="E42" s="1024">
        <v>0</v>
      </c>
      <c r="F42" s="192"/>
    </row>
    <row r="43" spans="1:6" s="334" customFormat="1" ht="95.25" customHeight="1">
      <c r="A43" s="868"/>
      <c r="B43" s="1026" t="s">
        <v>1572</v>
      </c>
      <c r="C43" s="1033" t="s">
        <v>1573</v>
      </c>
      <c r="D43" s="1034">
        <v>0</v>
      </c>
      <c r="E43" s="1024">
        <v>0</v>
      </c>
      <c r="F43" s="192"/>
    </row>
    <row r="44" spans="1:6" s="334" customFormat="1" ht="89.25" customHeight="1">
      <c r="A44" s="868"/>
      <c r="B44" s="1026" t="s">
        <v>1574</v>
      </c>
      <c r="C44" s="1043" t="s">
        <v>1575</v>
      </c>
      <c r="D44" s="1034">
        <v>0</v>
      </c>
      <c r="E44" s="1024">
        <v>0</v>
      </c>
      <c r="F44" s="192"/>
    </row>
    <row r="45" spans="1:6" s="334" customFormat="1" ht="24.95" customHeight="1">
      <c r="A45" s="868"/>
      <c r="B45" s="1026" t="s">
        <v>1576</v>
      </c>
      <c r="C45" s="1033" t="s">
        <v>1577</v>
      </c>
      <c r="D45" s="1023">
        <v>0</v>
      </c>
      <c r="E45" s="1024">
        <v>0</v>
      </c>
      <c r="F45" s="192"/>
    </row>
    <row r="46" spans="1:6" s="334" customFormat="1" ht="24.95" customHeight="1">
      <c r="A46" s="868"/>
      <c r="B46" s="1026" t="s">
        <v>1578</v>
      </c>
      <c r="C46" s="1033" t="s">
        <v>1579</v>
      </c>
      <c r="D46" s="1023">
        <v>0</v>
      </c>
      <c r="E46" s="1024">
        <v>0</v>
      </c>
      <c r="F46" s="192"/>
    </row>
    <row r="47" spans="1:6" s="334" customFormat="1" ht="24.95" customHeight="1">
      <c r="A47" s="868"/>
      <c r="B47" s="1026" t="s">
        <v>1580</v>
      </c>
      <c r="C47" s="1033" t="s">
        <v>1581</v>
      </c>
      <c r="D47" s="1023">
        <v>0</v>
      </c>
      <c r="E47" s="1024">
        <v>0</v>
      </c>
      <c r="F47" s="192"/>
    </row>
    <row r="48" spans="1:6" s="334" customFormat="1" ht="24.95" customHeight="1">
      <c r="A48" s="868"/>
      <c r="B48" s="1026" t="s">
        <v>1582</v>
      </c>
      <c r="C48" s="1033" t="s">
        <v>1583</v>
      </c>
      <c r="D48" s="1023">
        <v>0</v>
      </c>
      <c r="E48" s="1024">
        <v>0</v>
      </c>
      <c r="F48" s="192"/>
    </row>
    <row r="49" spans="1:13" s="334" customFormat="1" ht="24.95" customHeight="1">
      <c r="A49" s="868"/>
      <c r="B49" s="1026" t="s">
        <v>1584</v>
      </c>
      <c r="C49" s="1033" t="s">
        <v>1585</v>
      </c>
      <c r="D49" s="1023">
        <v>0</v>
      </c>
      <c r="E49" s="1024">
        <v>0</v>
      </c>
      <c r="F49" s="192"/>
    </row>
    <row r="50" spans="1:13" s="334" customFormat="1" ht="24.95" customHeight="1">
      <c r="A50" s="868"/>
      <c r="B50" s="1044" t="s">
        <v>1586</v>
      </c>
      <c r="C50" s="1045" t="s">
        <v>1587</v>
      </c>
      <c r="D50" s="1041">
        <v>0</v>
      </c>
      <c r="E50" s="1046">
        <v>0</v>
      </c>
      <c r="F50" s="192"/>
    </row>
    <row r="51" spans="1:13" s="334" customFormat="1" ht="24.95" customHeight="1" thickBot="1">
      <c r="A51" s="868"/>
      <c r="B51" s="2131" t="s">
        <v>1588</v>
      </c>
      <c r="C51" s="2131"/>
      <c r="D51" s="2131"/>
      <c r="E51" s="2131"/>
      <c r="F51" s="192"/>
    </row>
    <row r="52" spans="1:13" s="334" customFormat="1" ht="24.95" customHeight="1">
      <c r="A52" s="868"/>
      <c r="B52" s="1040">
        <v>23</v>
      </c>
      <c r="C52" s="1047" t="s">
        <v>1257</v>
      </c>
      <c r="D52" s="1031">
        <v>7056.6110696400001</v>
      </c>
      <c r="E52" s="1032">
        <v>6929.4036275399994</v>
      </c>
      <c r="F52" s="192"/>
    </row>
    <row r="53" spans="1:13" s="334" customFormat="1" ht="24.95" customHeight="1">
      <c r="A53" s="868"/>
      <c r="B53" s="1036">
        <v>24</v>
      </c>
      <c r="C53" s="1037" t="s">
        <v>1156</v>
      </c>
      <c r="D53" s="1041">
        <v>110445.58714083002</v>
      </c>
      <c r="E53" s="1041">
        <v>107729.11980484001</v>
      </c>
      <c r="F53" s="192"/>
    </row>
    <row r="54" spans="1:13" s="334" customFormat="1" ht="24.95" customHeight="1" thickBot="1">
      <c r="A54" s="868"/>
      <c r="B54" s="2131" t="s">
        <v>1155</v>
      </c>
      <c r="C54" s="2131"/>
      <c r="D54" s="2131"/>
      <c r="E54" s="2131"/>
      <c r="F54" s="192"/>
    </row>
    <row r="55" spans="1:13" s="334" customFormat="1" ht="24.95" customHeight="1">
      <c r="A55" s="868"/>
      <c r="B55" s="1040">
        <v>25</v>
      </c>
      <c r="C55" s="1048" t="s">
        <v>1155</v>
      </c>
      <c r="D55" s="1049">
        <v>6.3892195716629782E-2</v>
      </c>
      <c r="E55" s="1049">
        <v>6.4322475112515293E-2</v>
      </c>
      <c r="F55" s="192"/>
    </row>
    <row r="56" spans="1:13" s="334" customFormat="1" ht="24.95" customHeight="1">
      <c r="A56" s="868"/>
      <c r="B56" s="463" t="s">
        <v>1589</v>
      </c>
      <c r="C56" s="920" t="s">
        <v>1590</v>
      </c>
      <c r="D56" s="1050">
        <v>6.3892195716629782E-2</v>
      </c>
      <c r="E56" s="1050">
        <v>6.4322475112515293E-2</v>
      </c>
      <c r="F56" s="192"/>
    </row>
    <row r="57" spans="1:13" s="334" customFormat="1" ht="24.95" customHeight="1">
      <c r="A57" s="868"/>
      <c r="B57" s="463" t="s">
        <v>1591</v>
      </c>
      <c r="C57" s="920" t="s">
        <v>1592</v>
      </c>
      <c r="D57" s="1050">
        <v>6.3892195716629782E-2</v>
      </c>
      <c r="E57" s="1050">
        <v>6.4322475112515293E-2</v>
      </c>
      <c r="F57" s="192"/>
    </row>
    <row r="58" spans="1:13" s="334" customFormat="1" ht="24.95" customHeight="1">
      <c r="A58" s="868"/>
      <c r="B58" s="463">
        <v>26</v>
      </c>
      <c r="C58" s="920" t="s">
        <v>1593</v>
      </c>
      <c r="D58" s="1050">
        <v>0.03</v>
      </c>
      <c r="E58" s="1050">
        <v>0.03</v>
      </c>
      <c r="F58" s="192"/>
    </row>
    <row r="59" spans="1:13" s="334" customFormat="1" ht="24.95" customHeight="1">
      <c r="A59" s="868"/>
      <c r="B59" s="463" t="s">
        <v>1594</v>
      </c>
      <c r="C59" s="920" t="s">
        <v>1595</v>
      </c>
      <c r="D59" s="1050">
        <v>0</v>
      </c>
      <c r="E59" s="1051">
        <v>0</v>
      </c>
      <c r="F59" s="192"/>
    </row>
    <row r="60" spans="1:13" s="334" customFormat="1" ht="24.95" customHeight="1">
      <c r="A60" s="868"/>
      <c r="B60" s="463">
        <v>27</v>
      </c>
      <c r="C60" s="920" t="s">
        <v>1596</v>
      </c>
      <c r="D60" s="1052">
        <v>0</v>
      </c>
      <c r="E60" s="1051">
        <v>0</v>
      </c>
      <c r="F60" s="192"/>
    </row>
    <row r="61" spans="1:13" s="334" customFormat="1" ht="24.95" customHeight="1" thickBot="1">
      <c r="A61" s="868"/>
      <c r="B61" s="2131" t="s">
        <v>1597</v>
      </c>
      <c r="C61" s="2131"/>
      <c r="D61" s="2131"/>
      <c r="E61" s="2131"/>
      <c r="F61" s="192"/>
    </row>
    <row r="62" spans="1:13" s="334" customFormat="1" ht="24.95" customHeight="1">
      <c r="A62" s="868"/>
      <c r="B62" s="1053" t="s">
        <v>1598</v>
      </c>
      <c r="C62" s="1054" t="s">
        <v>1599</v>
      </c>
      <c r="D62" s="1055" t="s">
        <v>1600</v>
      </c>
      <c r="E62" s="1055" t="s">
        <v>1600</v>
      </c>
      <c r="F62" s="192"/>
    </row>
    <row r="63" spans="1:13" s="334" customFormat="1" ht="24.95" customHeight="1" thickBot="1">
      <c r="A63" s="868"/>
      <c r="B63" s="2131" t="s">
        <v>1601</v>
      </c>
      <c r="C63" s="2131"/>
      <c r="D63" s="2131"/>
      <c r="E63" s="2131"/>
      <c r="F63" s="192"/>
    </row>
    <row r="64" spans="1:13" s="334" customFormat="1" ht="35.1" customHeight="1">
      <c r="A64" s="868"/>
      <c r="B64" s="918">
        <v>28</v>
      </c>
      <c r="C64" s="1030" t="s">
        <v>1602</v>
      </c>
      <c r="D64" s="1042">
        <v>209.65292668000001</v>
      </c>
      <c r="E64" s="1042">
        <v>266.38802059000005</v>
      </c>
      <c r="F64" s="192"/>
      <c r="M64" s="337"/>
    </row>
    <row r="65" spans="1:13" s="334" customFormat="1" ht="35.1" customHeight="1">
      <c r="A65" s="868"/>
      <c r="B65" s="463">
        <v>29</v>
      </c>
      <c r="C65" s="920" t="s">
        <v>1603</v>
      </c>
      <c r="D65" s="1034">
        <v>45.400051439999999</v>
      </c>
      <c r="E65" s="1023">
        <v>65.620471999999992</v>
      </c>
      <c r="F65" s="192"/>
      <c r="M65" s="337"/>
    </row>
    <row r="66" spans="1:13" s="334" customFormat="1" ht="52.5" customHeight="1">
      <c r="A66" s="868"/>
      <c r="B66" s="463">
        <v>30</v>
      </c>
      <c r="C66" s="920" t="s">
        <v>1604</v>
      </c>
      <c r="D66" s="1034">
        <v>110609.84001607001</v>
      </c>
      <c r="E66" s="1023">
        <v>107929.88735343002</v>
      </c>
      <c r="F66" s="192"/>
      <c r="M66" s="337"/>
    </row>
    <row r="67" spans="1:13" s="334" customFormat="1" ht="52.5" customHeight="1">
      <c r="A67" s="868"/>
      <c r="B67" s="463" t="s">
        <v>1605</v>
      </c>
      <c r="C67" s="920" t="s">
        <v>1606</v>
      </c>
      <c r="D67" s="1034">
        <v>110609.84001607001</v>
      </c>
      <c r="E67" s="1023">
        <v>107929.88735343002</v>
      </c>
      <c r="F67" s="192"/>
      <c r="M67" s="337"/>
    </row>
    <row r="68" spans="1:13" s="334" customFormat="1" ht="52.5" customHeight="1">
      <c r="A68" s="868"/>
      <c r="B68" s="463">
        <v>31</v>
      </c>
      <c r="C68" s="920" t="s">
        <v>1607</v>
      </c>
      <c r="D68" s="1050">
        <v>6.3797317387085783E-5</v>
      </c>
      <c r="E68" s="1052">
        <v>6.4202824606392805E-5</v>
      </c>
      <c r="F68" s="192"/>
      <c r="M68" s="337"/>
    </row>
    <row r="69" spans="1:13" s="334" customFormat="1" ht="52.5" customHeight="1" thickBot="1">
      <c r="A69" s="868"/>
      <c r="B69" s="925" t="s">
        <v>1608</v>
      </c>
      <c r="C69" s="1056" t="s">
        <v>1609</v>
      </c>
      <c r="D69" s="1057">
        <v>6.3797317387085783E-5</v>
      </c>
      <c r="E69" s="1058">
        <v>6.4202824606392805E-5</v>
      </c>
      <c r="F69" s="192"/>
      <c r="M69" s="337"/>
    </row>
    <row r="70" spans="1:13" s="1060" customFormat="1" ht="13.5">
      <c r="A70" s="868"/>
      <c r="B70" s="1059"/>
      <c r="D70" s="1061"/>
      <c r="E70" s="1062"/>
      <c r="F70" s="192"/>
    </row>
    <row r="71" spans="1:13" s="280" customFormat="1">
      <c r="A71" s="2"/>
      <c r="B71" s="279"/>
      <c r="D71" s="281"/>
      <c r="E71" s="282"/>
      <c r="F71" s="11"/>
    </row>
    <row r="72" spans="1:13" s="280" customFormat="1">
      <c r="A72" s="2"/>
      <c r="B72" s="279"/>
      <c r="D72" s="281"/>
      <c r="E72" s="282"/>
      <c r="F72" s="11"/>
    </row>
    <row r="73" spans="1:13" s="280" customFormat="1">
      <c r="A73" s="2"/>
      <c r="B73" s="279"/>
      <c r="D73" s="281"/>
      <c r="E73" s="282"/>
      <c r="F73" s="11"/>
    </row>
  </sheetData>
  <mergeCells count="12">
    <mergeCell ref="B63:E63"/>
    <mergeCell ref="B2:C2"/>
    <mergeCell ref="D3:E3"/>
    <mergeCell ref="B4:C5"/>
    <mergeCell ref="B6:E6"/>
    <mergeCell ref="B14:E14"/>
    <mergeCell ref="B26:E26"/>
    <mergeCell ref="B34:E34"/>
    <mergeCell ref="B39:E39"/>
    <mergeCell ref="B51:E51"/>
    <mergeCell ref="B54:E54"/>
    <mergeCell ref="B61:E61"/>
  </mergeCells>
  <hyperlinks>
    <hyperlink ref="G1" location="Index!A1" display="Back to index" xr:uid="{8F95B013-1ADA-4EFA-801D-948F76C846EA}"/>
  </hyperlinks>
  <pageMargins left="0.51181102362204722" right="0.51181102362204722" top="0.74803149606299213" bottom="0.74803149606299213" header="0.31496062992125984" footer="0.31496062992125984"/>
  <pageSetup paperSize="9" scale="65" fitToHeight="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558D0-50E6-43B4-BC36-168CBFFDEA4B}">
  <sheetPr>
    <tabColor theme="7" tint="0.59999389629810485"/>
  </sheetPr>
  <dimension ref="A1:K27"/>
  <sheetViews>
    <sheetView showGridLines="0" zoomScale="90" zoomScaleNormal="90" workbookViewId="0"/>
  </sheetViews>
  <sheetFormatPr defaultColWidth="9.140625" defaultRowHeight="18"/>
  <cols>
    <col min="1" max="1" width="4.7109375" style="2" customWidth="1"/>
    <col min="2" max="2" width="9.140625" style="261"/>
    <col min="3" max="3" width="62" style="261" customWidth="1"/>
    <col min="4" max="4" width="31" style="261" customWidth="1"/>
    <col min="5" max="5" width="15.7109375" style="11" customWidth="1"/>
    <col min="6" max="15" width="15.7109375" style="261" customWidth="1"/>
    <col min="16" max="16384" width="9.140625" style="261"/>
  </cols>
  <sheetData>
    <row r="1" spans="1:11" ht="18.75" customHeight="1">
      <c r="B1" s="2132" t="s">
        <v>1610</v>
      </c>
      <c r="C1" s="2132"/>
      <c r="D1" s="2132"/>
      <c r="E1" s="8"/>
      <c r="F1" s="9" t="s">
        <v>418</v>
      </c>
    </row>
    <row r="2" spans="1:11" ht="24" customHeight="1">
      <c r="B2" s="2132"/>
      <c r="C2" s="2132"/>
      <c r="D2" s="2132"/>
      <c r="F2" s="8"/>
    </row>
    <row r="3" spans="1:11" ht="18.600000000000001" customHeight="1">
      <c r="A3" s="12"/>
      <c r="B3" s="2133" t="s">
        <v>1647</v>
      </c>
      <c r="C3" s="2133"/>
      <c r="D3" s="263"/>
      <c r="E3" s="202"/>
    </row>
    <row r="4" spans="1:11" ht="18.600000000000001" customHeight="1">
      <c r="A4" s="12"/>
      <c r="B4" s="2"/>
      <c r="C4" s="2"/>
      <c r="D4" s="263"/>
      <c r="E4" s="202"/>
    </row>
    <row r="5" spans="1:11" s="13" customFormat="1" ht="20.100000000000001" customHeight="1">
      <c r="A5" s="192"/>
      <c r="B5" s="335"/>
      <c r="C5" s="335"/>
      <c r="D5" s="408" t="s">
        <v>64</v>
      </c>
      <c r="E5" s="1017"/>
      <c r="F5" s="335"/>
      <c r="G5" s="335"/>
    </row>
    <row r="6" spans="1:11" s="13" customFormat="1" ht="20.100000000000001" customHeight="1" thickBot="1">
      <c r="A6" s="192"/>
      <c r="B6" s="335"/>
      <c r="C6" s="335"/>
      <c r="D6" s="468" t="s">
        <v>1528</v>
      </c>
      <c r="E6" s="1017"/>
      <c r="F6" s="335"/>
      <c r="G6" s="335"/>
    </row>
    <row r="7" spans="1:11" s="13" customFormat="1" ht="30" customHeight="1">
      <c r="A7" s="192"/>
      <c r="B7" s="265" t="s">
        <v>1363</v>
      </c>
      <c r="C7" s="265" t="s">
        <v>1611</v>
      </c>
      <c r="D7" s="266">
        <v>101671.22216251997</v>
      </c>
      <c r="E7" s="1017"/>
      <c r="F7" s="335"/>
      <c r="G7" s="335"/>
    </row>
    <row r="8" spans="1:11" s="13" customFormat="1" ht="24.95" customHeight="1">
      <c r="A8" s="192"/>
      <c r="B8" s="267" t="s">
        <v>1366</v>
      </c>
      <c r="C8" s="268" t="s">
        <v>1612</v>
      </c>
      <c r="D8" s="269">
        <v>1416.0548903800002</v>
      </c>
      <c r="E8" s="1017"/>
      <c r="F8" s="335"/>
      <c r="G8" s="335"/>
    </row>
    <row r="9" spans="1:11" s="13" customFormat="1" ht="24.95" customHeight="1">
      <c r="A9" s="192"/>
      <c r="B9" s="267" t="s">
        <v>1375</v>
      </c>
      <c r="C9" s="268" t="s">
        <v>1613</v>
      </c>
      <c r="D9" s="270">
        <v>100255.16727213998</v>
      </c>
      <c r="E9" s="1017"/>
      <c r="F9" s="335"/>
      <c r="G9" s="335"/>
    </row>
    <row r="10" spans="1:11" s="13" customFormat="1" ht="24.95" customHeight="1">
      <c r="A10" s="192"/>
      <c r="B10" s="267" t="s">
        <v>1376</v>
      </c>
      <c r="C10" s="268" t="s">
        <v>202</v>
      </c>
      <c r="D10" s="271">
        <v>0</v>
      </c>
      <c r="E10" s="1017"/>
      <c r="F10" s="335"/>
      <c r="G10" s="335"/>
    </row>
    <row r="11" spans="1:11" s="13" customFormat="1" ht="24.95" customHeight="1">
      <c r="A11" s="192"/>
      <c r="B11" s="267" t="s">
        <v>1378</v>
      </c>
      <c r="C11" s="268" t="s">
        <v>1614</v>
      </c>
      <c r="D11" s="271">
        <v>33879.278529259995</v>
      </c>
      <c r="E11" s="1017"/>
      <c r="F11" s="335"/>
      <c r="G11" s="335"/>
    </row>
    <row r="12" spans="1:11" s="13" customFormat="1" ht="27.75" customHeight="1">
      <c r="A12" s="192"/>
      <c r="B12" s="267" t="s">
        <v>1380</v>
      </c>
      <c r="C12" s="268" t="s">
        <v>1615</v>
      </c>
      <c r="D12" s="271">
        <v>1365.0876944899999</v>
      </c>
      <c r="E12" s="1017"/>
      <c r="F12" s="335"/>
      <c r="G12" s="335"/>
    </row>
    <row r="13" spans="1:11" s="13" customFormat="1" ht="24.95" customHeight="1">
      <c r="A13" s="192"/>
      <c r="B13" s="267" t="s">
        <v>1305</v>
      </c>
      <c r="C13" s="268" t="s">
        <v>116</v>
      </c>
      <c r="D13" s="271">
        <v>1928.9562019800001</v>
      </c>
      <c r="E13" s="1017"/>
      <c r="F13" s="335"/>
      <c r="G13" s="335"/>
      <c r="K13" s="31"/>
    </row>
    <row r="14" spans="1:11" s="13" customFormat="1" ht="24.95" customHeight="1">
      <c r="A14" s="192"/>
      <c r="B14" s="267" t="s">
        <v>1307</v>
      </c>
      <c r="C14" s="268" t="s">
        <v>1616</v>
      </c>
      <c r="D14" s="271">
        <v>31660.894810009999</v>
      </c>
      <c r="E14" s="1017"/>
      <c r="F14" s="335"/>
      <c r="G14" s="335"/>
    </row>
    <row r="15" spans="1:11" s="13" customFormat="1" ht="24.95" customHeight="1">
      <c r="A15" s="192"/>
      <c r="B15" s="267" t="s">
        <v>1310</v>
      </c>
      <c r="C15" s="268" t="s">
        <v>1617</v>
      </c>
      <c r="D15" s="271">
        <v>9442.5569630499976</v>
      </c>
      <c r="E15" s="1017"/>
      <c r="F15" s="335"/>
      <c r="G15" s="335"/>
    </row>
    <row r="16" spans="1:11" s="13" customFormat="1" ht="24.95" customHeight="1">
      <c r="A16" s="192"/>
      <c r="B16" s="267" t="s">
        <v>1312</v>
      </c>
      <c r="C16" s="268" t="s">
        <v>383</v>
      </c>
      <c r="D16" s="271">
        <v>10470.5241687</v>
      </c>
      <c r="E16" s="1017"/>
      <c r="F16" s="335"/>
      <c r="G16" s="335"/>
    </row>
    <row r="17" spans="1:7" s="13" customFormat="1" ht="24.95" customHeight="1">
      <c r="A17" s="192"/>
      <c r="B17" s="267" t="s">
        <v>1389</v>
      </c>
      <c r="C17" s="268" t="s">
        <v>203</v>
      </c>
      <c r="D17" s="271">
        <v>1367.3916957400002</v>
      </c>
      <c r="E17" s="192"/>
      <c r="F17" s="335"/>
      <c r="G17" s="335"/>
    </row>
    <row r="18" spans="1:7" s="13" customFormat="1" ht="24.95" customHeight="1" thickBot="1">
      <c r="A18" s="868"/>
      <c r="B18" s="272" t="s">
        <v>1390</v>
      </c>
      <c r="C18" s="273" t="s">
        <v>1618</v>
      </c>
      <c r="D18" s="274">
        <v>10140.477208909999</v>
      </c>
      <c r="E18" s="192"/>
      <c r="F18" s="335"/>
      <c r="G18" s="335"/>
    </row>
    <row r="19" spans="1:7">
      <c r="A19" s="868"/>
      <c r="B19" s="1016"/>
      <c r="C19" s="1016"/>
      <c r="D19" s="1016"/>
      <c r="E19" s="192"/>
      <c r="F19" s="1016"/>
      <c r="G19" s="1016"/>
    </row>
    <row r="20" spans="1:7">
      <c r="A20" s="868"/>
      <c r="B20" s="1016"/>
      <c r="C20" s="1016"/>
      <c r="D20" s="1016"/>
      <c r="E20" s="192"/>
      <c r="F20" s="1016"/>
      <c r="G20" s="1016"/>
    </row>
    <row r="21" spans="1:7">
      <c r="A21" s="868"/>
      <c r="B21" s="1016"/>
      <c r="C21" s="1016"/>
      <c r="D21" s="1016"/>
      <c r="E21" s="192"/>
      <c r="F21" s="1016"/>
      <c r="G21" s="1016"/>
    </row>
    <row r="22" spans="1:7">
      <c r="A22" s="868"/>
      <c r="B22" s="1016"/>
      <c r="C22" s="1016"/>
      <c r="D22" s="1016"/>
      <c r="E22" s="192"/>
      <c r="F22" s="1016"/>
      <c r="G22" s="1016"/>
    </row>
    <row r="23" spans="1:7">
      <c r="A23" s="868"/>
      <c r="B23" s="1016"/>
      <c r="C23" s="1016"/>
      <c r="D23" s="1016"/>
      <c r="E23" s="192"/>
      <c r="F23" s="1016"/>
      <c r="G23" s="1016"/>
    </row>
    <row r="24" spans="1:7">
      <c r="A24" s="868"/>
      <c r="B24" s="1016"/>
      <c r="C24" s="1016"/>
      <c r="D24" s="1016"/>
      <c r="E24" s="192"/>
      <c r="F24" s="1016"/>
      <c r="G24" s="1016"/>
    </row>
    <row r="27" spans="1:7">
      <c r="E27" s="13"/>
    </row>
  </sheetData>
  <mergeCells count="2">
    <mergeCell ref="B1:D2"/>
    <mergeCell ref="B3:C3"/>
  </mergeCells>
  <hyperlinks>
    <hyperlink ref="F1" location="Index!A1" display="Back to index" xr:uid="{03697F03-15EA-44D5-A246-932CE91A217E}"/>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78963-E9E8-45E6-9452-9F74DB0AE088}">
  <sheetPr>
    <tabColor theme="7" tint="0.59999389629810485"/>
  </sheetPr>
  <dimension ref="A1:V76"/>
  <sheetViews>
    <sheetView showGridLines="0" zoomScale="90" zoomScaleNormal="90" zoomScaleSheetLayoutView="20" zoomScalePageLayoutView="80" workbookViewId="0"/>
  </sheetViews>
  <sheetFormatPr defaultColWidth="9.140625" defaultRowHeight="18"/>
  <cols>
    <col min="1" max="1" width="4.7109375" style="2" customWidth="1"/>
    <col min="2" max="2" width="16.7109375" style="11" customWidth="1"/>
    <col min="3" max="3" width="55.7109375" style="11" customWidth="1"/>
    <col min="4" max="11" width="14" style="192" customWidth="1"/>
    <col min="12" max="15" width="15.7109375" style="11" customWidth="1"/>
    <col min="16" max="16384" width="9.140625" style="11"/>
  </cols>
  <sheetData>
    <row r="1" spans="1:22" ht="21.75">
      <c r="B1" s="208" t="s">
        <v>1646</v>
      </c>
      <c r="C1" s="5"/>
      <c r="D1" s="247"/>
      <c r="E1" s="247"/>
      <c r="F1" s="247"/>
      <c r="G1" s="247"/>
      <c r="H1" s="247"/>
      <c r="I1" s="247"/>
      <c r="J1" s="247"/>
      <c r="K1" s="247"/>
      <c r="L1" s="8"/>
      <c r="M1" s="9" t="s">
        <v>418</v>
      </c>
    </row>
    <row r="2" spans="1:22" ht="18.75">
      <c r="B2" s="2129"/>
      <c r="C2" s="2129"/>
      <c r="D2" s="247"/>
      <c r="E2" s="247"/>
      <c r="F2" s="247"/>
      <c r="G2" s="247"/>
      <c r="H2" s="247"/>
      <c r="I2" s="247"/>
      <c r="J2" s="247"/>
      <c r="K2" s="247"/>
    </row>
    <row r="3" spans="1:22" s="12" customFormat="1" ht="20.100000000000001" customHeight="1">
      <c r="B3" s="2129" t="s">
        <v>1647</v>
      </c>
      <c r="C3" s="2129"/>
      <c r="D3" s="192"/>
      <c r="E3" s="192"/>
      <c r="F3" s="192"/>
      <c r="G3" s="192"/>
      <c r="H3" s="192"/>
      <c r="I3" s="192"/>
      <c r="J3" s="192"/>
      <c r="K3" s="192"/>
      <c r="L3" s="202"/>
    </row>
    <row r="4" spans="1:22" s="192" customFormat="1" ht="20.100000000000001" customHeight="1">
      <c r="B4" s="1063"/>
      <c r="C4" s="1064" t="s">
        <v>1648</v>
      </c>
      <c r="D4" s="248" t="s">
        <v>64</v>
      </c>
      <c r="E4" s="248" t="s">
        <v>65</v>
      </c>
      <c r="F4" s="248" t="s">
        <v>66</v>
      </c>
      <c r="G4" s="248" t="s">
        <v>67</v>
      </c>
      <c r="H4" s="248" t="s">
        <v>68</v>
      </c>
      <c r="I4" s="248" t="s">
        <v>69</v>
      </c>
      <c r="J4" s="248" t="s">
        <v>70</v>
      </c>
      <c r="K4" s="248" t="s">
        <v>71</v>
      </c>
      <c r="L4" s="737"/>
    </row>
    <row r="5" spans="1:22" s="335" customFormat="1" ht="20.100000000000001" customHeight="1">
      <c r="A5" s="192"/>
      <c r="D5" s="2039" t="s">
        <v>1649</v>
      </c>
      <c r="E5" s="2039"/>
      <c r="F5" s="2039"/>
      <c r="G5" s="2039"/>
      <c r="H5" s="2039" t="s">
        <v>1650</v>
      </c>
      <c r="I5" s="2039"/>
      <c r="J5" s="2039"/>
      <c r="K5" s="2039"/>
      <c r="L5" s="1017"/>
    </row>
    <row r="6" spans="1:22" s="335" customFormat="1" ht="24.75" customHeight="1" thickBot="1">
      <c r="A6" s="192"/>
      <c r="B6" s="335" t="s">
        <v>1651</v>
      </c>
      <c r="C6" s="1065" t="s">
        <v>1652</v>
      </c>
      <c r="D6" s="249" t="s">
        <v>1653</v>
      </c>
      <c r="E6" s="249" t="s">
        <v>1654</v>
      </c>
      <c r="F6" s="249" t="s">
        <v>1655</v>
      </c>
      <c r="G6" s="249" t="s">
        <v>1656</v>
      </c>
      <c r="H6" s="249" t="s">
        <v>1653</v>
      </c>
      <c r="I6" s="249" t="s">
        <v>1654</v>
      </c>
      <c r="J6" s="249" t="s">
        <v>1655</v>
      </c>
      <c r="K6" s="249" t="s">
        <v>1656</v>
      </c>
      <c r="L6" s="1017"/>
    </row>
    <row r="7" spans="1:22" s="335" customFormat="1" ht="20.100000000000001" customHeight="1">
      <c r="A7" s="192"/>
      <c r="B7" s="333" t="s">
        <v>1657</v>
      </c>
      <c r="C7" s="1065" t="s">
        <v>1658</v>
      </c>
      <c r="D7" s="250">
        <v>12</v>
      </c>
      <c r="E7" s="250">
        <v>12</v>
      </c>
      <c r="F7" s="250">
        <v>12</v>
      </c>
      <c r="G7" s="250">
        <v>12</v>
      </c>
      <c r="H7" s="250">
        <v>12</v>
      </c>
      <c r="I7" s="250">
        <v>12</v>
      </c>
      <c r="J7" s="250">
        <v>12</v>
      </c>
      <c r="K7" s="250">
        <v>12</v>
      </c>
      <c r="L7" s="1017"/>
    </row>
    <row r="8" spans="1:22" s="334" customFormat="1" ht="20.100000000000001" customHeight="1" thickBot="1">
      <c r="A8" s="192"/>
      <c r="B8" s="2135" t="s">
        <v>1659</v>
      </c>
      <c r="C8" s="2135"/>
      <c r="D8" s="2135"/>
      <c r="E8" s="2135"/>
      <c r="F8" s="2135"/>
      <c r="G8" s="2135"/>
      <c r="H8" s="2135"/>
      <c r="I8" s="2135"/>
      <c r="J8" s="2135"/>
      <c r="K8" s="2135"/>
      <c r="L8" s="1017"/>
      <c r="N8" s="335"/>
      <c r="O8" s="335"/>
      <c r="P8" s="335"/>
      <c r="Q8" s="335"/>
      <c r="R8" s="335"/>
      <c r="S8" s="335"/>
      <c r="T8" s="335"/>
      <c r="U8" s="335"/>
      <c r="V8" s="335"/>
    </row>
    <row r="9" spans="1:22" s="335" customFormat="1" ht="20.100000000000001" customHeight="1">
      <c r="A9" s="192"/>
      <c r="B9" s="250">
        <v>1</v>
      </c>
      <c r="C9" s="1065" t="s">
        <v>1660</v>
      </c>
      <c r="D9" s="2134"/>
      <c r="E9" s="2134"/>
      <c r="F9" s="2134"/>
      <c r="G9" s="2134"/>
      <c r="H9" s="251">
        <v>29803.135305000629</v>
      </c>
      <c r="I9" s="251">
        <v>27866.318319249091</v>
      </c>
      <c r="J9" s="251">
        <v>25554.426619166476</v>
      </c>
      <c r="K9" s="251">
        <v>21094.7372144654</v>
      </c>
      <c r="L9" s="1017"/>
    </row>
    <row r="10" spans="1:22" s="334" customFormat="1" ht="20.100000000000001" customHeight="1" thickBot="1">
      <c r="A10" s="192"/>
      <c r="B10" s="2135" t="s">
        <v>1661</v>
      </c>
      <c r="C10" s="2135"/>
      <c r="D10" s="2135"/>
      <c r="E10" s="2135"/>
      <c r="F10" s="2135"/>
      <c r="G10" s="2135"/>
      <c r="H10" s="2135"/>
      <c r="I10" s="2135"/>
      <c r="J10" s="2135"/>
      <c r="K10" s="2135"/>
      <c r="L10" s="1017"/>
      <c r="N10" s="335"/>
      <c r="O10" s="335"/>
      <c r="P10" s="335"/>
      <c r="Q10" s="335"/>
      <c r="R10" s="335"/>
      <c r="S10" s="335"/>
      <c r="T10" s="335"/>
      <c r="U10" s="335"/>
      <c r="V10" s="335"/>
    </row>
    <row r="11" spans="1:22" s="335" customFormat="1" ht="31.5" customHeight="1">
      <c r="A11" s="192"/>
      <c r="B11" s="1066">
        <v>2</v>
      </c>
      <c r="C11" s="265" t="s">
        <v>1662</v>
      </c>
      <c r="D11" s="253">
        <v>65814.949068775022</v>
      </c>
      <c r="E11" s="253">
        <v>64406.214776325018</v>
      </c>
      <c r="F11" s="253">
        <v>62981.476280081697</v>
      </c>
      <c r="G11" s="253">
        <v>61732.287625815028</v>
      </c>
      <c r="H11" s="253">
        <v>3041.9262568137933</v>
      </c>
      <c r="I11" s="253">
        <v>2963.0700706845059</v>
      </c>
      <c r="J11" s="253">
        <v>2908.393610811961</v>
      </c>
      <c r="K11" s="253">
        <v>2888.2417397379891</v>
      </c>
      <c r="L11" s="1017"/>
      <c r="M11" s="1067"/>
    </row>
    <row r="12" spans="1:22" s="335" customFormat="1" ht="20.100000000000001" customHeight="1">
      <c r="A12" s="192"/>
      <c r="B12" s="543">
        <v>3</v>
      </c>
      <c r="C12" s="267" t="s">
        <v>1663</v>
      </c>
      <c r="D12" s="256">
        <v>33317.660467555819</v>
      </c>
      <c r="E12" s="256">
        <v>32416.461141579159</v>
      </c>
      <c r="F12" s="256">
        <v>31783.936352499157</v>
      </c>
      <c r="G12" s="256">
        <v>31439.067682110002</v>
      </c>
      <c r="H12" s="256">
        <v>1665.8830233777912</v>
      </c>
      <c r="I12" s="256">
        <v>1620.8230570789578</v>
      </c>
      <c r="J12" s="256">
        <v>1589.1968176249582</v>
      </c>
      <c r="K12" s="256">
        <v>1571.9533841055002</v>
      </c>
      <c r="L12" s="1017"/>
      <c r="M12" s="1067"/>
    </row>
    <row r="13" spans="1:22" s="335" customFormat="1" ht="20.100000000000001" customHeight="1">
      <c r="A13" s="192"/>
      <c r="B13" s="543">
        <v>4</v>
      </c>
      <c r="C13" s="267" t="s">
        <v>1664</v>
      </c>
      <c r="D13" s="256">
        <v>10496.253091235023</v>
      </c>
      <c r="E13" s="256">
        <v>10263.841039662568</v>
      </c>
      <c r="F13" s="256">
        <v>10099.385847857113</v>
      </c>
      <c r="G13" s="256">
        <v>10067.95578360031</v>
      </c>
      <c r="H13" s="256">
        <v>1376.0432334360021</v>
      </c>
      <c r="I13" s="256">
        <v>1342.2470136055479</v>
      </c>
      <c r="J13" s="256">
        <v>1319.1967931870024</v>
      </c>
      <c r="K13" s="1931">
        <v>1316.2883556324891</v>
      </c>
      <c r="L13" s="1017"/>
      <c r="M13" s="1067"/>
    </row>
    <row r="14" spans="1:22" s="335" customFormat="1" ht="20.100000000000001" customHeight="1">
      <c r="A14" s="192"/>
      <c r="B14" s="543">
        <v>5</v>
      </c>
      <c r="C14" s="267" t="s">
        <v>1665</v>
      </c>
      <c r="D14" s="256">
        <v>17049.612678775153</v>
      </c>
      <c r="E14" s="256">
        <v>16922.772480028132</v>
      </c>
      <c r="F14" s="256">
        <v>16674.738411677128</v>
      </c>
      <c r="G14" s="256">
        <v>16194.15108175999</v>
      </c>
      <c r="H14" s="256">
        <v>5602.8706057748368</v>
      </c>
      <c r="I14" s="256">
        <v>5571.5452597909252</v>
      </c>
      <c r="J14" s="256">
        <v>5455.5615173828382</v>
      </c>
      <c r="K14" s="256">
        <v>5290.1737962910338</v>
      </c>
      <c r="L14" s="1017"/>
      <c r="M14" s="1067"/>
    </row>
    <row r="15" spans="1:22" s="335" customFormat="1" ht="24" customHeight="1">
      <c r="A15" s="192"/>
      <c r="B15" s="543">
        <v>6</v>
      </c>
      <c r="C15" s="267" t="s">
        <v>1666</v>
      </c>
      <c r="D15" s="256">
        <v>9503.5297005124994</v>
      </c>
      <c r="E15" s="256">
        <v>9306.4387675658327</v>
      </c>
      <c r="F15" s="256">
        <v>9154.9114446241674</v>
      </c>
      <c r="G15" s="256">
        <v>8836.9897237841633</v>
      </c>
      <c r="H15" s="256">
        <v>2319.8633269702918</v>
      </c>
      <c r="I15" s="256">
        <v>2271.4891158894579</v>
      </c>
      <c r="J15" s="256">
        <v>2234.4007295530414</v>
      </c>
      <c r="K15" s="256">
        <v>2157.138280621708</v>
      </c>
      <c r="L15" s="1017"/>
      <c r="M15" s="1067"/>
    </row>
    <row r="16" spans="1:22" s="335" customFormat="1" ht="20.100000000000001" customHeight="1">
      <c r="A16" s="192"/>
      <c r="B16" s="543">
        <v>7</v>
      </c>
      <c r="C16" s="267" t="s">
        <v>1667</v>
      </c>
      <c r="D16" s="256">
        <v>7546.0579782626546</v>
      </c>
      <c r="E16" s="256">
        <v>7616.3087124623007</v>
      </c>
      <c r="F16" s="256">
        <v>7519.0095522196316</v>
      </c>
      <c r="G16" s="256">
        <v>7353.8012253091583</v>
      </c>
      <c r="H16" s="256">
        <v>3282.9822788045444</v>
      </c>
      <c r="I16" s="256">
        <v>3300.0311439014663</v>
      </c>
      <c r="J16" s="256">
        <v>3220.3433729964645</v>
      </c>
      <c r="K16" s="256">
        <v>3129.6753830026587</v>
      </c>
      <c r="L16" s="1017"/>
      <c r="M16" s="1067"/>
    </row>
    <row r="17" spans="1:22" s="335" customFormat="1" ht="20.100000000000001" customHeight="1">
      <c r="A17" s="192"/>
      <c r="B17" s="543">
        <v>8</v>
      </c>
      <c r="C17" s="267" t="s">
        <v>1668</v>
      </c>
      <c r="D17" s="256">
        <v>2.5000000000000001E-2</v>
      </c>
      <c r="E17" s="256">
        <v>2.5000000000000001E-2</v>
      </c>
      <c r="F17" s="256">
        <v>0.81741483333333342</v>
      </c>
      <c r="G17" s="256">
        <v>3.3601326666666664</v>
      </c>
      <c r="H17" s="256">
        <v>2.5000000000000001E-2</v>
      </c>
      <c r="I17" s="256">
        <v>2.5000000000000001E-2</v>
      </c>
      <c r="J17" s="256">
        <v>0.81741483333333342</v>
      </c>
      <c r="K17" s="256">
        <v>3.3601326666666664</v>
      </c>
      <c r="L17" s="192"/>
      <c r="M17" s="1067"/>
    </row>
    <row r="18" spans="1:22" s="335" customFormat="1" ht="20.100000000000001" customHeight="1">
      <c r="A18" s="868"/>
      <c r="B18" s="543">
        <v>9</v>
      </c>
      <c r="C18" s="267" t="s">
        <v>1669</v>
      </c>
      <c r="D18" s="1285"/>
      <c r="E18" s="1285"/>
      <c r="F18" s="1285"/>
      <c r="G18" s="1285"/>
      <c r="H18" s="256">
        <v>0</v>
      </c>
      <c r="I18" s="256">
        <v>0</v>
      </c>
      <c r="J18" s="256">
        <v>0</v>
      </c>
      <c r="K18" s="256">
        <v>0</v>
      </c>
      <c r="L18" s="192"/>
      <c r="M18" s="1067"/>
    </row>
    <row r="19" spans="1:22" s="335" customFormat="1" ht="20.100000000000001" customHeight="1">
      <c r="A19" s="868"/>
      <c r="B19" s="543">
        <v>10</v>
      </c>
      <c r="C19" s="267" t="s">
        <v>1670</v>
      </c>
      <c r="D19" s="256">
        <v>13078.314632725236</v>
      </c>
      <c r="E19" s="256">
        <v>12934.940428265885</v>
      </c>
      <c r="F19" s="256">
        <v>12731.850548844352</v>
      </c>
      <c r="G19" s="256">
        <v>12534.844006818237</v>
      </c>
      <c r="H19" s="256">
        <v>1811.9980264482792</v>
      </c>
      <c r="I19" s="256">
        <v>1841.3540541212185</v>
      </c>
      <c r="J19" s="256">
        <v>1824.826236521687</v>
      </c>
      <c r="K19" s="256">
        <v>1827.9501292248212</v>
      </c>
      <c r="L19" s="192"/>
      <c r="M19" s="1067"/>
    </row>
    <row r="20" spans="1:22" s="335" customFormat="1" ht="28.5" customHeight="1">
      <c r="A20" s="868"/>
      <c r="B20" s="543">
        <v>11</v>
      </c>
      <c r="C20" s="267" t="s">
        <v>1671</v>
      </c>
      <c r="D20" s="256">
        <v>437.56202671857079</v>
      </c>
      <c r="E20" s="256">
        <v>507.95805779421823</v>
      </c>
      <c r="F20" s="256">
        <v>546.88622560768692</v>
      </c>
      <c r="G20" s="256">
        <v>583.77406514240465</v>
      </c>
      <c r="H20" s="256">
        <v>437.56202671857079</v>
      </c>
      <c r="I20" s="256">
        <v>507.95805779421823</v>
      </c>
      <c r="J20" s="256">
        <v>546.88622560768692</v>
      </c>
      <c r="K20" s="256">
        <v>583.77406514240465</v>
      </c>
      <c r="L20" s="192"/>
      <c r="M20" s="1067"/>
    </row>
    <row r="21" spans="1:22" s="335" customFormat="1" ht="20.100000000000001" customHeight="1">
      <c r="A21" s="868"/>
      <c r="B21" s="543">
        <v>12</v>
      </c>
      <c r="C21" s="267" t="s">
        <v>1672</v>
      </c>
      <c r="D21" s="256">
        <v>0</v>
      </c>
      <c r="E21" s="256">
        <v>0</v>
      </c>
      <c r="F21" s="256">
        <v>0</v>
      </c>
      <c r="G21" s="256">
        <v>0</v>
      </c>
      <c r="H21" s="256">
        <v>0</v>
      </c>
      <c r="I21" s="256">
        <v>0</v>
      </c>
      <c r="J21" s="256">
        <v>0</v>
      </c>
      <c r="K21" s="256">
        <v>0</v>
      </c>
      <c r="L21" s="192"/>
      <c r="M21" s="1067"/>
    </row>
    <row r="22" spans="1:22" s="335" customFormat="1" ht="20.100000000000001" customHeight="1">
      <c r="A22" s="868"/>
      <c r="B22" s="543">
        <v>13</v>
      </c>
      <c r="C22" s="267" t="s">
        <v>1673</v>
      </c>
      <c r="D22" s="256">
        <v>12640.752606006667</v>
      </c>
      <c r="E22" s="256">
        <v>12426.982370471664</v>
      </c>
      <c r="F22" s="256">
        <v>12184.964323236667</v>
      </c>
      <c r="G22" s="256">
        <v>11951.069941675829</v>
      </c>
      <c r="H22" s="256">
        <v>1374.4359997297083</v>
      </c>
      <c r="I22" s="256">
        <v>1333.3959963270001</v>
      </c>
      <c r="J22" s="256">
        <v>1277.9400109139997</v>
      </c>
      <c r="K22" s="256">
        <v>1244.1760640824161</v>
      </c>
      <c r="L22" s="192"/>
      <c r="M22" s="1067"/>
    </row>
    <row r="23" spans="1:22" s="335" customFormat="1" ht="20.100000000000001" customHeight="1">
      <c r="A23" s="868"/>
      <c r="B23" s="543">
        <v>14</v>
      </c>
      <c r="C23" s="267" t="s">
        <v>1674</v>
      </c>
      <c r="D23" s="256">
        <v>936.36079587449456</v>
      </c>
      <c r="E23" s="256">
        <v>909.28970403524818</v>
      </c>
      <c r="F23" s="256">
        <v>895.31278147639068</v>
      </c>
      <c r="G23" s="256">
        <v>891.46980963856856</v>
      </c>
      <c r="H23" s="256">
        <v>936.36079587449456</v>
      </c>
      <c r="I23" s="256">
        <v>909.28970403524818</v>
      </c>
      <c r="J23" s="256">
        <v>895.31278147639068</v>
      </c>
      <c r="K23" s="256">
        <v>891.46980963856856</v>
      </c>
      <c r="L23" s="192"/>
      <c r="M23" s="1067"/>
    </row>
    <row r="24" spans="1:22" s="335" customFormat="1" ht="20.100000000000001" customHeight="1">
      <c r="A24" s="868"/>
      <c r="B24" s="543">
        <v>15</v>
      </c>
      <c r="C24" s="267" t="s">
        <v>1675</v>
      </c>
      <c r="D24" s="256">
        <v>5257.2356853583324</v>
      </c>
      <c r="E24" s="256">
        <v>5209.207127920833</v>
      </c>
      <c r="F24" s="256">
        <v>5133.8110491641673</v>
      </c>
      <c r="G24" s="256">
        <v>5060.0233468774995</v>
      </c>
      <c r="H24" s="256">
        <v>946.34617568784722</v>
      </c>
      <c r="I24" s="256">
        <v>891.85328120999804</v>
      </c>
      <c r="J24" s="256">
        <v>823.079439666437</v>
      </c>
      <c r="K24" s="256">
        <v>763.63709511587808</v>
      </c>
      <c r="L24" s="192"/>
      <c r="M24" s="1067"/>
    </row>
    <row r="25" spans="1:22" s="335" customFormat="1" ht="20.100000000000001" customHeight="1">
      <c r="A25" s="868"/>
      <c r="B25" s="1068">
        <v>16</v>
      </c>
      <c r="C25" s="1069" t="s">
        <v>1676</v>
      </c>
      <c r="D25" s="1284"/>
      <c r="E25" s="1284"/>
      <c r="F25" s="1284"/>
      <c r="G25" s="1284"/>
      <c r="H25" s="257">
        <v>12339.501860599254</v>
      </c>
      <c r="I25" s="257">
        <v>12177.112369841896</v>
      </c>
      <c r="J25" s="257">
        <v>11907.173585859313</v>
      </c>
      <c r="K25" s="257">
        <v>11661.472570008291</v>
      </c>
      <c r="L25" s="192"/>
      <c r="M25" s="1067"/>
    </row>
    <row r="26" spans="1:22" s="334" customFormat="1" ht="20.100000000000001" customHeight="1" thickBot="1">
      <c r="A26" s="868"/>
      <c r="B26" s="1070" t="s">
        <v>1677</v>
      </c>
      <c r="C26" s="1070"/>
      <c r="D26" s="1070"/>
      <c r="E26" s="1070"/>
      <c r="F26" s="1070"/>
      <c r="G26" s="1070"/>
      <c r="H26" s="1070"/>
      <c r="I26" s="1070"/>
      <c r="J26" s="1070"/>
      <c r="K26" s="1070"/>
      <c r="L26" s="192"/>
      <c r="M26" s="1067"/>
      <c r="N26" s="335"/>
      <c r="O26" s="335"/>
      <c r="P26" s="335"/>
      <c r="Q26" s="335"/>
      <c r="R26" s="335"/>
      <c r="S26" s="335"/>
      <c r="T26" s="335"/>
      <c r="U26" s="335"/>
      <c r="V26" s="335"/>
    </row>
    <row r="27" spans="1:22" s="335" customFormat="1" ht="20.100000000000001" customHeight="1">
      <c r="A27" s="868"/>
      <c r="B27" s="1066">
        <v>17</v>
      </c>
      <c r="C27" s="265" t="s">
        <v>1678</v>
      </c>
      <c r="D27" s="258">
        <v>50.162328841293899</v>
      </c>
      <c r="E27" s="258">
        <v>144.25126151454862</v>
      </c>
      <c r="F27" s="258">
        <v>175.44125868331727</v>
      </c>
      <c r="G27" s="258">
        <v>166.20553962942677</v>
      </c>
      <c r="H27" s="258">
        <v>0</v>
      </c>
      <c r="I27" s="258">
        <v>0</v>
      </c>
      <c r="J27" s="258">
        <v>0</v>
      </c>
      <c r="K27" s="258">
        <v>0</v>
      </c>
      <c r="L27" s="192"/>
      <c r="M27" s="1067"/>
    </row>
    <row r="28" spans="1:22" s="335" customFormat="1" ht="20.100000000000001" customHeight="1">
      <c r="A28" s="868"/>
      <c r="B28" s="543">
        <v>18</v>
      </c>
      <c r="C28" s="267" t="s">
        <v>1679</v>
      </c>
      <c r="D28" s="754">
        <v>2428.295078992111</v>
      </c>
      <c r="E28" s="754">
        <v>2405.7127015401361</v>
      </c>
      <c r="F28" s="754">
        <v>2334.5164181872719</v>
      </c>
      <c r="G28" s="754">
        <v>2216.5324536042244</v>
      </c>
      <c r="H28" s="754">
        <v>1282.6996438582642</v>
      </c>
      <c r="I28" s="754">
        <v>1249.97761451561</v>
      </c>
      <c r="J28" s="754">
        <v>1196.7160731688023</v>
      </c>
      <c r="K28" s="754">
        <v>1159.0435277166544</v>
      </c>
      <c r="L28" s="192"/>
      <c r="M28" s="1067"/>
    </row>
    <row r="29" spans="1:22" s="335" customFormat="1" ht="20.100000000000001" customHeight="1">
      <c r="A29" s="868"/>
      <c r="B29" s="543">
        <v>19</v>
      </c>
      <c r="C29" s="267" t="s">
        <v>1680</v>
      </c>
      <c r="D29" s="754">
        <v>5497.3502335735102</v>
      </c>
      <c r="E29" s="754">
        <v>5598.4820873114668</v>
      </c>
      <c r="F29" s="754">
        <v>5689.3584154795672</v>
      </c>
      <c r="G29" s="754">
        <v>5814.2366877882278</v>
      </c>
      <c r="H29" s="754">
        <v>1264.359804696702</v>
      </c>
      <c r="I29" s="754">
        <v>1279.1811186336267</v>
      </c>
      <c r="J29" s="754">
        <v>1296.9749985092467</v>
      </c>
      <c r="K29" s="754">
        <v>1332.5145267883122</v>
      </c>
      <c r="L29" s="192"/>
      <c r="M29" s="1067"/>
    </row>
    <row r="30" spans="1:22" s="335" customFormat="1" ht="20.100000000000001" customHeight="1">
      <c r="A30" s="868"/>
      <c r="B30" s="2137" t="s">
        <v>1681</v>
      </c>
      <c r="C30" s="2138" t="s">
        <v>1682</v>
      </c>
      <c r="D30" s="838"/>
      <c r="E30" s="838"/>
      <c r="F30" s="838"/>
      <c r="G30" s="838"/>
      <c r="H30" s="2136">
        <v>0</v>
      </c>
      <c r="I30" s="2136">
        <v>0</v>
      </c>
      <c r="J30" s="2136">
        <v>0</v>
      </c>
      <c r="K30" s="2136">
        <v>0</v>
      </c>
      <c r="L30" s="192"/>
      <c r="M30" s="1067"/>
    </row>
    <row r="31" spans="1:22" s="335" customFormat="1" ht="31.5" customHeight="1">
      <c r="A31" s="868"/>
      <c r="B31" s="2137"/>
      <c r="C31" s="2138"/>
      <c r="D31" s="838"/>
      <c r="E31" s="838"/>
      <c r="F31" s="838"/>
      <c r="G31" s="838"/>
      <c r="H31" s="2136"/>
      <c r="I31" s="2136"/>
      <c r="J31" s="2136"/>
      <c r="K31" s="2136"/>
      <c r="L31" s="192"/>
      <c r="M31" s="1067"/>
    </row>
    <row r="32" spans="1:22" s="335" customFormat="1" ht="20.100000000000001" customHeight="1">
      <c r="A32" s="868"/>
      <c r="B32" s="2137" t="s">
        <v>1683</v>
      </c>
      <c r="C32" s="2138" t="s">
        <v>1684</v>
      </c>
      <c r="D32" s="838"/>
      <c r="E32" s="838"/>
      <c r="F32" s="838"/>
      <c r="G32" s="838"/>
      <c r="H32" s="2136">
        <v>0</v>
      </c>
      <c r="I32" s="2136">
        <v>0</v>
      </c>
      <c r="J32" s="2136">
        <v>0</v>
      </c>
      <c r="K32" s="2136">
        <v>0</v>
      </c>
      <c r="L32" s="192"/>
      <c r="M32" s="1067"/>
    </row>
    <row r="33" spans="1:22" s="335" customFormat="1" ht="13.5">
      <c r="A33" s="868"/>
      <c r="B33" s="2137"/>
      <c r="C33" s="2138"/>
      <c r="D33" s="838"/>
      <c r="E33" s="838"/>
      <c r="F33" s="838"/>
      <c r="G33" s="838"/>
      <c r="H33" s="2136"/>
      <c r="I33" s="2136"/>
      <c r="J33" s="2136"/>
      <c r="K33" s="2136"/>
      <c r="L33" s="192"/>
      <c r="M33" s="1067"/>
    </row>
    <row r="34" spans="1:22" s="335" customFormat="1" ht="20.100000000000001" customHeight="1">
      <c r="A34" s="868"/>
      <c r="B34" s="543">
        <v>20</v>
      </c>
      <c r="C34" s="267" t="s">
        <v>1685</v>
      </c>
      <c r="D34" s="754">
        <v>7975.8076414069174</v>
      </c>
      <c r="E34" s="754">
        <v>8148.446050366153</v>
      </c>
      <c r="F34" s="754">
        <v>8199.3160923501546</v>
      </c>
      <c r="G34" s="754">
        <v>8196.9746810218803</v>
      </c>
      <c r="H34" s="754">
        <v>2547.0594485549659</v>
      </c>
      <c r="I34" s="754">
        <v>2529.1587331492369</v>
      </c>
      <c r="J34" s="754">
        <v>2493.691071678049</v>
      </c>
      <c r="K34" s="754">
        <v>2491.5580545049665</v>
      </c>
      <c r="L34" s="192"/>
      <c r="M34" s="1067"/>
    </row>
    <row r="35" spans="1:22" s="335" customFormat="1" ht="20.100000000000001" customHeight="1">
      <c r="A35" s="868"/>
      <c r="B35" s="2137" t="s">
        <v>839</v>
      </c>
      <c r="C35" s="2138" t="s">
        <v>1686</v>
      </c>
      <c r="D35" s="2136">
        <v>0</v>
      </c>
      <c r="E35" s="2136">
        <v>0</v>
      </c>
      <c r="F35" s="2136">
        <v>0</v>
      </c>
      <c r="G35" s="2136">
        <v>0</v>
      </c>
      <c r="H35" s="2136">
        <v>0</v>
      </c>
      <c r="I35" s="2136">
        <v>0</v>
      </c>
      <c r="J35" s="2136">
        <v>0</v>
      </c>
      <c r="K35" s="2136">
        <v>0</v>
      </c>
      <c r="L35" s="192"/>
      <c r="M35" s="1067"/>
    </row>
    <row r="36" spans="1:22" s="335" customFormat="1" ht="8.25" customHeight="1">
      <c r="A36" s="868"/>
      <c r="B36" s="2137"/>
      <c r="C36" s="2138"/>
      <c r="D36" s="2136"/>
      <c r="E36" s="2136"/>
      <c r="F36" s="2136"/>
      <c r="G36" s="2136"/>
      <c r="H36" s="2136"/>
      <c r="I36" s="2136"/>
      <c r="J36" s="2136"/>
      <c r="K36" s="2136"/>
      <c r="L36" s="192"/>
      <c r="M36" s="1067"/>
    </row>
    <row r="37" spans="1:22" s="335" customFormat="1" ht="20.100000000000001" customHeight="1">
      <c r="A37" s="868"/>
      <c r="B37" s="2137" t="s">
        <v>841</v>
      </c>
      <c r="C37" s="2138" t="s">
        <v>1687</v>
      </c>
      <c r="D37" s="2136">
        <v>0</v>
      </c>
      <c r="E37" s="2136">
        <v>0</v>
      </c>
      <c r="F37" s="2136">
        <v>0</v>
      </c>
      <c r="G37" s="2136">
        <v>0</v>
      </c>
      <c r="H37" s="2136">
        <v>0</v>
      </c>
      <c r="I37" s="2136">
        <v>0</v>
      </c>
      <c r="J37" s="2136">
        <v>0</v>
      </c>
      <c r="K37" s="2136">
        <v>0</v>
      </c>
      <c r="L37" s="192"/>
      <c r="M37" s="1067"/>
    </row>
    <row r="38" spans="1:22" s="335" customFormat="1" ht="11.25" customHeight="1">
      <c r="A38" s="868"/>
      <c r="B38" s="2137"/>
      <c r="C38" s="2138"/>
      <c r="D38" s="2136"/>
      <c r="E38" s="2136"/>
      <c r="F38" s="2136"/>
      <c r="G38" s="2136"/>
      <c r="H38" s="2136"/>
      <c r="I38" s="2136"/>
      <c r="J38" s="2136"/>
      <c r="K38" s="2136"/>
      <c r="L38" s="192"/>
      <c r="M38" s="1067"/>
    </row>
    <row r="39" spans="1:22" s="335" customFormat="1" ht="20.100000000000001" customHeight="1">
      <c r="A39" s="868"/>
      <c r="B39" s="2137" t="s">
        <v>843</v>
      </c>
      <c r="C39" s="2138" t="s">
        <v>1688</v>
      </c>
      <c r="D39" s="2139">
        <v>7975.8076414069174</v>
      </c>
      <c r="E39" s="2139">
        <v>8148.446050366153</v>
      </c>
      <c r="F39" s="2139">
        <v>8199.3160923501546</v>
      </c>
      <c r="G39" s="2139">
        <v>8196.9746810218803</v>
      </c>
      <c r="H39" s="2139">
        <v>2547.0594485549659</v>
      </c>
      <c r="I39" s="2139">
        <v>2529.1587331492369</v>
      </c>
      <c r="J39" s="2139">
        <v>2493.691071678049</v>
      </c>
      <c r="K39" s="2139">
        <v>2491.5580545049665</v>
      </c>
      <c r="L39" s="192"/>
      <c r="M39" s="1067"/>
    </row>
    <row r="40" spans="1:22" s="335" customFormat="1" ht="10.5" customHeight="1">
      <c r="A40" s="868"/>
      <c r="B40" s="2142"/>
      <c r="C40" s="2143"/>
      <c r="D40" s="2140"/>
      <c r="E40" s="2140"/>
      <c r="F40" s="2140"/>
      <c r="G40" s="2140"/>
      <c r="H40" s="2140"/>
      <c r="I40" s="2140"/>
      <c r="J40" s="2140"/>
      <c r="K40" s="2140"/>
      <c r="L40" s="192"/>
      <c r="M40" s="1067"/>
    </row>
    <row r="41" spans="1:22" s="334" customFormat="1" ht="20.100000000000001" customHeight="1" thickBot="1">
      <c r="A41" s="868"/>
      <c r="B41" s="2135" t="s">
        <v>1689</v>
      </c>
      <c r="C41" s="2135"/>
      <c r="D41" s="2135"/>
      <c r="E41" s="2135"/>
      <c r="F41" s="2135"/>
      <c r="G41" s="2135"/>
      <c r="H41" s="2135"/>
      <c r="I41" s="2135"/>
      <c r="J41" s="2135"/>
      <c r="K41" s="2135"/>
      <c r="L41" s="192"/>
      <c r="M41" s="1067"/>
      <c r="N41" s="335"/>
      <c r="O41" s="335"/>
      <c r="P41" s="335"/>
      <c r="Q41" s="335"/>
      <c r="R41" s="335"/>
      <c r="S41" s="335"/>
      <c r="T41" s="335"/>
      <c r="U41" s="335"/>
      <c r="V41" s="335"/>
    </row>
    <row r="42" spans="1:22" s="335" customFormat="1" ht="20.100000000000001" customHeight="1">
      <c r="A42" s="868"/>
      <c r="B42" s="248" t="s">
        <v>1406</v>
      </c>
      <c r="C42" s="333" t="s">
        <v>1690</v>
      </c>
      <c r="D42" s="2141"/>
      <c r="E42" s="2141"/>
      <c r="F42" s="2141"/>
      <c r="G42" s="2141"/>
      <c r="H42" s="259">
        <v>29803.135305000629</v>
      </c>
      <c r="I42" s="259">
        <v>27866.318319249091</v>
      </c>
      <c r="J42" s="259">
        <v>25554.426619166476</v>
      </c>
      <c r="K42" s="259">
        <v>23018.645304087386</v>
      </c>
      <c r="L42" s="192"/>
      <c r="M42" s="1067"/>
    </row>
    <row r="43" spans="1:22" s="335" customFormat="1" ht="20.100000000000001" customHeight="1">
      <c r="A43" s="868"/>
      <c r="B43" s="248">
        <v>22</v>
      </c>
      <c r="C43" s="333" t="s">
        <v>1691</v>
      </c>
      <c r="D43" s="2141"/>
      <c r="E43" s="2141"/>
      <c r="F43" s="2141"/>
      <c r="G43" s="2141"/>
      <c r="H43" s="259">
        <v>9792.4424120442854</v>
      </c>
      <c r="I43" s="259">
        <v>9647.9536366926586</v>
      </c>
      <c r="J43" s="259">
        <v>9413.4825141812653</v>
      </c>
      <c r="K43" s="259">
        <v>9169.9145155033257</v>
      </c>
      <c r="L43" s="192"/>
      <c r="M43" s="1067"/>
    </row>
    <row r="44" spans="1:22" s="335" customFormat="1" ht="20.100000000000001" customHeight="1" thickBot="1">
      <c r="A44" s="868"/>
      <c r="B44" s="766">
        <v>23</v>
      </c>
      <c r="C44" s="1071" t="s">
        <v>1692</v>
      </c>
      <c r="D44" s="2144"/>
      <c r="E44" s="2144"/>
      <c r="F44" s="2144"/>
      <c r="G44" s="2144"/>
      <c r="H44" s="260">
        <v>3.0446827977553323</v>
      </c>
      <c r="I44" s="260">
        <v>2.8831469155304514</v>
      </c>
      <c r="J44" s="260">
        <v>2.7060745936535571</v>
      </c>
      <c r="K44" s="260">
        <v>2.5072251650405417</v>
      </c>
      <c r="L44" s="192"/>
      <c r="M44" s="1067"/>
    </row>
    <row r="45" spans="1:22" s="192" customFormat="1" ht="13.5">
      <c r="A45" s="868"/>
      <c r="N45" s="335"/>
      <c r="O45" s="335"/>
      <c r="P45" s="335"/>
      <c r="Q45" s="335"/>
      <c r="R45" s="335"/>
      <c r="S45" s="335"/>
      <c r="T45" s="335"/>
      <c r="U45" s="335"/>
      <c r="V45" s="335"/>
    </row>
    <row r="46" spans="1:22">
      <c r="N46" s="13"/>
      <c r="O46" s="13"/>
      <c r="P46" s="13"/>
      <c r="Q46" s="13"/>
      <c r="R46" s="13"/>
      <c r="S46" s="13"/>
      <c r="T46" s="13"/>
      <c r="U46" s="13"/>
      <c r="V46" s="13"/>
    </row>
    <row r="47" spans="1:22">
      <c r="N47" s="13"/>
      <c r="O47" s="13"/>
      <c r="P47" s="13"/>
      <c r="Q47" s="13"/>
      <c r="R47" s="13"/>
      <c r="S47" s="13"/>
      <c r="T47" s="13"/>
      <c r="U47" s="13"/>
      <c r="V47" s="13"/>
    </row>
    <row r="48" spans="1:22">
      <c r="N48" s="13"/>
      <c r="O48" s="13"/>
      <c r="P48" s="13"/>
      <c r="Q48" s="13"/>
      <c r="R48" s="13"/>
      <c r="S48" s="13"/>
      <c r="T48" s="13"/>
      <c r="U48" s="13"/>
      <c r="V48" s="13"/>
    </row>
    <row r="49" spans="14:22">
      <c r="N49" s="13"/>
      <c r="O49" s="13"/>
      <c r="P49" s="13"/>
      <c r="Q49" s="13"/>
      <c r="R49" s="13"/>
      <c r="S49" s="13"/>
      <c r="T49" s="13"/>
      <c r="U49" s="13"/>
      <c r="V49" s="13"/>
    </row>
    <row r="50" spans="14:22">
      <c r="N50" s="13"/>
      <c r="O50" s="13"/>
      <c r="P50" s="13"/>
      <c r="Q50" s="13"/>
      <c r="R50" s="13"/>
      <c r="S50" s="13"/>
      <c r="T50" s="13"/>
      <c r="U50" s="13"/>
      <c r="V50" s="13"/>
    </row>
    <row r="51" spans="14:22">
      <c r="N51" s="13"/>
      <c r="O51" s="13"/>
      <c r="P51" s="13"/>
      <c r="Q51" s="13"/>
      <c r="R51" s="13"/>
      <c r="S51" s="13"/>
      <c r="T51" s="13"/>
      <c r="U51" s="13"/>
      <c r="V51" s="13"/>
    </row>
    <row r="52" spans="14:22">
      <c r="N52" s="13"/>
      <c r="O52" s="13"/>
      <c r="P52" s="13"/>
      <c r="Q52" s="13"/>
      <c r="R52" s="13"/>
      <c r="S52" s="13"/>
      <c r="T52" s="13"/>
      <c r="U52" s="13"/>
      <c r="V52" s="13"/>
    </row>
    <row r="53" spans="14:22">
      <c r="N53" s="13"/>
      <c r="O53" s="13"/>
      <c r="P53" s="13"/>
      <c r="Q53" s="13"/>
      <c r="R53" s="13"/>
      <c r="S53" s="13"/>
      <c r="T53" s="13"/>
      <c r="U53" s="13"/>
      <c r="V53" s="13"/>
    </row>
    <row r="54" spans="14:22">
      <c r="N54" s="13"/>
      <c r="O54" s="13"/>
      <c r="P54" s="13"/>
      <c r="Q54" s="13"/>
      <c r="R54" s="13"/>
      <c r="S54" s="13"/>
      <c r="T54" s="13"/>
      <c r="U54" s="13"/>
      <c r="V54" s="13"/>
    </row>
    <row r="55" spans="14:22">
      <c r="N55" s="13"/>
      <c r="O55" s="13"/>
      <c r="P55" s="13"/>
      <c r="Q55" s="13"/>
      <c r="R55" s="13"/>
      <c r="S55" s="13"/>
      <c r="T55" s="13"/>
      <c r="U55" s="13"/>
      <c r="V55" s="13"/>
    </row>
    <row r="56" spans="14:22">
      <c r="N56" s="13"/>
      <c r="O56" s="13"/>
      <c r="P56" s="13"/>
      <c r="Q56" s="13"/>
      <c r="R56" s="13"/>
      <c r="S56" s="13"/>
      <c r="T56" s="13"/>
      <c r="U56" s="13"/>
      <c r="V56" s="13"/>
    </row>
    <row r="57" spans="14:22">
      <c r="N57" s="13"/>
      <c r="O57" s="13"/>
      <c r="P57" s="13"/>
      <c r="Q57" s="13"/>
      <c r="R57" s="13"/>
      <c r="S57" s="13"/>
      <c r="T57" s="13"/>
      <c r="U57" s="13"/>
      <c r="V57" s="13"/>
    </row>
    <row r="58" spans="14:22">
      <c r="N58" s="13"/>
      <c r="O58" s="13"/>
      <c r="P58" s="13"/>
      <c r="Q58" s="13"/>
      <c r="R58" s="13"/>
      <c r="S58" s="13"/>
      <c r="T58" s="13"/>
      <c r="U58" s="13"/>
      <c r="V58" s="13"/>
    </row>
    <row r="59" spans="14:22">
      <c r="N59" s="13"/>
      <c r="O59" s="13"/>
      <c r="P59" s="13"/>
      <c r="Q59" s="13"/>
      <c r="R59" s="13"/>
      <c r="S59" s="13"/>
      <c r="T59" s="13"/>
      <c r="U59" s="13"/>
      <c r="V59" s="13"/>
    </row>
    <row r="60" spans="14:22">
      <c r="N60" s="13"/>
      <c r="O60" s="13"/>
      <c r="P60" s="13"/>
      <c r="Q60" s="13"/>
      <c r="R60" s="13"/>
      <c r="S60" s="13"/>
      <c r="T60" s="13"/>
      <c r="U60" s="13"/>
      <c r="V60" s="13"/>
    </row>
    <row r="61" spans="14:22">
      <c r="N61" s="13"/>
      <c r="O61" s="13"/>
      <c r="P61" s="13"/>
      <c r="Q61" s="13"/>
      <c r="R61" s="13"/>
      <c r="S61" s="13"/>
      <c r="T61" s="13"/>
      <c r="U61" s="13"/>
      <c r="V61" s="13"/>
    </row>
    <row r="62" spans="14:22">
      <c r="N62" s="13"/>
      <c r="O62" s="13"/>
      <c r="P62" s="13"/>
      <c r="Q62" s="13"/>
      <c r="R62" s="13"/>
      <c r="S62" s="13"/>
      <c r="T62" s="13"/>
      <c r="U62" s="13"/>
      <c r="V62" s="13"/>
    </row>
    <row r="63" spans="14:22">
      <c r="N63" s="13"/>
      <c r="O63" s="13"/>
      <c r="P63" s="13"/>
      <c r="Q63" s="13"/>
      <c r="R63" s="13"/>
      <c r="S63" s="13"/>
      <c r="T63" s="13"/>
      <c r="U63" s="13"/>
      <c r="V63" s="13"/>
    </row>
    <row r="64" spans="14:22">
      <c r="N64" s="13"/>
      <c r="O64" s="13"/>
      <c r="P64" s="13"/>
      <c r="Q64" s="13"/>
      <c r="R64" s="13"/>
      <c r="S64" s="13"/>
      <c r="T64" s="13"/>
      <c r="U64" s="13"/>
      <c r="V64" s="13"/>
    </row>
    <row r="65" spans="14:22">
      <c r="N65" s="13"/>
      <c r="O65" s="13"/>
      <c r="P65" s="13"/>
      <c r="Q65" s="13"/>
      <c r="R65" s="13"/>
      <c r="S65" s="13"/>
      <c r="T65" s="13"/>
      <c r="U65" s="13"/>
      <c r="V65" s="13"/>
    </row>
    <row r="66" spans="14:22">
      <c r="N66" s="13"/>
      <c r="O66" s="13"/>
      <c r="P66" s="13"/>
      <c r="Q66" s="13"/>
      <c r="R66" s="13"/>
      <c r="S66" s="13"/>
      <c r="T66" s="13"/>
      <c r="U66" s="13"/>
      <c r="V66" s="13"/>
    </row>
    <row r="67" spans="14:22">
      <c r="N67" s="13"/>
      <c r="O67" s="13"/>
      <c r="P67" s="13"/>
      <c r="Q67" s="13"/>
      <c r="R67" s="13"/>
      <c r="S67" s="13"/>
      <c r="T67" s="13"/>
      <c r="U67" s="13"/>
      <c r="V67" s="13"/>
    </row>
    <row r="68" spans="14:22">
      <c r="N68" s="13"/>
      <c r="O68" s="13"/>
      <c r="P68" s="13"/>
      <c r="Q68" s="13"/>
      <c r="R68" s="13"/>
      <c r="S68" s="13"/>
      <c r="T68" s="13"/>
      <c r="U68" s="13"/>
      <c r="V68" s="13"/>
    </row>
    <row r="69" spans="14:22">
      <c r="N69" s="13"/>
      <c r="O69" s="13"/>
      <c r="P69" s="13"/>
      <c r="Q69" s="13"/>
      <c r="R69" s="13"/>
      <c r="S69" s="13"/>
      <c r="T69" s="13"/>
      <c r="U69" s="13"/>
      <c r="V69" s="13"/>
    </row>
    <row r="70" spans="14:22">
      <c r="N70" s="13"/>
      <c r="O70" s="13"/>
      <c r="P70" s="13"/>
      <c r="Q70" s="13"/>
      <c r="R70" s="13"/>
      <c r="S70" s="13"/>
      <c r="T70" s="13"/>
      <c r="U70" s="13"/>
      <c r="V70" s="13"/>
    </row>
    <row r="71" spans="14:22">
      <c r="N71" s="13"/>
      <c r="O71" s="13"/>
      <c r="P71" s="13"/>
      <c r="Q71" s="13"/>
      <c r="R71" s="13"/>
      <c r="S71" s="13"/>
      <c r="T71" s="13"/>
      <c r="U71" s="13"/>
      <c r="V71" s="13"/>
    </row>
    <row r="72" spans="14:22">
      <c r="N72" s="13"/>
      <c r="O72" s="13"/>
      <c r="P72" s="13"/>
      <c r="Q72" s="13"/>
      <c r="R72" s="13"/>
      <c r="S72" s="13"/>
      <c r="T72" s="13"/>
      <c r="U72" s="13"/>
      <c r="V72" s="13"/>
    </row>
    <row r="73" spans="14:22">
      <c r="N73" s="13"/>
      <c r="O73" s="13"/>
      <c r="P73" s="13"/>
      <c r="Q73" s="13"/>
      <c r="R73" s="13"/>
      <c r="S73" s="13"/>
      <c r="T73" s="13"/>
      <c r="U73" s="13"/>
      <c r="V73" s="13"/>
    </row>
    <row r="74" spans="14:22">
      <c r="N74" s="13"/>
      <c r="O74" s="13"/>
      <c r="P74" s="13"/>
      <c r="Q74" s="13"/>
      <c r="R74" s="13"/>
      <c r="S74" s="13"/>
      <c r="T74" s="13"/>
      <c r="U74" s="13"/>
      <c r="V74" s="13"/>
    </row>
    <row r="75" spans="14:22">
      <c r="N75" s="13"/>
      <c r="O75" s="13"/>
      <c r="P75" s="13"/>
      <c r="Q75" s="13"/>
      <c r="R75" s="13"/>
      <c r="S75" s="13"/>
      <c r="T75" s="13"/>
      <c r="U75" s="13"/>
      <c r="V75" s="13"/>
    </row>
    <row r="76" spans="14:22">
      <c r="N76" s="13"/>
      <c r="O76" s="13"/>
      <c r="P76" s="13"/>
      <c r="Q76" s="13"/>
      <c r="R76" s="13"/>
      <c r="S76" s="13"/>
      <c r="T76" s="13"/>
      <c r="U76" s="13"/>
      <c r="V76" s="13"/>
    </row>
  </sheetData>
  <mergeCells count="53">
    <mergeCell ref="D43:G43"/>
    <mergeCell ref="D44:G44"/>
    <mergeCell ref="H39:H40"/>
    <mergeCell ref="I39:I40"/>
    <mergeCell ref="J39:J40"/>
    <mergeCell ref="K39:K40"/>
    <mergeCell ref="B41:K41"/>
    <mergeCell ref="D42:G42"/>
    <mergeCell ref="H37:H38"/>
    <mergeCell ref="I37:I38"/>
    <mergeCell ref="J37:J38"/>
    <mergeCell ref="K37:K38"/>
    <mergeCell ref="B39:B40"/>
    <mergeCell ref="C39:C40"/>
    <mergeCell ref="D39:D40"/>
    <mergeCell ref="E39:E40"/>
    <mergeCell ref="F39:F40"/>
    <mergeCell ref="G39:G40"/>
    <mergeCell ref="H35:H36"/>
    <mergeCell ref="I35:I36"/>
    <mergeCell ref="J35:J36"/>
    <mergeCell ref="K35:K36"/>
    <mergeCell ref="B37:B38"/>
    <mergeCell ref="C37:C38"/>
    <mergeCell ref="D37:D38"/>
    <mergeCell ref="E37:E38"/>
    <mergeCell ref="F37:F38"/>
    <mergeCell ref="G37:G38"/>
    <mergeCell ref="B35:B36"/>
    <mergeCell ref="C35:C36"/>
    <mergeCell ref="D35:D36"/>
    <mergeCell ref="E35:E36"/>
    <mergeCell ref="F35:F36"/>
    <mergeCell ref="G35:G36"/>
    <mergeCell ref="K32:K33"/>
    <mergeCell ref="B10:K10"/>
    <mergeCell ref="B30:B31"/>
    <mergeCell ref="C30:C31"/>
    <mergeCell ref="H30:H31"/>
    <mergeCell ref="I30:I31"/>
    <mergeCell ref="J30:J31"/>
    <mergeCell ref="K30:K31"/>
    <mergeCell ref="B32:B33"/>
    <mergeCell ref="C32:C33"/>
    <mergeCell ref="H32:H33"/>
    <mergeCell ref="I32:I33"/>
    <mergeCell ref="J32:J33"/>
    <mergeCell ref="D9:G9"/>
    <mergeCell ref="B2:C2"/>
    <mergeCell ref="B3:C3"/>
    <mergeCell ref="D5:G5"/>
    <mergeCell ref="H5:K5"/>
    <mergeCell ref="B8:K8"/>
  </mergeCells>
  <hyperlinks>
    <hyperlink ref="M1" location="Index!A1" display="Back to index" xr:uid="{30ED50F6-EABC-4A6E-8031-7EA36A61C3D7}"/>
  </hyperlinks>
  <pageMargins left="0.7" right="0.7" top="0.75" bottom="0.75" header="0.3" footer="0.3"/>
  <pageSetup paperSize="9" scale="31" orientation="portrait" verticalDpi="90" r:id="rId1"/>
  <colBreaks count="1" manualBreakCount="1">
    <brk id="13"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2B5D3-78BD-4024-8C0B-28A5A763646B}">
  <sheetPr>
    <tabColor theme="7" tint="0.59999389629810485"/>
  </sheetPr>
  <dimension ref="A1:P46"/>
  <sheetViews>
    <sheetView showGridLines="0" zoomScale="90" zoomScaleNormal="90" zoomScalePageLayoutView="80" workbookViewId="0"/>
  </sheetViews>
  <sheetFormatPr defaultColWidth="9.140625" defaultRowHeight="18"/>
  <cols>
    <col min="1" max="1" width="4.7109375" style="2" customWidth="1"/>
    <col min="2" max="2" width="12.140625" style="5" customWidth="1"/>
    <col min="3" max="3" width="82" style="5" customWidth="1"/>
    <col min="4" max="5" width="15.7109375" style="5" customWidth="1"/>
    <col min="6" max="6" width="17.42578125" style="5" customWidth="1"/>
    <col min="7" max="8" width="15.7109375" style="5" customWidth="1"/>
    <col min="9" max="9" width="15.7109375" style="11" customWidth="1"/>
    <col min="10" max="15" width="15.7109375" style="5" customWidth="1"/>
    <col min="16" max="16" width="13.7109375" style="5" customWidth="1"/>
    <col min="17" max="16384" width="9.140625" style="5"/>
  </cols>
  <sheetData>
    <row r="1" spans="1:16" ht="21.75">
      <c r="B1" s="208" t="s">
        <v>1693</v>
      </c>
      <c r="I1" s="8"/>
      <c r="J1" s="9" t="s">
        <v>418</v>
      </c>
      <c r="O1" s="244"/>
      <c r="P1" s="83"/>
    </row>
    <row r="2" spans="1:16" ht="18.75">
      <c r="B2" s="245" t="s">
        <v>1694</v>
      </c>
    </row>
    <row r="3" spans="1:16">
      <c r="A3" s="12"/>
      <c r="B3" s="2126" t="s">
        <v>1647</v>
      </c>
      <c r="C3" s="2126"/>
      <c r="I3" s="202"/>
    </row>
    <row r="4" spans="1:16" s="247" customFormat="1" ht="13.5">
      <c r="A4" s="192"/>
      <c r="I4" s="737"/>
    </row>
    <row r="5" spans="1:16" s="335" customFormat="1" ht="20.100000000000001" customHeight="1">
      <c r="A5" s="192"/>
      <c r="B5" s="2145"/>
      <c r="C5" s="2145"/>
      <c r="D5" s="737" t="s">
        <v>64</v>
      </c>
      <c r="E5" s="737" t="s">
        <v>65</v>
      </c>
      <c r="F5" s="737" t="s">
        <v>66</v>
      </c>
      <c r="G5" s="737" t="s">
        <v>67</v>
      </c>
      <c r="H5" s="248" t="s">
        <v>68</v>
      </c>
      <c r="I5" s="1017"/>
      <c r="K5" s="247"/>
      <c r="L5" s="247"/>
      <c r="M5" s="247"/>
      <c r="N5" s="247"/>
      <c r="O5" s="247"/>
      <c r="P5" s="247"/>
    </row>
    <row r="6" spans="1:16" s="335" customFormat="1" ht="20.100000000000001" customHeight="1">
      <c r="A6" s="192"/>
      <c r="B6" s="2145"/>
      <c r="C6" s="2145"/>
      <c r="D6" s="2048" t="s">
        <v>1695</v>
      </c>
      <c r="E6" s="2048"/>
      <c r="F6" s="2048"/>
      <c r="G6" s="2048"/>
      <c r="H6" s="2048" t="s">
        <v>1696</v>
      </c>
      <c r="I6" s="1017"/>
      <c r="K6" s="247"/>
      <c r="L6" s="247"/>
      <c r="M6" s="247"/>
      <c r="N6" s="247"/>
      <c r="O6" s="247"/>
      <c r="P6" s="247"/>
    </row>
    <row r="7" spans="1:16" s="335" customFormat="1" ht="30" customHeight="1">
      <c r="A7" s="192"/>
      <c r="B7" s="2145"/>
      <c r="C7" s="2145"/>
      <c r="D7" s="733" t="s">
        <v>1048</v>
      </c>
      <c r="E7" s="733" t="s">
        <v>1697</v>
      </c>
      <c r="F7" s="733" t="s">
        <v>1698</v>
      </c>
      <c r="G7" s="733" t="s">
        <v>1699</v>
      </c>
      <c r="H7" s="2020"/>
      <c r="I7" s="1017"/>
      <c r="K7" s="247"/>
      <c r="L7" s="247"/>
      <c r="M7" s="247"/>
      <c r="N7" s="247"/>
      <c r="O7" s="247"/>
      <c r="P7" s="247"/>
    </row>
    <row r="8" spans="1:16" s="335" customFormat="1" ht="20.100000000000001" customHeight="1" thickBot="1">
      <c r="A8" s="192"/>
      <c r="B8" s="107" t="s">
        <v>1700</v>
      </c>
      <c r="C8" s="107"/>
      <c r="D8" s="107"/>
      <c r="E8" s="107"/>
      <c r="F8" s="107"/>
      <c r="G8" s="107"/>
      <c r="H8" s="107"/>
      <c r="I8" s="1017"/>
      <c r="K8" s="247"/>
      <c r="L8" s="247"/>
      <c r="M8" s="247"/>
      <c r="N8" s="247"/>
      <c r="O8" s="247"/>
      <c r="P8" s="247"/>
    </row>
    <row r="9" spans="1:16" s="334" customFormat="1" ht="20.100000000000001" customHeight="1">
      <c r="A9" s="192"/>
      <c r="B9" s="918">
        <v>1</v>
      </c>
      <c r="C9" s="1030" t="s">
        <v>1701</v>
      </c>
      <c r="D9" s="685">
        <v>6435.1186110880426</v>
      </c>
      <c r="E9" s="685">
        <v>0</v>
      </c>
      <c r="F9" s="685">
        <v>0</v>
      </c>
      <c r="G9" s="686">
        <v>1427.3585055900003</v>
      </c>
      <c r="H9" s="686">
        <v>7862.477116678042</v>
      </c>
      <c r="I9" s="1017"/>
      <c r="K9" s="247"/>
      <c r="L9" s="247"/>
      <c r="M9" s="247"/>
      <c r="N9" s="247"/>
      <c r="O9" s="247"/>
      <c r="P9" s="247"/>
    </row>
    <row r="10" spans="1:16" s="335" customFormat="1" ht="20.100000000000001" customHeight="1">
      <c r="A10" s="192"/>
      <c r="B10" s="414">
        <v>2</v>
      </c>
      <c r="C10" s="323" t="s">
        <v>1702</v>
      </c>
      <c r="D10" s="687">
        <v>6435.1186110880426</v>
      </c>
      <c r="E10" s="687">
        <v>0</v>
      </c>
      <c r="F10" s="687">
        <v>0</v>
      </c>
      <c r="G10" s="688">
        <v>1427.3145055900002</v>
      </c>
      <c r="H10" s="688">
        <v>7862.4331166780421</v>
      </c>
      <c r="I10" s="1017"/>
      <c r="K10" s="247"/>
      <c r="L10" s="247"/>
      <c r="M10" s="247"/>
      <c r="N10" s="247"/>
      <c r="O10" s="247"/>
      <c r="P10" s="247"/>
    </row>
    <row r="11" spans="1:16" s="335" customFormat="1" ht="20.100000000000001" customHeight="1">
      <c r="A11" s="192"/>
      <c r="B11" s="414">
        <v>3</v>
      </c>
      <c r="C11" s="323" t="s">
        <v>1216</v>
      </c>
      <c r="D11" s="1286"/>
      <c r="E11" s="687">
        <v>0</v>
      </c>
      <c r="F11" s="687">
        <v>0</v>
      </c>
      <c r="G11" s="688">
        <v>4.3999999999999997E-2</v>
      </c>
      <c r="H11" s="688">
        <v>4.3999999999999997E-2</v>
      </c>
      <c r="I11" s="1017"/>
      <c r="K11" s="247"/>
      <c r="L11" s="247"/>
      <c r="M11" s="247"/>
      <c r="N11" s="247"/>
      <c r="O11" s="247"/>
      <c r="P11" s="247"/>
    </row>
    <row r="12" spans="1:16" s="334" customFormat="1" ht="20.100000000000001" customHeight="1">
      <c r="A12" s="192"/>
      <c r="B12" s="1026">
        <v>4</v>
      </c>
      <c r="C12" s="920" t="s">
        <v>1703</v>
      </c>
      <c r="D12" s="1286"/>
      <c r="E12" s="689">
        <v>64120.195379847595</v>
      </c>
      <c r="F12" s="689">
        <v>3251.0663023770321</v>
      </c>
      <c r="G12" s="689">
        <v>915.28397872155938</v>
      </c>
      <c r="H12" s="689">
        <v>64024.842726941723</v>
      </c>
      <c r="I12" s="1017"/>
      <c r="K12" s="247"/>
      <c r="L12" s="247"/>
      <c r="M12" s="247"/>
      <c r="N12" s="247"/>
      <c r="O12" s="247"/>
      <c r="P12" s="247"/>
    </row>
    <row r="13" spans="1:16" s="335" customFormat="1" ht="20.100000000000001" customHeight="1">
      <c r="A13" s="192"/>
      <c r="B13" s="414">
        <v>5</v>
      </c>
      <c r="C13" s="323" t="s">
        <v>1663</v>
      </c>
      <c r="D13" s="1286"/>
      <c r="E13" s="688">
        <v>47761.880675740002</v>
      </c>
      <c r="F13" s="688">
        <v>1746.5840086199992</v>
      </c>
      <c r="G13" s="688">
        <v>772.72826375999978</v>
      </c>
      <c r="H13" s="688">
        <v>47805.769713902002</v>
      </c>
      <c r="I13" s="1017"/>
      <c r="K13" s="1932"/>
      <c r="L13" s="247"/>
      <c r="M13" s="247"/>
      <c r="N13" s="247"/>
      <c r="O13" s="247"/>
      <c r="P13" s="247"/>
    </row>
    <row r="14" spans="1:16" s="335" customFormat="1" ht="20.100000000000001" customHeight="1">
      <c r="A14" s="192"/>
      <c r="B14" s="414">
        <v>6</v>
      </c>
      <c r="C14" s="323" t="s">
        <v>1664</v>
      </c>
      <c r="D14" s="1286"/>
      <c r="E14" s="688">
        <v>16358.314704107586</v>
      </c>
      <c r="F14" s="688">
        <v>1504.4822937570334</v>
      </c>
      <c r="G14" s="688">
        <v>142.55571496155963</v>
      </c>
      <c r="H14" s="688">
        <v>16219.073013039717</v>
      </c>
      <c r="I14" s="1017"/>
      <c r="K14" s="247"/>
      <c r="L14" s="247"/>
      <c r="M14" s="247"/>
      <c r="N14" s="247"/>
      <c r="O14" s="247"/>
      <c r="P14" s="247"/>
    </row>
    <row r="15" spans="1:16" s="334" customFormat="1" ht="20.100000000000001" customHeight="1">
      <c r="A15" s="192"/>
      <c r="B15" s="1026">
        <v>7</v>
      </c>
      <c r="C15" s="920" t="s">
        <v>1704</v>
      </c>
      <c r="D15" s="1286"/>
      <c r="E15" s="690">
        <v>27001.41613177002</v>
      </c>
      <c r="F15" s="690">
        <v>60.157271660000021</v>
      </c>
      <c r="G15" s="690">
        <v>3505.7860434200002</v>
      </c>
      <c r="H15" s="690">
        <v>16737.471065665006</v>
      </c>
      <c r="I15" s="1017"/>
      <c r="K15" s="247"/>
      <c r="L15" s="247"/>
      <c r="M15" s="247"/>
      <c r="N15" s="247"/>
      <c r="O15" s="247"/>
      <c r="P15" s="247"/>
    </row>
    <row r="16" spans="1:16" s="335" customFormat="1" ht="20.100000000000001" customHeight="1">
      <c r="A16" s="192"/>
      <c r="B16" s="414">
        <v>8</v>
      </c>
      <c r="C16" s="323" t="s">
        <v>1705</v>
      </c>
      <c r="D16" s="1286"/>
      <c r="E16" s="690">
        <v>10008.390208720009</v>
      </c>
      <c r="F16" s="690">
        <v>19.91923096</v>
      </c>
      <c r="G16" s="690">
        <v>3.0879446499999998</v>
      </c>
      <c r="H16" s="690">
        <v>5017.2426644900033</v>
      </c>
      <c r="I16" s="1017"/>
      <c r="K16" s="247"/>
      <c r="L16" s="247"/>
      <c r="M16" s="247"/>
      <c r="N16" s="247"/>
      <c r="O16" s="247"/>
      <c r="P16" s="247"/>
    </row>
    <row r="17" spans="1:16" s="335" customFormat="1" ht="20.100000000000001" customHeight="1">
      <c r="A17" s="192"/>
      <c r="B17" s="414">
        <v>9</v>
      </c>
      <c r="C17" s="323" t="s">
        <v>1706</v>
      </c>
      <c r="D17" s="1286"/>
      <c r="E17" s="690">
        <v>16993.025923050009</v>
      </c>
      <c r="F17" s="690">
        <v>40.23804070000002</v>
      </c>
      <c r="G17" s="690">
        <v>3502.6980987699999</v>
      </c>
      <c r="H17" s="690">
        <v>11720.228401175003</v>
      </c>
      <c r="I17" s="192"/>
      <c r="K17" s="247"/>
      <c r="L17" s="247"/>
      <c r="M17" s="247"/>
      <c r="N17" s="247"/>
      <c r="O17" s="247"/>
      <c r="P17" s="247"/>
    </row>
    <row r="18" spans="1:16" s="334" customFormat="1" ht="20.100000000000001" customHeight="1">
      <c r="A18" s="868"/>
      <c r="B18" s="1026">
        <v>10</v>
      </c>
      <c r="C18" s="920" t="s">
        <v>1707</v>
      </c>
      <c r="D18" s="1286"/>
      <c r="E18" s="689">
        <v>0</v>
      </c>
      <c r="F18" s="689">
        <v>0</v>
      </c>
      <c r="G18" s="689">
        <v>0</v>
      </c>
      <c r="H18" s="689">
        <v>0</v>
      </c>
      <c r="I18" s="192"/>
      <c r="K18" s="247"/>
      <c r="L18" s="247"/>
      <c r="M18" s="247"/>
      <c r="N18" s="247"/>
      <c r="O18" s="247"/>
      <c r="P18" s="247"/>
    </row>
    <row r="19" spans="1:16" s="334" customFormat="1" ht="20.100000000000001" customHeight="1">
      <c r="A19" s="868"/>
      <c r="B19" s="1026">
        <v>11</v>
      </c>
      <c r="C19" s="920" t="s">
        <v>1708</v>
      </c>
      <c r="D19" s="691">
        <v>0</v>
      </c>
      <c r="E19" s="689">
        <v>2826.481118635716</v>
      </c>
      <c r="F19" s="689">
        <v>0</v>
      </c>
      <c r="G19" s="689">
        <v>2369.0672726900002</v>
      </c>
      <c r="H19" s="689">
        <v>2369.0672726900002</v>
      </c>
      <c r="I19" s="192"/>
      <c r="K19" s="247"/>
      <c r="L19" s="247"/>
      <c r="M19" s="247"/>
      <c r="N19" s="247"/>
      <c r="O19" s="247"/>
      <c r="P19" s="247"/>
    </row>
    <row r="20" spans="1:16" s="335" customFormat="1" ht="20.100000000000001" customHeight="1">
      <c r="A20" s="868"/>
      <c r="B20" s="414">
        <v>12</v>
      </c>
      <c r="C20" s="323" t="s">
        <v>1709</v>
      </c>
      <c r="D20" s="692">
        <v>0</v>
      </c>
      <c r="E20" s="1286"/>
      <c r="F20" s="1286"/>
      <c r="G20" s="1286"/>
      <c r="H20" s="1286"/>
      <c r="I20" s="192"/>
      <c r="K20" s="247"/>
      <c r="L20" s="247"/>
      <c r="M20" s="247"/>
      <c r="N20" s="247"/>
      <c r="O20" s="247"/>
      <c r="P20" s="247"/>
    </row>
    <row r="21" spans="1:16" s="335" customFormat="1" ht="17.25" customHeight="1">
      <c r="A21" s="868"/>
      <c r="B21" s="414">
        <v>13</v>
      </c>
      <c r="C21" s="323" t="s">
        <v>1710</v>
      </c>
      <c r="D21" s="1286"/>
      <c r="E21" s="688">
        <v>2826.481118635716</v>
      </c>
      <c r="F21" s="688">
        <v>0</v>
      </c>
      <c r="G21" s="688">
        <v>2369.0672726900002</v>
      </c>
      <c r="H21" s="688">
        <v>2369.0672726900002</v>
      </c>
      <c r="I21" s="192"/>
      <c r="K21" s="247"/>
      <c r="L21" s="247"/>
      <c r="M21" s="247"/>
      <c r="N21" s="247"/>
      <c r="O21" s="247"/>
      <c r="P21" s="247"/>
    </row>
    <row r="22" spans="1:16" s="335" customFormat="1" ht="20.100000000000001" customHeight="1">
      <c r="A22" s="868"/>
      <c r="B22" s="1072">
        <v>14</v>
      </c>
      <c r="C22" s="1073" t="s">
        <v>1711</v>
      </c>
      <c r="D22" s="1287"/>
      <c r="E22" s="1287"/>
      <c r="F22" s="1287"/>
      <c r="G22" s="1287"/>
      <c r="H22" s="693">
        <v>85976.615517484766</v>
      </c>
      <c r="I22" s="192"/>
      <c r="K22" s="247"/>
      <c r="L22" s="247"/>
      <c r="M22" s="247"/>
      <c r="N22" s="247"/>
      <c r="O22" s="247"/>
      <c r="P22" s="247"/>
    </row>
    <row r="23" spans="1:16" s="335" customFormat="1" ht="20.100000000000001" customHeight="1" thickBot="1">
      <c r="A23" s="868"/>
      <c r="B23" s="107" t="s">
        <v>1712</v>
      </c>
      <c r="C23" s="107"/>
      <c r="D23" s="694"/>
      <c r="E23" s="694"/>
      <c r="F23" s="694"/>
      <c r="G23" s="694"/>
      <c r="H23" s="694"/>
      <c r="I23" s="192"/>
      <c r="K23" s="247"/>
      <c r="L23" s="247"/>
      <c r="M23" s="247"/>
      <c r="N23" s="247"/>
      <c r="O23" s="247"/>
      <c r="P23" s="247"/>
    </row>
    <row r="24" spans="1:16" s="334" customFormat="1" ht="20.100000000000001" customHeight="1">
      <c r="A24" s="868"/>
      <c r="B24" s="1040">
        <v>15</v>
      </c>
      <c r="C24" s="1030" t="s">
        <v>1660</v>
      </c>
      <c r="D24" s="1288"/>
      <c r="E24" s="1288"/>
      <c r="F24" s="1288"/>
      <c r="G24" s="1288"/>
      <c r="H24" s="685">
        <v>1019.6174659286695</v>
      </c>
      <c r="I24" s="192"/>
      <c r="K24" s="247"/>
      <c r="L24" s="247"/>
      <c r="M24" s="247"/>
      <c r="N24" s="247"/>
      <c r="O24" s="247"/>
      <c r="P24" s="247"/>
    </row>
    <row r="25" spans="1:16" s="334" customFormat="1" ht="20.100000000000001" customHeight="1">
      <c r="A25" s="868"/>
      <c r="B25" s="1026" t="s">
        <v>1713</v>
      </c>
      <c r="C25" s="920" t="s">
        <v>1714</v>
      </c>
      <c r="D25" s="1286"/>
      <c r="E25" s="689">
        <v>0</v>
      </c>
      <c r="F25" s="689">
        <v>0</v>
      </c>
      <c r="G25" s="689">
        <v>0</v>
      </c>
      <c r="H25" s="689">
        <v>0</v>
      </c>
      <c r="I25" s="192"/>
      <c r="K25" s="247"/>
      <c r="L25" s="247"/>
      <c r="M25" s="247"/>
      <c r="N25" s="247"/>
      <c r="O25" s="247"/>
      <c r="P25" s="247"/>
    </row>
    <row r="26" spans="1:16" s="334" customFormat="1" ht="20.100000000000001" customHeight="1">
      <c r="A26" s="868"/>
      <c r="B26" s="1026">
        <v>16</v>
      </c>
      <c r="C26" s="920" t="s">
        <v>1715</v>
      </c>
      <c r="D26" s="1286"/>
      <c r="E26" s="689">
        <v>251.52334097999997</v>
      </c>
      <c r="F26" s="689">
        <v>0</v>
      </c>
      <c r="G26" s="689">
        <v>0</v>
      </c>
      <c r="H26" s="689">
        <v>125.76167048999999</v>
      </c>
      <c r="I26" s="192"/>
      <c r="K26" s="247"/>
      <c r="L26" s="247"/>
      <c r="M26" s="247"/>
      <c r="N26" s="247"/>
      <c r="O26" s="247"/>
      <c r="P26" s="247"/>
    </row>
    <row r="27" spans="1:16" s="334" customFormat="1" ht="20.100000000000001" customHeight="1">
      <c r="A27" s="868"/>
      <c r="B27" s="1026">
        <v>17</v>
      </c>
      <c r="C27" s="920" t="s">
        <v>1716</v>
      </c>
      <c r="D27" s="1286"/>
      <c r="E27" s="689">
        <v>9303.4281113885518</v>
      </c>
      <c r="F27" s="689">
        <v>3388.97774406909</v>
      </c>
      <c r="G27" s="689">
        <v>45639.81763329127</v>
      </c>
      <c r="H27" s="689">
        <v>39463.66852506229</v>
      </c>
      <c r="I27" s="192"/>
      <c r="K27" s="247"/>
      <c r="L27" s="247"/>
      <c r="M27" s="247"/>
      <c r="N27" s="247"/>
      <c r="O27" s="247"/>
      <c r="P27" s="247"/>
    </row>
    <row r="28" spans="1:16" s="335" customFormat="1" ht="32.25" customHeight="1">
      <c r="A28" s="868"/>
      <c r="B28" s="414">
        <v>18</v>
      </c>
      <c r="C28" s="323" t="s">
        <v>1717</v>
      </c>
      <c r="D28" s="1286"/>
      <c r="E28" s="688">
        <v>45.400051439999999</v>
      </c>
      <c r="F28" s="688">
        <v>0</v>
      </c>
      <c r="G28" s="688">
        <v>0</v>
      </c>
      <c r="H28" s="688">
        <v>0</v>
      </c>
      <c r="I28" s="192"/>
      <c r="K28" s="247"/>
      <c r="L28" s="247"/>
      <c r="M28" s="247"/>
      <c r="N28" s="247"/>
      <c r="O28" s="247"/>
      <c r="P28" s="247"/>
    </row>
    <row r="29" spans="1:16" s="335" customFormat="1" ht="24.95" customHeight="1">
      <c r="A29" s="868"/>
      <c r="B29" s="414">
        <v>19</v>
      </c>
      <c r="C29" s="323" t="s">
        <v>1718</v>
      </c>
      <c r="D29" s="1286"/>
      <c r="E29" s="688">
        <v>697.54632048497433</v>
      </c>
      <c r="F29" s="688">
        <v>88.275715100277168</v>
      </c>
      <c r="G29" s="688">
        <v>700.54595775999985</v>
      </c>
      <c r="H29" s="688">
        <v>814.43844735863593</v>
      </c>
      <c r="I29" s="192"/>
      <c r="K29" s="247"/>
      <c r="L29" s="247"/>
      <c r="M29" s="247"/>
      <c r="N29" s="247"/>
      <c r="O29" s="247"/>
      <c r="P29" s="247"/>
    </row>
    <row r="30" spans="1:16" s="335" customFormat="1" ht="39" customHeight="1">
      <c r="A30" s="868"/>
      <c r="B30" s="414">
        <v>20</v>
      </c>
      <c r="C30" s="323" t="s">
        <v>1719</v>
      </c>
      <c r="D30" s="1286"/>
      <c r="E30" s="688">
        <v>7651.1382474743859</v>
      </c>
      <c r="F30" s="688">
        <v>2386.3832524840104</v>
      </c>
      <c r="G30" s="688">
        <v>16388.012965614591</v>
      </c>
      <c r="H30" s="688">
        <v>18561.570136678216</v>
      </c>
      <c r="I30" s="192"/>
      <c r="K30" s="247"/>
      <c r="L30" s="247"/>
      <c r="M30" s="247"/>
      <c r="N30" s="247"/>
      <c r="O30" s="247"/>
      <c r="P30" s="247"/>
    </row>
    <row r="31" spans="1:16" s="335" customFormat="1" ht="27.75" customHeight="1">
      <c r="A31" s="868"/>
      <c r="B31" s="414">
        <v>21</v>
      </c>
      <c r="C31" s="323" t="s">
        <v>1720</v>
      </c>
      <c r="D31" s="1286"/>
      <c r="E31" s="688">
        <v>1309.1102612079724</v>
      </c>
      <c r="F31" s="688">
        <v>668.71991018000108</v>
      </c>
      <c r="G31" s="688">
        <v>2561.0836228207968</v>
      </c>
      <c r="H31" s="688">
        <v>2778.7689614647788</v>
      </c>
      <c r="I31" s="192"/>
      <c r="K31" s="247"/>
      <c r="L31" s="247"/>
      <c r="M31" s="247"/>
      <c r="N31" s="247"/>
      <c r="O31" s="247"/>
      <c r="P31" s="247"/>
    </row>
    <row r="32" spans="1:16" s="335" customFormat="1" ht="20.100000000000001" customHeight="1">
      <c r="A32" s="868"/>
      <c r="B32" s="414">
        <v>22</v>
      </c>
      <c r="C32" s="323" t="s">
        <v>1721</v>
      </c>
      <c r="D32" s="1286"/>
      <c r="E32" s="688">
        <v>704.57005228000003</v>
      </c>
      <c r="F32" s="688">
        <v>732.64306637999994</v>
      </c>
      <c r="G32" s="688">
        <v>25774.697596950002</v>
      </c>
      <c r="H32" s="688">
        <v>17491.743405613965</v>
      </c>
      <c r="I32" s="192"/>
      <c r="K32" s="247"/>
      <c r="L32" s="247"/>
      <c r="M32" s="247"/>
      <c r="N32" s="247"/>
      <c r="O32" s="247"/>
      <c r="P32" s="247"/>
    </row>
    <row r="33" spans="1:16" s="335" customFormat="1" ht="27" customHeight="1">
      <c r="A33" s="868"/>
      <c r="B33" s="414">
        <v>23</v>
      </c>
      <c r="C33" s="323" t="s">
        <v>1720</v>
      </c>
      <c r="D33" s="1286"/>
      <c r="E33" s="688">
        <v>699.11708595000005</v>
      </c>
      <c r="F33" s="688">
        <v>729.56452677000004</v>
      </c>
      <c r="G33" s="688">
        <v>25723.323252999999</v>
      </c>
      <c r="H33" s="688">
        <v>17443.809460286469</v>
      </c>
      <c r="I33" s="192"/>
      <c r="K33" s="247"/>
      <c r="L33" s="247"/>
      <c r="M33" s="247"/>
      <c r="N33" s="247"/>
      <c r="O33" s="247"/>
      <c r="P33" s="247"/>
    </row>
    <row r="34" spans="1:16" s="335" customFormat="1" ht="38.25" customHeight="1">
      <c r="A34" s="868"/>
      <c r="B34" s="414">
        <v>24</v>
      </c>
      <c r="C34" s="323" t="s">
        <v>1722</v>
      </c>
      <c r="D34" s="1286"/>
      <c r="E34" s="688">
        <v>204.77343970919202</v>
      </c>
      <c r="F34" s="688">
        <v>181.67571010480228</v>
      </c>
      <c r="G34" s="688">
        <v>2776.5611129666795</v>
      </c>
      <c r="H34" s="688">
        <v>2595.9165354114757</v>
      </c>
      <c r="I34" s="192"/>
      <c r="K34" s="247"/>
      <c r="L34" s="247"/>
      <c r="M34" s="247"/>
      <c r="N34" s="247"/>
      <c r="O34" s="247"/>
      <c r="P34" s="247"/>
    </row>
    <row r="35" spans="1:16" s="334" customFormat="1" ht="20.100000000000001" customHeight="1">
      <c r="A35" s="868"/>
      <c r="B35" s="1026">
        <v>25</v>
      </c>
      <c r="C35" s="920" t="s">
        <v>1723</v>
      </c>
      <c r="D35" s="1286"/>
      <c r="E35" s="689">
        <v>0</v>
      </c>
      <c r="F35" s="689">
        <v>0</v>
      </c>
      <c r="G35" s="689">
        <v>0</v>
      </c>
      <c r="H35" s="689">
        <v>0</v>
      </c>
      <c r="I35" s="192"/>
      <c r="K35" s="247"/>
      <c r="L35" s="247"/>
      <c r="M35" s="247"/>
      <c r="N35" s="247"/>
      <c r="O35" s="247"/>
      <c r="P35" s="247"/>
    </row>
    <row r="36" spans="1:16" s="334" customFormat="1" ht="20.100000000000001" customHeight="1">
      <c r="A36" s="868"/>
      <c r="B36" s="1026">
        <v>26</v>
      </c>
      <c r="C36" s="920" t="s">
        <v>1724</v>
      </c>
      <c r="D36" s="689"/>
      <c r="E36" s="695">
        <v>598.87332270398917</v>
      </c>
      <c r="F36" s="695">
        <v>132.43408596</v>
      </c>
      <c r="G36" s="695">
        <v>5736.5579618500005</v>
      </c>
      <c r="H36" s="695">
        <v>6221.8980640339942</v>
      </c>
      <c r="I36" s="192"/>
      <c r="K36" s="247"/>
      <c r="L36" s="247"/>
      <c r="M36" s="247"/>
      <c r="N36" s="247"/>
      <c r="O36" s="247"/>
      <c r="P36" s="247"/>
    </row>
    <row r="37" spans="1:16" s="335" customFormat="1" ht="20.100000000000001" customHeight="1">
      <c r="A37" s="868"/>
      <c r="B37" s="414">
        <v>27</v>
      </c>
      <c r="C37" s="323" t="s">
        <v>1725</v>
      </c>
      <c r="D37" s="1286"/>
      <c r="E37" s="1286"/>
      <c r="F37" s="1286"/>
      <c r="G37" s="688">
        <v>0</v>
      </c>
      <c r="H37" s="689">
        <v>0</v>
      </c>
      <c r="I37" s="192"/>
      <c r="K37" s="247"/>
      <c r="L37" s="247"/>
      <c r="M37" s="247"/>
      <c r="N37" s="247"/>
      <c r="O37" s="247"/>
      <c r="P37" s="247"/>
    </row>
    <row r="38" spans="1:16" s="335" customFormat="1" ht="29.25" customHeight="1">
      <c r="A38" s="868"/>
      <c r="B38" s="414">
        <v>28</v>
      </c>
      <c r="C38" s="323" t="s">
        <v>1726</v>
      </c>
      <c r="D38" s="1286"/>
      <c r="E38" s="688">
        <v>0</v>
      </c>
      <c r="F38" s="688">
        <v>0</v>
      </c>
      <c r="G38" s="688">
        <v>380.04298512999998</v>
      </c>
      <c r="H38" s="688">
        <v>323.03653736049995</v>
      </c>
      <c r="I38" s="192"/>
      <c r="K38" s="247"/>
      <c r="L38" s="247"/>
      <c r="M38" s="247"/>
      <c r="N38" s="247"/>
      <c r="O38" s="247"/>
      <c r="P38" s="247"/>
    </row>
    <row r="39" spans="1:16" s="335" customFormat="1" ht="20.100000000000001" customHeight="1">
      <c r="A39" s="868"/>
      <c r="B39" s="414">
        <v>29</v>
      </c>
      <c r="C39" s="323" t="s">
        <v>1727</v>
      </c>
      <c r="D39" s="1286"/>
      <c r="E39" s="690">
        <v>214.61398856</v>
      </c>
      <c r="F39" s="1286"/>
      <c r="G39" s="1286"/>
      <c r="H39" s="688">
        <v>214.61398856</v>
      </c>
      <c r="I39" s="192"/>
      <c r="K39" s="247"/>
      <c r="L39" s="247"/>
      <c r="M39" s="247"/>
      <c r="N39" s="247"/>
      <c r="O39" s="247"/>
      <c r="P39" s="247"/>
    </row>
    <row r="40" spans="1:16" s="335" customFormat="1" ht="20.100000000000001" customHeight="1">
      <c r="A40" s="868"/>
      <c r="B40" s="414">
        <v>30</v>
      </c>
      <c r="C40" s="323" t="s">
        <v>1728</v>
      </c>
      <c r="D40" s="1286"/>
      <c r="E40" s="688">
        <v>174.06156082999996</v>
      </c>
      <c r="F40" s="1286"/>
      <c r="G40" s="1286"/>
      <c r="H40" s="688">
        <v>8.7030780415000013</v>
      </c>
      <c r="I40" s="192"/>
      <c r="K40" s="247"/>
      <c r="L40" s="247"/>
      <c r="M40" s="247"/>
      <c r="N40" s="247"/>
      <c r="O40" s="247"/>
      <c r="P40" s="247"/>
    </row>
    <row r="41" spans="1:16" s="335" customFormat="1" ht="20.100000000000001" customHeight="1">
      <c r="A41" s="868"/>
      <c r="B41" s="414">
        <v>31</v>
      </c>
      <c r="C41" s="323" t="s">
        <v>1729</v>
      </c>
      <c r="D41" s="1286"/>
      <c r="E41" s="689">
        <v>210.19777331398922</v>
      </c>
      <c r="F41" s="689">
        <v>132.43408596</v>
      </c>
      <c r="G41" s="689">
        <v>5356.514976720001</v>
      </c>
      <c r="H41" s="689">
        <v>5675.5444600719948</v>
      </c>
      <c r="I41" s="192"/>
      <c r="K41" s="247"/>
      <c r="L41" s="247"/>
      <c r="M41" s="247"/>
      <c r="N41" s="247"/>
      <c r="O41" s="247"/>
      <c r="P41" s="247"/>
    </row>
    <row r="42" spans="1:16" s="335" customFormat="1" ht="20.100000000000001" customHeight="1">
      <c r="A42" s="868"/>
      <c r="B42" s="1026">
        <v>32</v>
      </c>
      <c r="C42" s="920" t="s">
        <v>1730</v>
      </c>
      <c r="D42" s="1286"/>
      <c r="E42" s="689">
        <v>3497.5478651469816</v>
      </c>
      <c r="F42" s="689">
        <v>2196.0960109417638</v>
      </c>
      <c r="G42" s="689">
        <v>7594.9201236378867</v>
      </c>
      <c r="H42" s="695">
        <v>726.00729975308161</v>
      </c>
      <c r="I42" s="192"/>
      <c r="K42" s="247"/>
      <c r="L42" s="247"/>
      <c r="M42" s="247"/>
      <c r="N42" s="247"/>
      <c r="O42" s="247"/>
      <c r="P42" s="247"/>
    </row>
    <row r="43" spans="1:16" s="335" customFormat="1" ht="20.100000000000001" customHeight="1">
      <c r="A43" s="868"/>
      <c r="B43" s="1072">
        <v>33</v>
      </c>
      <c r="C43" s="1073" t="s">
        <v>1731</v>
      </c>
      <c r="D43" s="1287"/>
      <c r="E43" s="1287"/>
      <c r="F43" s="1287"/>
      <c r="G43" s="1287"/>
      <c r="H43" s="693">
        <v>47556.953025268034</v>
      </c>
      <c r="I43" s="192"/>
      <c r="K43" s="247"/>
      <c r="L43" s="247"/>
      <c r="M43" s="247"/>
      <c r="N43" s="247"/>
      <c r="O43" s="247"/>
      <c r="P43" s="247"/>
    </row>
    <row r="44" spans="1:16" s="335" customFormat="1" ht="20.100000000000001" customHeight="1" thickBot="1">
      <c r="A44" s="868"/>
      <c r="B44" s="1074">
        <v>34</v>
      </c>
      <c r="C44" s="107" t="s">
        <v>1732</v>
      </c>
      <c r="D44" s="694"/>
      <c r="E44" s="694"/>
      <c r="F44" s="694"/>
      <c r="G44" s="694"/>
      <c r="H44" s="1289">
        <v>1.8078663591379276</v>
      </c>
      <c r="I44" s="192"/>
      <c r="K44" s="247"/>
      <c r="L44" s="247"/>
      <c r="M44" s="247"/>
      <c r="N44" s="247"/>
      <c r="O44" s="247"/>
      <c r="P44" s="247"/>
    </row>
    <row r="45" spans="1:16" s="247" customFormat="1" ht="13.5">
      <c r="A45" s="868"/>
      <c r="I45" s="192"/>
    </row>
    <row r="46" spans="1:16" s="247" customFormat="1" ht="13.5">
      <c r="A46" s="868"/>
      <c r="I46" s="192"/>
    </row>
  </sheetData>
  <mergeCells count="5">
    <mergeCell ref="B3:C3"/>
    <mergeCell ref="B5:C5"/>
    <mergeCell ref="B6:C7"/>
    <mergeCell ref="D6:G6"/>
    <mergeCell ref="H6:H7"/>
  </mergeCells>
  <hyperlinks>
    <hyperlink ref="J1" location="Index!A1" display="Back to index" xr:uid="{42384CA0-B0E5-43E4-B3B3-E794EE7838CE}"/>
  </hyperlinks>
  <pageMargins left="0.7" right="0.7" top="0.75" bottom="0.75" header="0.3" footer="0.3"/>
  <pageSetup paperSize="9" scale="3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95D03-B4EE-4543-8EF5-F3D5D0494F61}">
  <sheetPr>
    <tabColor theme="7" tint="0.59999389629810485"/>
  </sheetPr>
  <dimension ref="A1:K131"/>
  <sheetViews>
    <sheetView showGridLines="0" topLeftCell="A34" zoomScale="90" zoomScaleNormal="90" workbookViewId="0">
      <selection activeCell="N49" sqref="N49"/>
    </sheetView>
  </sheetViews>
  <sheetFormatPr defaultColWidth="9.140625" defaultRowHeight="18"/>
  <cols>
    <col min="1" max="1" width="4.7109375" style="436" customWidth="1"/>
    <col min="2" max="2" width="8.42578125" style="436" customWidth="1"/>
    <col min="3" max="3" width="65.85546875" style="436" customWidth="1"/>
    <col min="4" max="8" width="15.7109375" style="436" customWidth="1"/>
    <col min="9" max="9" width="15.7109375" style="244" customWidth="1"/>
    <col min="10" max="15" width="15.7109375" style="436" customWidth="1"/>
    <col min="16" max="16384" width="9.140625" style="436"/>
  </cols>
  <sheetData>
    <row r="1" spans="1:11" s="1956" customFormat="1" ht="20.100000000000001" customHeight="1">
      <c r="B1" s="475" t="s">
        <v>1122</v>
      </c>
      <c r="I1" s="1957"/>
      <c r="J1" s="1958" t="s">
        <v>418</v>
      </c>
    </row>
    <row r="2" spans="1:11">
      <c r="A2" s="585"/>
      <c r="B2" s="477" t="s">
        <v>672</v>
      </c>
      <c r="J2" s="284"/>
    </row>
    <row r="3" spans="1:11">
      <c r="B3" s="586"/>
      <c r="C3" s="587"/>
      <c r="D3" s="805" t="s">
        <v>64</v>
      </c>
      <c r="E3" s="805" t="s">
        <v>65</v>
      </c>
      <c r="F3" s="805" t="s">
        <v>66</v>
      </c>
      <c r="G3" s="805" t="s">
        <v>67</v>
      </c>
      <c r="H3" s="805" t="s">
        <v>68</v>
      </c>
    </row>
    <row r="4" spans="1:11" s="37" customFormat="1" ht="20.100000000000001" customHeight="1" thickBot="1">
      <c r="B4" s="803"/>
      <c r="C4" s="803"/>
      <c r="D4" s="804" t="s">
        <v>673</v>
      </c>
      <c r="E4" s="804" t="s">
        <v>674</v>
      </c>
      <c r="F4" s="804" t="s">
        <v>1123</v>
      </c>
      <c r="G4" s="804" t="s">
        <v>1124</v>
      </c>
      <c r="H4" s="804" t="s">
        <v>1125</v>
      </c>
      <c r="I4" s="436"/>
    </row>
    <row r="5" spans="1:11" s="33" customFormat="1" ht="20.100000000000001" customHeight="1">
      <c r="B5" s="186"/>
      <c r="C5" s="2021" t="s">
        <v>1126</v>
      </c>
      <c r="D5" s="2021"/>
      <c r="E5" s="2021"/>
      <c r="F5" s="2021"/>
      <c r="G5" s="2021"/>
      <c r="H5" s="2021"/>
      <c r="I5" s="436"/>
    </row>
    <row r="6" spans="1:11" s="574" customFormat="1" ht="20.100000000000001" customHeight="1">
      <c r="B6" s="739">
        <v>1</v>
      </c>
      <c r="C6" s="588" t="s">
        <v>1127</v>
      </c>
      <c r="D6" s="589">
        <v>6563.2390323599993</v>
      </c>
      <c r="E6" s="589">
        <v>6434.12469461</v>
      </c>
      <c r="F6" s="589">
        <v>6440.3886386700005</v>
      </c>
      <c r="G6" s="589">
        <v>6164.3915474599999</v>
      </c>
      <c r="H6" s="589">
        <v>6157.3375550800001</v>
      </c>
      <c r="I6" s="436"/>
    </row>
    <row r="7" spans="1:11" s="574" customFormat="1" ht="20.100000000000001" customHeight="1">
      <c r="B7" s="739">
        <v>2</v>
      </c>
      <c r="C7" s="588" t="s">
        <v>1128</v>
      </c>
      <c r="D7" s="589">
        <v>7056.6110696400001</v>
      </c>
      <c r="E7" s="589">
        <v>6925.5059759600008</v>
      </c>
      <c r="F7" s="589">
        <v>6929.4036275399994</v>
      </c>
      <c r="G7" s="589">
        <v>6651.7359288100006</v>
      </c>
      <c r="H7" s="589">
        <v>6641.6042590299994</v>
      </c>
      <c r="I7" s="436"/>
    </row>
    <row r="8" spans="1:11" s="574" customFormat="1" ht="20.100000000000001" customHeight="1" thickBot="1">
      <c r="B8" s="739">
        <v>3</v>
      </c>
      <c r="C8" s="588" t="s">
        <v>1129</v>
      </c>
      <c r="D8" s="589">
        <v>8265.68532882</v>
      </c>
      <c r="E8" s="589">
        <v>8147.6355970600007</v>
      </c>
      <c r="F8" s="589">
        <v>8182.8205184399994</v>
      </c>
      <c r="G8" s="589">
        <v>7919.98964333</v>
      </c>
      <c r="H8" s="589">
        <v>7905.584682390001</v>
      </c>
      <c r="I8" s="436"/>
    </row>
    <row r="9" spans="1:11" s="33" customFormat="1" ht="20.100000000000001" customHeight="1">
      <c r="B9" s="186"/>
      <c r="C9" s="2021" t="s">
        <v>1130</v>
      </c>
      <c r="D9" s="2021"/>
      <c r="E9" s="2021"/>
      <c r="F9" s="2021"/>
      <c r="G9" s="2021"/>
      <c r="H9" s="2021"/>
      <c r="I9" s="436"/>
    </row>
    <row r="10" spans="1:11" s="574" customFormat="1" ht="20.100000000000001" customHeight="1" thickBot="1">
      <c r="B10" s="739">
        <v>4</v>
      </c>
      <c r="C10" s="588" t="s">
        <v>1131</v>
      </c>
      <c r="D10" s="589">
        <v>40128.010301089998</v>
      </c>
      <c r="E10" s="589">
        <v>39717.563973889999</v>
      </c>
      <c r="F10" s="589">
        <v>39728.248024889996</v>
      </c>
      <c r="G10" s="589">
        <v>39146.450344880002</v>
      </c>
      <c r="H10" s="589">
        <v>39751.012733869997</v>
      </c>
      <c r="I10" s="436"/>
    </row>
    <row r="11" spans="1:11" s="33" customFormat="1" ht="20.100000000000001" customHeight="1">
      <c r="B11" s="186"/>
      <c r="C11" s="2021" t="s">
        <v>1132</v>
      </c>
      <c r="D11" s="2021"/>
      <c r="E11" s="2021"/>
      <c r="F11" s="2021"/>
      <c r="G11" s="2021"/>
      <c r="H11" s="2021"/>
      <c r="I11" s="436"/>
    </row>
    <row r="12" spans="1:11" s="574" customFormat="1" ht="20.100000000000001" customHeight="1">
      <c r="B12" s="739">
        <v>5</v>
      </c>
      <c r="C12" s="588" t="s">
        <v>1931</v>
      </c>
      <c r="D12" s="590">
        <v>0.16355754952986001</v>
      </c>
      <c r="E12" s="590">
        <v>0.16199696181859999</v>
      </c>
      <c r="F12" s="590">
        <v>0.16211106602631001</v>
      </c>
      <c r="G12" s="590">
        <v>0.15747000029777999</v>
      </c>
      <c r="H12" s="590">
        <v>0.15489762729584999</v>
      </c>
      <c r="I12" s="436"/>
    </row>
    <row r="13" spans="1:11" s="574" customFormat="1" ht="20.100000000000001" customHeight="1">
      <c r="B13" s="739">
        <v>6</v>
      </c>
      <c r="C13" s="588" t="s">
        <v>1133</v>
      </c>
      <c r="D13" s="590">
        <v>0.17585250344322001</v>
      </c>
      <c r="E13" s="590">
        <v>0.17436885052939999</v>
      </c>
      <c r="F13" s="590">
        <v>0.17442006562187001</v>
      </c>
      <c r="G13" s="590">
        <v>0.16991926139430999</v>
      </c>
      <c r="H13" s="590">
        <v>0.16708012707726999</v>
      </c>
      <c r="I13" s="436"/>
      <c r="K13" s="1993"/>
    </row>
    <row r="14" spans="1:11" s="574" customFormat="1" ht="20.100000000000001" customHeight="1" thickBot="1">
      <c r="B14" s="739">
        <v>7</v>
      </c>
      <c r="C14" s="588" t="s">
        <v>1134</v>
      </c>
      <c r="D14" s="590">
        <v>0.20598293478306001</v>
      </c>
      <c r="E14" s="590">
        <v>0.20513935855730001</v>
      </c>
      <c r="F14" s="590">
        <v>0.20596983066852001</v>
      </c>
      <c r="G14" s="590">
        <v>0.20231692972304999</v>
      </c>
      <c r="H14" s="590">
        <v>0.19887756659976</v>
      </c>
      <c r="I14" s="436"/>
    </row>
    <row r="15" spans="1:11" s="33" customFormat="1" ht="20.100000000000001" customHeight="1">
      <c r="B15" s="186"/>
      <c r="C15" s="2021" t="s">
        <v>1932</v>
      </c>
      <c r="D15" s="2021"/>
      <c r="E15" s="2021"/>
      <c r="F15" s="2021"/>
      <c r="G15" s="2021"/>
      <c r="H15" s="2021"/>
      <c r="I15" s="436"/>
    </row>
    <row r="16" spans="1:11" s="574" customFormat="1" ht="20.100000000000001" customHeight="1">
      <c r="B16" s="739" t="s">
        <v>1135</v>
      </c>
      <c r="C16" s="588" t="s">
        <v>1136</v>
      </c>
      <c r="D16" s="591">
        <v>2.4999999999999994E-2</v>
      </c>
      <c r="E16" s="591">
        <v>2.4999999999999994E-2</v>
      </c>
      <c r="F16" s="591">
        <v>2.4999999999999994E-2</v>
      </c>
      <c r="G16" s="591">
        <v>2.4999999999999994E-2</v>
      </c>
      <c r="H16" s="591">
        <v>2.4999999999999994E-2</v>
      </c>
      <c r="I16" s="436"/>
    </row>
    <row r="17" spans="2:9" s="574" customFormat="1" ht="20.100000000000001" customHeight="1">
      <c r="B17" s="739" t="s">
        <v>1137</v>
      </c>
      <c r="C17" s="588" t="s">
        <v>1138</v>
      </c>
      <c r="D17" s="591">
        <v>1.4062499999999999E-2</v>
      </c>
      <c r="E17" s="591">
        <v>1.4062499999999999E-2</v>
      </c>
      <c r="F17" s="591">
        <v>1.4062499999999999E-2</v>
      </c>
      <c r="G17" s="591">
        <v>1.4062499999999999E-2</v>
      </c>
      <c r="H17" s="591">
        <v>1.4062499999999999E-2</v>
      </c>
      <c r="I17" s="436"/>
    </row>
    <row r="18" spans="2:9" s="574" customFormat="1" ht="20.100000000000001" customHeight="1">
      <c r="B18" s="739" t="s">
        <v>1139</v>
      </c>
      <c r="C18" s="588" t="s">
        <v>1140</v>
      </c>
      <c r="D18" s="591">
        <v>1.8750000000000003E-2</v>
      </c>
      <c r="E18" s="591">
        <v>1.8750000000000003E-2</v>
      </c>
      <c r="F18" s="591">
        <v>1.8750000000000003E-2</v>
      </c>
      <c r="G18" s="591">
        <v>1.8750000000000003E-2</v>
      </c>
      <c r="H18" s="591">
        <v>1.8750000000000003E-2</v>
      </c>
    </row>
    <row r="19" spans="2:9" s="574" customFormat="1" ht="20.100000000000001" customHeight="1" thickBot="1">
      <c r="B19" s="739" t="s">
        <v>1141</v>
      </c>
      <c r="C19" s="588" t="s">
        <v>1142</v>
      </c>
      <c r="D19" s="591">
        <v>0.105</v>
      </c>
      <c r="E19" s="591">
        <v>0.105</v>
      </c>
      <c r="F19" s="591">
        <v>0.105</v>
      </c>
      <c r="G19" s="591">
        <v>0.105</v>
      </c>
      <c r="H19" s="591">
        <v>0.105</v>
      </c>
    </row>
    <row r="20" spans="2:9" s="33" customFormat="1" ht="20.100000000000001" customHeight="1">
      <c r="B20" s="186"/>
      <c r="C20" s="2021" t="s">
        <v>1143</v>
      </c>
      <c r="D20" s="2021"/>
      <c r="E20" s="2021"/>
      <c r="F20" s="2021"/>
      <c r="G20" s="2021"/>
      <c r="H20" s="2021"/>
      <c r="I20" s="574"/>
    </row>
    <row r="21" spans="2:9" s="574" customFormat="1" ht="22.5" customHeight="1">
      <c r="B21" s="739">
        <v>8</v>
      </c>
      <c r="C21" s="588" t="s">
        <v>1144</v>
      </c>
      <c r="D21" s="590">
        <v>2.499999999981933E-2</v>
      </c>
      <c r="E21" s="590">
        <v>2.5000000000321019E-2</v>
      </c>
      <c r="F21" s="590">
        <v>2.5000000000195075E-2</v>
      </c>
      <c r="G21" s="590">
        <v>2.4999999999693462E-2</v>
      </c>
      <c r="H21" s="590">
        <v>2.5000000000081759E-2</v>
      </c>
    </row>
    <row r="22" spans="2:9" s="574" customFormat="1" ht="22.5" customHeight="1">
      <c r="B22" s="739" t="s">
        <v>394</v>
      </c>
      <c r="C22" s="588" t="s">
        <v>1145</v>
      </c>
      <c r="D22" s="590">
        <v>0</v>
      </c>
      <c r="E22" s="590">
        <v>0</v>
      </c>
      <c r="F22" s="590">
        <v>0</v>
      </c>
      <c r="G22" s="590">
        <v>0</v>
      </c>
      <c r="H22" s="590">
        <v>0</v>
      </c>
    </row>
    <row r="23" spans="2:9" s="574" customFormat="1" ht="22.5" customHeight="1">
      <c r="B23" s="739">
        <v>9</v>
      </c>
      <c r="C23" s="588" t="s">
        <v>1146</v>
      </c>
      <c r="D23" s="590">
        <v>3.7239971899613686E-4</v>
      </c>
      <c r="E23" s="590">
        <v>0</v>
      </c>
      <c r="F23" s="590">
        <v>0</v>
      </c>
      <c r="G23" s="590">
        <v>0</v>
      </c>
      <c r="H23" s="590">
        <v>0</v>
      </c>
    </row>
    <row r="24" spans="2:9" s="574" customFormat="1" ht="22.5" customHeight="1">
      <c r="B24" s="739" t="s">
        <v>1147</v>
      </c>
      <c r="C24" s="588" t="s">
        <v>1148</v>
      </c>
      <c r="D24" s="590">
        <v>2.9205442859153328E-3</v>
      </c>
      <c r="E24" s="590">
        <v>0</v>
      </c>
      <c r="F24" s="590">
        <v>0</v>
      </c>
      <c r="G24" s="590">
        <v>0</v>
      </c>
      <c r="H24" s="590">
        <v>0</v>
      </c>
    </row>
    <row r="25" spans="2:9" s="574" customFormat="1" ht="22.5" customHeight="1">
      <c r="B25" s="739">
        <v>10</v>
      </c>
      <c r="C25" s="588" t="s">
        <v>1149</v>
      </c>
      <c r="D25" s="590">
        <v>0</v>
      </c>
      <c r="E25" s="590">
        <v>0</v>
      </c>
      <c r="F25" s="590">
        <v>0</v>
      </c>
      <c r="G25" s="590">
        <v>0</v>
      </c>
      <c r="H25" s="590">
        <v>0</v>
      </c>
    </row>
    <row r="26" spans="2:9" s="574" customFormat="1" ht="22.5" customHeight="1">
      <c r="B26" s="739" t="s">
        <v>1150</v>
      </c>
      <c r="C26" s="588" t="s">
        <v>1151</v>
      </c>
      <c r="D26" s="590">
        <v>9.999999999977572E-3</v>
      </c>
      <c r="E26" s="590">
        <v>1.0000000000279473E-2</v>
      </c>
      <c r="F26" s="590">
        <v>1.0000000000027688E-2</v>
      </c>
      <c r="G26" s="590">
        <v>1.0000000000030655E-2</v>
      </c>
      <c r="H26" s="590">
        <v>1.0000000000032701E-2</v>
      </c>
    </row>
    <row r="27" spans="2:9" s="574" customFormat="1" ht="22.5" customHeight="1">
      <c r="B27" s="739">
        <v>11</v>
      </c>
      <c r="C27" s="588" t="s">
        <v>1152</v>
      </c>
      <c r="D27" s="590">
        <v>3.8292944004708375E-2</v>
      </c>
      <c r="E27" s="590">
        <v>3.5000000000600488E-2</v>
      </c>
      <c r="F27" s="590">
        <v>3.500000000022277E-2</v>
      </c>
      <c r="G27" s="590">
        <v>3.4999999999724113E-2</v>
      </c>
      <c r="H27" s="590">
        <v>3.500000000011446E-2</v>
      </c>
    </row>
    <row r="28" spans="2:9" s="574" customFormat="1" ht="22.5" customHeight="1">
      <c r="B28" s="739" t="s">
        <v>1153</v>
      </c>
      <c r="C28" s="588" t="s">
        <v>1154</v>
      </c>
      <c r="D28" s="590">
        <v>0.14329294400482001</v>
      </c>
      <c r="E28" s="590">
        <v>0.14000000000000001</v>
      </c>
      <c r="F28" s="590">
        <v>0.14000000000000001</v>
      </c>
      <c r="G28" s="590">
        <v>0.14000000000000001</v>
      </c>
      <c r="H28" s="590">
        <v>0.14000000000000001</v>
      </c>
    </row>
    <row r="29" spans="2:9" s="574" customFormat="1" ht="22.5" customHeight="1" thickBot="1">
      <c r="B29" s="739">
        <v>12</v>
      </c>
      <c r="C29" s="1996" t="s">
        <v>2383</v>
      </c>
      <c r="D29" s="1995">
        <v>9.7102503443191102E-2</v>
      </c>
      <c r="E29" s="1995">
        <v>9.5618850529368013E-2</v>
      </c>
      <c r="F29" s="1995">
        <v>9.5670065621790631E-2</v>
      </c>
      <c r="G29" s="1995">
        <v>9.1169261394265497E-2</v>
      </c>
      <c r="H29" s="1995">
        <v>8.8330127077196674E-2</v>
      </c>
    </row>
    <row r="30" spans="2:9" s="33" customFormat="1" ht="20.100000000000001" customHeight="1">
      <c r="B30" s="186"/>
      <c r="C30" s="2021" t="s">
        <v>1155</v>
      </c>
      <c r="D30" s="2021"/>
      <c r="E30" s="2021"/>
      <c r="F30" s="2021"/>
      <c r="G30" s="2021"/>
      <c r="H30" s="2021"/>
      <c r="I30" s="574"/>
    </row>
    <row r="31" spans="2:9" s="574" customFormat="1" ht="20.100000000000001" customHeight="1">
      <c r="B31" s="739">
        <v>13</v>
      </c>
      <c r="C31" s="592" t="s">
        <v>1156</v>
      </c>
      <c r="D31" s="589">
        <v>110445.58714084</v>
      </c>
      <c r="E31" s="589">
        <v>108249.80122592501</v>
      </c>
      <c r="F31" s="589">
        <v>107730.713266247</v>
      </c>
      <c r="G31" s="589">
        <v>105538.39984157</v>
      </c>
      <c r="H31" s="589">
        <v>102616.33291361001</v>
      </c>
    </row>
    <row r="32" spans="2:9" s="574" customFormat="1" ht="20.100000000000001" customHeight="1" thickBot="1">
      <c r="B32" s="739">
        <v>14</v>
      </c>
      <c r="C32" s="592" t="s">
        <v>1155</v>
      </c>
      <c r="D32" s="591">
        <v>6.3892195716440003E-2</v>
      </c>
      <c r="E32" s="591">
        <v>6.3977077996138512E-2</v>
      </c>
      <c r="F32" s="591">
        <v>6.4321523708193523E-2</v>
      </c>
      <c r="G32" s="591">
        <v>6.3026689230979996E-2</v>
      </c>
      <c r="H32" s="591">
        <v>6.4722681764709994E-2</v>
      </c>
    </row>
    <row r="33" spans="2:9" s="33" customFormat="1" ht="20.100000000000001" customHeight="1">
      <c r="B33" s="186"/>
      <c r="C33" s="2021" t="s">
        <v>1157</v>
      </c>
      <c r="D33" s="2021"/>
      <c r="E33" s="2021"/>
      <c r="F33" s="2021"/>
      <c r="G33" s="2021"/>
      <c r="H33" s="2021"/>
      <c r="I33" s="574"/>
    </row>
    <row r="34" spans="2:9" s="575" customFormat="1" ht="27" customHeight="1">
      <c r="B34" s="739" t="s">
        <v>1158</v>
      </c>
      <c r="C34" s="588" t="s">
        <v>1159</v>
      </c>
      <c r="D34" s="591">
        <v>0</v>
      </c>
      <c r="E34" s="591">
        <v>0</v>
      </c>
      <c r="F34" s="591">
        <v>0</v>
      </c>
      <c r="G34" s="591">
        <v>0</v>
      </c>
      <c r="H34" s="591">
        <v>0</v>
      </c>
      <c r="I34" s="574"/>
    </row>
    <row r="35" spans="2:9" s="575" customFormat="1" ht="20.100000000000001" customHeight="1">
      <c r="B35" s="739" t="s">
        <v>1160</v>
      </c>
      <c r="C35" s="588" t="s">
        <v>1161</v>
      </c>
      <c r="D35" s="591">
        <v>0</v>
      </c>
      <c r="E35" s="591">
        <v>0</v>
      </c>
      <c r="F35" s="591">
        <v>0</v>
      </c>
      <c r="G35" s="591">
        <v>0</v>
      </c>
      <c r="H35" s="591">
        <v>0</v>
      </c>
      <c r="I35" s="574"/>
    </row>
    <row r="36" spans="2:9" s="575" customFormat="1" ht="20.100000000000001" customHeight="1">
      <c r="B36" s="739" t="s">
        <v>1162</v>
      </c>
      <c r="C36" s="588" t="s">
        <v>1163</v>
      </c>
      <c r="D36" s="591">
        <v>0.03</v>
      </c>
      <c r="E36" s="591">
        <v>0.03</v>
      </c>
      <c r="F36" s="591">
        <v>0.03</v>
      </c>
      <c r="G36" s="591">
        <v>0.03</v>
      </c>
      <c r="H36" s="591">
        <v>0.03</v>
      </c>
      <c r="I36" s="574"/>
    </row>
    <row r="37" spans="2:9" s="575" customFormat="1" ht="20.100000000000001" customHeight="1">
      <c r="B37" s="739" t="s">
        <v>1164</v>
      </c>
      <c r="C37" s="588" t="s">
        <v>1165</v>
      </c>
      <c r="D37" s="591">
        <v>0</v>
      </c>
      <c r="E37" s="591">
        <v>0</v>
      </c>
      <c r="F37" s="591">
        <v>0</v>
      </c>
      <c r="G37" s="591">
        <v>0</v>
      </c>
      <c r="H37" s="591">
        <v>0</v>
      </c>
      <c r="I37" s="574"/>
    </row>
    <row r="38" spans="2:9" s="575" customFormat="1" ht="20.100000000000001" customHeight="1" thickBot="1">
      <c r="B38" s="739" t="s">
        <v>1166</v>
      </c>
      <c r="C38" s="588" t="s">
        <v>1167</v>
      </c>
      <c r="D38" s="591">
        <v>0.03</v>
      </c>
      <c r="E38" s="591">
        <v>0.03</v>
      </c>
      <c r="F38" s="591">
        <v>0.03</v>
      </c>
      <c r="G38" s="591">
        <v>0.03</v>
      </c>
      <c r="H38" s="591">
        <v>0.03</v>
      </c>
      <c r="I38" s="574"/>
    </row>
    <row r="39" spans="2:9" s="33" customFormat="1" ht="20.100000000000001" customHeight="1">
      <c r="B39" s="186"/>
      <c r="C39" s="2021" t="s">
        <v>1168</v>
      </c>
      <c r="D39" s="2021"/>
      <c r="E39" s="2021"/>
      <c r="F39" s="2021"/>
      <c r="G39" s="2021"/>
      <c r="H39" s="2021"/>
      <c r="I39" s="574"/>
    </row>
    <row r="40" spans="2:9" s="574" customFormat="1" ht="20.100000000000001" customHeight="1">
      <c r="B40" s="739">
        <v>15</v>
      </c>
      <c r="C40" s="592" t="s">
        <v>1169</v>
      </c>
      <c r="D40" s="589">
        <v>29803.135305000629</v>
      </c>
      <c r="E40" s="589">
        <v>27866.318319249091</v>
      </c>
      <c r="F40" s="589">
        <v>25554.426619166476</v>
      </c>
      <c r="G40" s="589">
        <v>23018.645304087386</v>
      </c>
      <c r="H40" s="589">
        <v>21094.7372144654</v>
      </c>
    </row>
    <row r="41" spans="2:9" s="574" customFormat="1" ht="20.100000000000001" customHeight="1">
      <c r="B41" s="739" t="s">
        <v>1170</v>
      </c>
      <c r="C41" s="592" t="s">
        <v>1171</v>
      </c>
      <c r="D41" s="589">
        <v>12339.501860599254</v>
      </c>
      <c r="E41" s="589">
        <v>12177.112369841896</v>
      </c>
      <c r="F41" s="589">
        <v>11907.173585859313</v>
      </c>
      <c r="G41" s="589">
        <v>11661.472570008291</v>
      </c>
      <c r="H41" s="589">
        <v>11734.110425608842</v>
      </c>
    </row>
    <row r="42" spans="2:9" s="574" customFormat="1" ht="20.100000000000001" customHeight="1">
      <c r="B42" s="739" t="s">
        <v>1172</v>
      </c>
      <c r="C42" s="592" t="s">
        <v>1173</v>
      </c>
      <c r="D42" s="589">
        <v>2547.0594485549659</v>
      </c>
      <c r="E42" s="589">
        <v>2529.1587331492369</v>
      </c>
      <c r="F42" s="589">
        <v>2493.691071678049</v>
      </c>
      <c r="G42" s="589">
        <v>2491.5580545049665</v>
      </c>
      <c r="H42" s="589">
        <v>2507.7496986195492</v>
      </c>
    </row>
    <row r="43" spans="2:9" s="574" customFormat="1" ht="20.100000000000001" customHeight="1">
      <c r="B43" s="739">
        <v>16</v>
      </c>
      <c r="C43" s="592" t="s">
        <v>1174</v>
      </c>
      <c r="D43" s="589">
        <v>9792.4424120442854</v>
      </c>
      <c r="E43" s="589">
        <v>9647.9536366926586</v>
      </c>
      <c r="F43" s="589">
        <v>9413.4825141812653</v>
      </c>
      <c r="G43" s="589">
        <v>9169.9145155033257</v>
      </c>
      <c r="H43" s="589">
        <v>9226.3607269892891</v>
      </c>
      <c r="I43" s="593"/>
    </row>
    <row r="44" spans="2:9" s="574" customFormat="1" ht="20.100000000000001" customHeight="1" thickBot="1">
      <c r="B44" s="739">
        <v>17</v>
      </c>
      <c r="C44" s="592" t="s">
        <v>1175</v>
      </c>
      <c r="D44" s="594">
        <v>3.0446827977553323</v>
      </c>
      <c r="E44" s="595">
        <v>2.8831469155304514</v>
      </c>
      <c r="F44" s="595">
        <v>2.7060745936535571</v>
      </c>
      <c r="G44" s="595">
        <v>2.5072251650405417</v>
      </c>
      <c r="H44" s="595">
        <v>2.2906993174886909</v>
      </c>
      <c r="I44" s="593"/>
    </row>
    <row r="45" spans="2:9" s="33" customFormat="1" ht="20.100000000000001" customHeight="1">
      <c r="B45" s="186"/>
      <c r="C45" s="2021" t="s">
        <v>1176</v>
      </c>
      <c r="D45" s="2021"/>
      <c r="E45" s="2021"/>
      <c r="F45" s="2021"/>
      <c r="G45" s="2021"/>
      <c r="H45" s="2021"/>
      <c r="I45" s="574"/>
    </row>
    <row r="46" spans="2:9" s="574" customFormat="1" ht="20.100000000000001" customHeight="1">
      <c r="B46" s="739">
        <v>18</v>
      </c>
      <c r="C46" s="592" t="s">
        <v>1177</v>
      </c>
      <c r="D46" s="589">
        <v>85976.615517484766</v>
      </c>
      <c r="E46" s="589">
        <v>83959.879822335541</v>
      </c>
      <c r="F46" s="589">
        <v>83286.081903484373</v>
      </c>
      <c r="G46" s="589">
        <v>81633.811018197492</v>
      </c>
      <c r="H46" s="589">
        <v>79502.994032966875</v>
      </c>
    </row>
    <row r="47" spans="2:9" s="574" customFormat="1" ht="20.100000000000001" customHeight="1">
      <c r="B47" s="739">
        <v>19</v>
      </c>
      <c r="C47" s="596" t="s">
        <v>1178</v>
      </c>
      <c r="D47" s="589">
        <v>47556.953025268034</v>
      </c>
      <c r="E47" s="589">
        <v>47920.081630347035</v>
      </c>
      <c r="F47" s="589">
        <v>47550.059329311865</v>
      </c>
      <c r="G47" s="589">
        <v>47643.168689311235</v>
      </c>
      <c r="H47" s="589">
        <v>47687.622648769175</v>
      </c>
      <c r="I47" s="436"/>
    </row>
    <row r="48" spans="2:9" s="574" customFormat="1" ht="20.100000000000001" customHeight="1">
      <c r="B48" s="740">
        <v>20</v>
      </c>
      <c r="C48" s="597" t="s">
        <v>1179</v>
      </c>
      <c r="D48" s="598">
        <v>1.8078663591379276</v>
      </c>
      <c r="E48" s="598">
        <v>1.7520813188507813</v>
      </c>
      <c r="F48" s="598">
        <v>1.7515452783492811</v>
      </c>
      <c r="G48" s="598">
        <v>1.7134421001790352</v>
      </c>
      <c r="H48" s="598">
        <v>1.6671620352837795</v>
      </c>
    </row>
    <row r="49" spans="2:9" s="574" customFormat="1" ht="20.100000000000001" customHeight="1">
      <c r="B49" s="739"/>
      <c r="C49" s="596" t="s">
        <v>1180</v>
      </c>
      <c r="D49" s="589"/>
      <c r="E49" s="589"/>
      <c r="F49" s="589"/>
      <c r="G49" s="589"/>
      <c r="H49" s="589"/>
    </row>
    <row r="50" spans="2:9" s="574" customFormat="1" ht="20.100000000000001" customHeight="1">
      <c r="B50" s="739"/>
      <c r="C50" s="596"/>
      <c r="D50" s="589"/>
      <c r="E50" s="589"/>
      <c r="F50" s="589"/>
      <c r="G50" s="589"/>
      <c r="H50" s="589"/>
    </row>
    <row r="51" spans="2:9" s="37" customFormat="1" ht="15">
      <c r="B51" s="585"/>
      <c r="C51" s="585"/>
      <c r="D51" s="585"/>
      <c r="E51" s="585"/>
      <c r="F51" s="585"/>
      <c r="G51" s="585"/>
      <c r="H51" s="585"/>
      <c r="I51" s="574"/>
    </row>
    <row r="52" spans="2:9" s="37" customFormat="1" ht="15">
      <c r="B52" s="585"/>
      <c r="C52" s="585"/>
      <c r="D52" s="585"/>
      <c r="E52" s="585"/>
      <c r="F52" s="585"/>
      <c r="G52" s="585"/>
      <c r="H52" s="585"/>
      <c r="I52" s="575"/>
    </row>
    <row r="53" spans="2:9" s="37" customFormat="1" ht="15">
      <c r="B53" s="585"/>
      <c r="C53" s="585"/>
      <c r="D53" s="585"/>
      <c r="E53" s="585"/>
      <c r="F53" s="585"/>
      <c r="G53" s="585"/>
      <c r="H53" s="585"/>
      <c r="I53" s="575"/>
    </row>
    <row r="54" spans="2:9" s="37" customFormat="1" ht="15">
      <c r="B54" s="585"/>
      <c r="C54" s="585"/>
      <c r="D54" s="585"/>
      <c r="E54" s="585"/>
      <c r="F54" s="585"/>
      <c r="G54" s="585"/>
      <c r="H54" s="585"/>
      <c r="I54" s="574"/>
    </row>
    <row r="55" spans="2:9" s="37" customFormat="1" ht="15">
      <c r="B55" s="585"/>
      <c r="C55" s="585"/>
      <c r="D55" s="585"/>
      <c r="E55" s="585"/>
      <c r="F55" s="585"/>
      <c r="G55" s="585"/>
      <c r="H55" s="585"/>
      <c r="I55" s="574"/>
    </row>
    <row r="56" spans="2:9" s="37" customFormat="1" ht="15">
      <c r="B56" s="585"/>
      <c r="C56" s="585"/>
      <c r="D56" s="585"/>
      <c r="E56" s="585"/>
      <c r="F56" s="585"/>
      <c r="G56" s="585"/>
      <c r="H56" s="585"/>
      <c r="I56" s="574"/>
    </row>
    <row r="57" spans="2:9" s="37" customFormat="1">
      <c r="B57" s="585"/>
      <c r="C57" s="585"/>
      <c r="D57" s="585"/>
      <c r="E57" s="585"/>
      <c r="F57" s="585"/>
      <c r="G57" s="585"/>
      <c r="H57" s="585"/>
      <c r="I57" s="436"/>
    </row>
    <row r="58" spans="2:9" s="37" customFormat="1" ht="15">
      <c r="B58" s="585"/>
      <c r="C58" s="585"/>
      <c r="D58" s="585"/>
      <c r="E58" s="585"/>
      <c r="F58" s="585"/>
      <c r="G58" s="585"/>
      <c r="H58" s="585"/>
      <c r="I58" s="574"/>
    </row>
    <row r="59" spans="2:9" s="37" customFormat="1" ht="15">
      <c r="B59" s="585"/>
      <c r="C59" s="585"/>
      <c r="D59" s="585"/>
      <c r="E59" s="585"/>
      <c r="F59" s="585"/>
      <c r="G59" s="585"/>
      <c r="H59" s="585"/>
      <c r="I59" s="574"/>
    </row>
    <row r="60" spans="2:9" s="37" customFormat="1" ht="15">
      <c r="B60" s="585"/>
      <c r="C60" s="585"/>
      <c r="D60" s="585"/>
      <c r="E60" s="585"/>
      <c r="F60" s="585"/>
      <c r="G60" s="585"/>
      <c r="H60" s="585"/>
      <c r="I60" s="574"/>
    </row>
    <row r="61" spans="2:9" s="37" customFormat="1" ht="15">
      <c r="B61" s="585"/>
      <c r="C61" s="585"/>
      <c r="D61" s="585"/>
      <c r="E61" s="585"/>
      <c r="F61" s="585"/>
      <c r="G61" s="585"/>
      <c r="H61" s="585"/>
      <c r="I61" s="574"/>
    </row>
    <row r="62" spans="2:9" s="37" customFormat="1" ht="15">
      <c r="B62" s="585"/>
      <c r="C62" s="585"/>
      <c r="D62" s="585"/>
      <c r="E62" s="585"/>
      <c r="F62" s="585"/>
      <c r="G62" s="585"/>
      <c r="H62" s="585"/>
      <c r="I62" s="574"/>
    </row>
    <row r="63" spans="2:9" s="37" customFormat="1" ht="15">
      <c r="B63" s="585"/>
      <c r="C63" s="585"/>
      <c r="D63" s="585"/>
      <c r="E63" s="585"/>
      <c r="F63" s="585"/>
      <c r="G63" s="585"/>
      <c r="H63" s="585"/>
      <c r="I63" s="574"/>
    </row>
    <row r="64" spans="2:9" s="37" customFormat="1" ht="15">
      <c r="B64" s="585"/>
      <c r="C64" s="585"/>
      <c r="D64" s="585"/>
      <c r="E64" s="585"/>
      <c r="F64" s="585"/>
      <c r="G64" s="585"/>
      <c r="H64" s="585"/>
      <c r="I64" s="574"/>
    </row>
    <row r="65" spans="2:9" s="37" customFormat="1" ht="15">
      <c r="B65" s="585"/>
      <c r="C65" s="585"/>
      <c r="D65" s="585"/>
      <c r="E65" s="585"/>
      <c r="F65" s="585"/>
      <c r="G65" s="585"/>
      <c r="H65" s="585"/>
      <c r="I65" s="574"/>
    </row>
    <row r="66" spans="2:9" s="37" customFormat="1" ht="15">
      <c r="B66" s="585"/>
      <c r="C66" s="585"/>
      <c r="D66" s="585"/>
      <c r="E66" s="585"/>
      <c r="F66" s="585"/>
      <c r="G66" s="585"/>
      <c r="H66" s="585"/>
      <c r="I66" s="574"/>
    </row>
    <row r="67" spans="2:9" s="37" customFormat="1" ht="15">
      <c r="B67" s="585"/>
      <c r="C67" s="585"/>
      <c r="D67" s="585"/>
      <c r="E67" s="585"/>
      <c r="F67" s="585"/>
      <c r="G67" s="585"/>
      <c r="H67" s="585"/>
      <c r="I67" s="574"/>
    </row>
    <row r="68" spans="2:9" s="37" customFormat="1">
      <c r="B68" s="585"/>
      <c r="C68" s="585"/>
      <c r="D68" s="585"/>
      <c r="E68" s="585"/>
      <c r="F68" s="585"/>
      <c r="G68" s="585"/>
      <c r="H68" s="585"/>
      <c r="I68" s="436"/>
    </row>
    <row r="69" spans="2:9" s="37" customFormat="1" ht="15">
      <c r="B69" s="585"/>
      <c r="C69" s="585"/>
      <c r="D69" s="585"/>
      <c r="E69" s="585"/>
      <c r="F69" s="585"/>
      <c r="G69" s="585"/>
      <c r="H69" s="585"/>
      <c r="I69" s="574"/>
    </row>
    <row r="70" spans="2:9" s="37" customFormat="1" ht="15">
      <c r="B70" s="585"/>
      <c r="C70" s="585"/>
      <c r="D70" s="585"/>
      <c r="E70" s="585"/>
      <c r="F70" s="585"/>
      <c r="G70" s="585"/>
      <c r="H70" s="585"/>
      <c r="I70" s="574"/>
    </row>
    <row r="71" spans="2:9" s="37" customFormat="1" ht="15">
      <c r="B71" s="585"/>
      <c r="C71" s="585"/>
      <c r="D71" s="585"/>
      <c r="E71" s="585"/>
      <c r="F71" s="585"/>
      <c r="G71" s="585"/>
      <c r="H71" s="585"/>
      <c r="I71" s="575"/>
    </row>
    <row r="72" spans="2:9" s="37" customFormat="1" ht="15">
      <c r="I72" s="575"/>
    </row>
    <row r="73" spans="2:9" s="37" customFormat="1" ht="15">
      <c r="I73" s="574"/>
    </row>
    <row r="74" spans="2:9" s="37" customFormat="1" ht="15">
      <c r="I74" s="574"/>
    </row>
    <row r="75" spans="2:9" s="37" customFormat="1" ht="15">
      <c r="I75" s="574"/>
    </row>
    <row r="76" spans="2:9" s="37" customFormat="1" ht="15">
      <c r="I76" s="574"/>
    </row>
    <row r="77" spans="2:9" s="37" customFormat="1">
      <c r="I77" s="436"/>
    </row>
    <row r="78" spans="2:9" s="37" customFormat="1" ht="15">
      <c r="I78" s="574"/>
    </row>
    <row r="79" spans="2:9" s="37" customFormat="1" ht="15">
      <c r="I79" s="574"/>
    </row>
    <row r="80" spans="2:9" s="37" customFormat="1" ht="15">
      <c r="I80" s="574"/>
    </row>
    <row r="81" spans="1:9" s="37" customFormat="1" ht="15">
      <c r="I81" s="574"/>
    </row>
    <row r="82" spans="1:9" s="37" customFormat="1" ht="15">
      <c r="I82" s="574"/>
    </row>
    <row r="83" spans="1:9" s="37" customFormat="1" ht="15">
      <c r="I83" s="574"/>
    </row>
    <row r="84" spans="1:9" s="37" customFormat="1" ht="15">
      <c r="I84" s="574"/>
    </row>
    <row r="85" spans="1:9">
      <c r="A85" s="585"/>
      <c r="I85" s="574"/>
    </row>
    <row r="86" spans="1:9">
      <c r="A86" s="585"/>
      <c r="I86" s="574"/>
    </row>
    <row r="87" spans="1:9">
      <c r="A87" s="585"/>
      <c r="I87" s="574"/>
    </row>
    <row r="88" spans="1:9">
      <c r="A88" s="585"/>
      <c r="I88" s="574"/>
    </row>
    <row r="89" spans="1:9">
      <c r="A89" s="585"/>
      <c r="I89" s="574"/>
    </row>
    <row r="90" spans="1:9">
      <c r="A90" s="585"/>
      <c r="I90" s="436"/>
    </row>
    <row r="91" spans="1:9">
      <c r="A91" s="585"/>
      <c r="I91" s="574"/>
    </row>
    <row r="92" spans="1:9">
      <c r="A92" s="585"/>
      <c r="I92" s="574"/>
    </row>
    <row r="93" spans="1:9">
      <c r="A93" s="585"/>
      <c r="I93" s="574"/>
    </row>
    <row r="94" spans="1:9">
      <c r="A94" s="585"/>
      <c r="I94" s="574"/>
    </row>
    <row r="95" spans="1:9">
      <c r="A95" s="585"/>
      <c r="I95" s="574"/>
    </row>
    <row r="96" spans="1:9">
      <c r="A96" s="585"/>
      <c r="I96" s="574"/>
    </row>
    <row r="97" spans="1:9">
      <c r="A97" s="585"/>
      <c r="I97" s="574"/>
    </row>
    <row r="98" spans="1:9">
      <c r="A98" s="585"/>
      <c r="I98" s="574"/>
    </row>
    <row r="99" spans="1:9">
      <c r="A99" s="585"/>
      <c r="I99" s="574"/>
    </row>
    <row r="100" spans="1:9">
      <c r="A100" s="585"/>
      <c r="I100" s="436"/>
    </row>
    <row r="101" spans="1:9">
      <c r="A101" s="585"/>
      <c r="I101" s="574"/>
    </row>
    <row r="102" spans="1:9">
      <c r="A102" s="585"/>
      <c r="B102" s="585"/>
      <c r="C102" s="585"/>
      <c r="D102" s="585"/>
      <c r="E102" s="585"/>
      <c r="F102" s="585"/>
      <c r="G102" s="585"/>
      <c r="H102" s="585"/>
      <c r="I102" s="574"/>
    </row>
    <row r="103" spans="1:9">
      <c r="A103" s="585"/>
      <c r="B103" s="585"/>
      <c r="C103" s="585"/>
      <c r="D103" s="585"/>
      <c r="E103" s="585"/>
      <c r="F103" s="585"/>
      <c r="G103" s="585"/>
      <c r="H103" s="585"/>
      <c r="I103" s="574"/>
    </row>
    <row r="104" spans="1:9">
      <c r="A104" s="585"/>
      <c r="B104" s="585"/>
      <c r="C104" s="585"/>
      <c r="D104" s="585"/>
      <c r="E104" s="585"/>
      <c r="F104" s="585"/>
      <c r="G104" s="585"/>
      <c r="H104" s="585"/>
      <c r="I104" s="436"/>
    </row>
    <row r="105" spans="1:9">
      <c r="A105" s="585"/>
      <c r="B105" s="585"/>
      <c r="C105" s="585"/>
      <c r="D105" s="585"/>
      <c r="E105" s="585"/>
      <c r="F105" s="585"/>
      <c r="G105" s="585"/>
      <c r="H105" s="585"/>
      <c r="I105" s="574"/>
    </row>
    <row r="106" spans="1:9">
      <c r="A106" s="585"/>
      <c r="B106" s="585"/>
      <c r="C106" s="585"/>
      <c r="D106" s="585"/>
      <c r="E106" s="585"/>
      <c r="F106" s="585"/>
      <c r="G106" s="585"/>
      <c r="H106" s="585"/>
      <c r="I106" s="574"/>
    </row>
    <row r="107" spans="1:9">
      <c r="A107" s="585"/>
      <c r="B107" s="585"/>
      <c r="C107" s="585"/>
      <c r="D107" s="585"/>
      <c r="E107" s="585"/>
      <c r="F107" s="585"/>
      <c r="G107" s="585"/>
      <c r="H107" s="585"/>
      <c r="I107" s="574"/>
    </row>
    <row r="108" spans="1:9">
      <c r="A108" s="585"/>
      <c r="B108" s="585"/>
      <c r="C108" s="585"/>
      <c r="D108" s="585"/>
      <c r="E108" s="585"/>
      <c r="F108" s="585"/>
      <c r="G108" s="585"/>
      <c r="H108" s="585"/>
      <c r="I108" s="574"/>
    </row>
    <row r="109" spans="1:9">
      <c r="A109" s="585"/>
      <c r="B109" s="585"/>
      <c r="C109" s="585"/>
      <c r="D109" s="585"/>
      <c r="E109" s="585"/>
      <c r="F109" s="585"/>
      <c r="G109" s="585"/>
      <c r="H109" s="585"/>
      <c r="I109" s="436"/>
    </row>
    <row r="110" spans="1:9">
      <c r="A110" s="585"/>
      <c r="B110" s="585"/>
      <c r="C110" s="585"/>
      <c r="D110" s="585"/>
      <c r="E110" s="585"/>
      <c r="F110" s="585"/>
      <c r="G110" s="585"/>
      <c r="H110" s="585"/>
      <c r="I110" s="574"/>
    </row>
    <row r="111" spans="1:9">
      <c r="A111" s="585"/>
      <c r="B111" s="585"/>
      <c r="C111" s="585"/>
      <c r="D111" s="585"/>
      <c r="E111" s="585"/>
      <c r="F111" s="585"/>
      <c r="G111" s="585"/>
      <c r="H111" s="585"/>
      <c r="I111" s="574"/>
    </row>
    <row r="112" spans="1:9">
      <c r="A112" s="585"/>
      <c r="B112" s="585"/>
      <c r="C112" s="585"/>
      <c r="D112" s="585"/>
      <c r="E112" s="585"/>
      <c r="F112" s="585"/>
      <c r="G112" s="585"/>
      <c r="H112" s="585"/>
      <c r="I112" s="574"/>
    </row>
    <row r="113" spans="1:9">
      <c r="A113" s="585"/>
      <c r="B113" s="585"/>
      <c r="C113" s="585"/>
      <c r="D113" s="585"/>
      <c r="E113" s="585"/>
      <c r="F113" s="585"/>
      <c r="G113" s="585"/>
      <c r="H113" s="585"/>
      <c r="I113" s="574"/>
    </row>
    <row r="114" spans="1:9">
      <c r="A114" s="585"/>
      <c r="B114" s="585"/>
      <c r="C114" s="585"/>
      <c r="D114" s="585"/>
      <c r="E114" s="585"/>
      <c r="F114" s="585"/>
      <c r="G114" s="585"/>
      <c r="H114" s="585"/>
      <c r="I114" s="436"/>
    </row>
    <row r="115" spans="1:9">
      <c r="A115" s="585"/>
      <c r="B115" s="585"/>
      <c r="C115" s="585"/>
      <c r="D115" s="585"/>
      <c r="E115" s="585"/>
      <c r="F115" s="585"/>
      <c r="G115" s="585"/>
      <c r="H115" s="585"/>
      <c r="I115" s="574"/>
    </row>
    <row r="116" spans="1:9">
      <c r="A116" s="585"/>
      <c r="B116" s="585"/>
      <c r="C116" s="585"/>
      <c r="D116" s="585"/>
      <c r="E116" s="585"/>
      <c r="F116" s="585"/>
      <c r="G116" s="585"/>
      <c r="H116" s="585"/>
      <c r="I116" s="574"/>
    </row>
    <row r="117" spans="1:9">
      <c r="A117" s="585"/>
      <c r="B117" s="585"/>
      <c r="C117" s="585"/>
      <c r="D117" s="585"/>
      <c r="E117" s="585"/>
      <c r="F117" s="585"/>
      <c r="G117" s="585"/>
      <c r="H117" s="585"/>
      <c r="I117" s="574"/>
    </row>
    <row r="118" spans="1:9">
      <c r="A118" s="585"/>
      <c r="B118" s="585"/>
      <c r="C118" s="585"/>
      <c r="D118" s="585"/>
      <c r="E118" s="585"/>
      <c r="F118" s="585"/>
      <c r="G118" s="585"/>
      <c r="H118" s="585"/>
      <c r="I118" s="574"/>
    </row>
    <row r="119" spans="1:9">
      <c r="A119" s="585"/>
      <c r="B119" s="585"/>
      <c r="C119" s="585"/>
      <c r="D119" s="585"/>
      <c r="E119" s="585"/>
      <c r="F119" s="585"/>
      <c r="G119" s="585"/>
      <c r="H119" s="585"/>
      <c r="I119" s="574"/>
    </row>
    <row r="120" spans="1:9">
      <c r="A120" s="585"/>
      <c r="B120" s="585"/>
      <c r="C120" s="585"/>
      <c r="D120" s="585"/>
      <c r="E120" s="585"/>
      <c r="F120" s="585"/>
      <c r="G120" s="585"/>
      <c r="H120" s="585"/>
      <c r="I120" s="574"/>
    </row>
    <row r="121" spans="1:9">
      <c r="A121" s="585"/>
      <c r="B121" s="585"/>
      <c r="C121" s="585"/>
      <c r="D121" s="585"/>
      <c r="E121" s="585"/>
      <c r="F121" s="585"/>
      <c r="G121" s="585"/>
      <c r="H121" s="585"/>
    </row>
    <row r="122" spans="1:9">
      <c r="A122" s="585"/>
      <c r="B122" s="585"/>
      <c r="C122" s="585"/>
      <c r="D122" s="585"/>
      <c r="E122" s="585"/>
      <c r="F122" s="585"/>
      <c r="G122" s="585"/>
      <c r="H122" s="585"/>
    </row>
    <row r="123" spans="1:9">
      <c r="A123" s="585"/>
      <c r="B123" s="585"/>
      <c r="C123" s="585"/>
      <c r="D123" s="585"/>
      <c r="E123" s="585"/>
      <c r="F123" s="585"/>
      <c r="G123" s="585"/>
      <c r="H123" s="585"/>
    </row>
    <row r="124" spans="1:9">
      <c r="A124" s="585"/>
      <c r="B124" s="585"/>
      <c r="C124" s="585"/>
      <c r="D124" s="585"/>
      <c r="E124" s="585"/>
      <c r="F124" s="585"/>
      <c r="G124" s="585"/>
      <c r="H124" s="585"/>
    </row>
    <row r="125" spans="1:9">
      <c r="A125" s="585"/>
      <c r="B125" s="585"/>
      <c r="C125" s="585"/>
      <c r="D125" s="585"/>
      <c r="E125" s="585"/>
      <c r="F125" s="585"/>
      <c r="G125" s="585"/>
      <c r="H125" s="585"/>
    </row>
    <row r="126" spans="1:9">
      <c r="A126" s="585"/>
      <c r="B126" s="585"/>
      <c r="C126" s="585"/>
      <c r="D126" s="585"/>
      <c r="E126" s="585"/>
      <c r="F126" s="585"/>
      <c r="G126" s="585"/>
      <c r="H126" s="585"/>
    </row>
    <row r="127" spans="1:9">
      <c r="A127" s="585"/>
      <c r="B127" s="585"/>
      <c r="C127" s="585"/>
      <c r="D127" s="585"/>
      <c r="E127" s="585"/>
      <c r="F127" s="585"/>
      <c r="G127" s="585"/>
      <c r="H127" s="585"/>
    </row>
    <row r="128" spans="1:9">
      <c r="A128" s="585"/>
      <c r="B128" s="585"/>
      <c r="C128" s="585"/>
      <c r="D128" s="585"/>
      <c r="E128" s="585"/>
      <c r="F128" s="585"/>
      <c r="G128" s="585"/>
      <c r="H128" s="585"/>
    </row>
    <row r="129" spans="1:8">
      <c r="A129" s="585"/>
      <c r="B129" s="585"/>
      <c r="C129" s="585"/>
      <c r="D129" s="585"/>
      <c r="E129" s="585"/>
      <c r="F129" s="585"/>
      <c r="G129" s="585"/>
      <c r="H129" s="585"/>
    </row>
    <row r="130" spans="1:8">
      <c r="A130" s="585"/>
      <c r="B130" s="585"/>
      <c r="C130" s="585"/>
      <c r="D130" s="585"/>
      <c r="E130" s="585"/>
      <c r="F130" s="585"/>
      <c r="G130" s="585"/>
      <c r="H130" s="585"/>
    </row>
    <row r="131" spans="1:8">
      <c r="A131" s="585"/>
      <c r="B131" s="585"/>
      <c r="C131" s="585"/>
      <c r="D131" s="585"/>
      <c r="E131" s="585"/>
      <c r="F131" s="585"/>
      <c r="G131" s="585"/>
      <c r="H131" s="585"/>
    </row>
  </sheetData>
  <mergeCells count="9">
    <mergeCell ref="C33:H33"/>
    <mergeCell ref="C39:H39"/>
    <mergeCell ref="C45:H45"/>
    <mergeCell ref="C5:H5"/>
    <mergeCell ref="C9:H9"/>
    <mergeCell ref="C11:H11"/>
    <mergeCell ref="C15:H15"/>
    <mergeCell ref="C20:H20"/>
    <mergeCell ref="C30:H30"/>
  </mergeCells>
  <hyperlinks>
    <hyperlink ref="J1" location="Index!A1" display="Back to index" xr:uid="{045D4E22-A922-4904-81CC-1D08342F2689}"/>
  </hyperlinks>
  <pageMargins left="0.7" right="0.7" top="0.75" bottom="0.75" header="0.3" footer="0.3"/>
  <pageSetup paperSize="9" orientation="landscape" verticalDpi="1200" r:id="rId1"/>
  <headerFooter>
    <oddHeader>&amp;CEN
Annex 1</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9CA07-3840-4738-BFA0-3AA07E288381}">
  <sheetPr>
    <tabColor theme="7" tint="0.59999389629810485"/>
  </sheetPr>
  <dimension ref="A1:M33"/>
  <sheetViews>
    <sheetView showGridLines="0" zoomScale="90" zoomScaleNormal="90" workbookViewId="0"/>
  </sheetViews>
  <sheetFormatPr defaultColWidth="9.140625" defaultRowHeight="18"/>
  <cols>
    <col min="1" max="1" width="4.7109375" style="137" customWidth="1"/>
    <col min="2" max="2" width="5.7109375" style="11" customWidth="1"/>
    <col min="3" max="3" width="43.140625" style="11" customWidth="1"/>
    <col min="4" max="11" width="16.85546875" style="11" customWidth="1"/>
    <col min="12" max="12" width="15.7109375" style="137" customWidth="1"/>
    <col min="13" max="15" width="15.7109375" style="11" customWidth="1"/>
    <col min="16" max="16384" width="9.140625" style="11"/>
  </cols>
  <sheetData>
    <row r="1" spans="1:13" ht="30.75">
      <c r="B1" s="167"/>
      <c r="C1" s="236" t="s">
        <v>1733</v>
      </c>
      <c r="D1" s="229"/>
      <c r="E1" s="243"/>
      <c r="F1" s="243"/>
      <c r="G1" s="243"/>
      <c r="H1" s="243"/>
      <c r="I1" s="243"/>
      <c r="J1" s="243"/>
      <c r="K1" s="243"/>
      <c r="M1" s="9" t="s">
        <v>418</v>
      </c>
    </row>
    <row r="2" spans="1:13" ht="18.75">
      <c r="A2" s="52"/>
      <c r="B2" s="167"/>
      <c r="C2" s="10" t="s">
        <v>1647</v>
      </c>
      <c r="D2" s="237"/>
      <c r="E2" s="237"/>
      <c r="F2" s="237"/>
      <c r="G2" s="237"/>
      <c r="H2" s="237"/>
      <c r="I2" s="237"/>
      <c r="J2" s="237"/>
      <c r="K2" s="167"/>
      <c r="L2" s="52"/>
    </row>
    <row r="3" spans="1:13" s="192" customFormat="1" ht="14.25" thickBot="1">
      <c r="A3" s="1075"/>
      <c r="B3" s="156"/>
      <c r="C3" s="1076"/>
      <c r="D3" s="157"/>
      <c r="E3" s="157"/>
      <c r="F3" s="157"/>
      <c r="G3" s="157"/>
      <c r="H3" s="157"/>
      <c r="I3" s="157"/>
      <c r="J3" s="157"/>
      <c r="K3" s="156"/>
      <c r="L3" s="1075"/>
    </row>
    <row r="4" spans="1:13" s="192" customFormat="1" ht="28.5" customHeight="1">
      <c r="A4" s="1077"/>
      <c r="B4" s="1078"/>
      <c r="C4" s="1079"/>
      <c r="D4" s="2146" t="s">
        <v>1734</v>
      </c>
      <c r="E4" s="2146"/>
      <c r="F4" s="2146" t="s">
        <v>1735</v>
      </c>
      <c r="G4" s="2146"/>
      <c r="H4" s="2146" t="s">
        <v>1736</v>
      </c>
      <c r="I4" s="2146"/>
      <c r="J4" s="2146" t="s">
        <v>1737</v>
      </c>
      <c r="K4" s="2146"/>
      <c r="L4" s="1077"/>
      <c r="M4" s="335"/>
    </row>
    <row r="5" spans="1:13" s="192" customFormat="1" ht="40.5">
      <c r="A5" s="1075"/>
      <c r="B5" s="1078"/>
      <c r="C5" s="1078"/>
      <c r="D5" s="1080"/>
      <c r="E5" s="1081" t="s">
        <v>1738</v>
      </c>
      <c r="F5" s="1080"/>
      <c r="G5" s="1081" t="s">
        <v>1738</v>
      </c>
      <c r="H5" s="1080"/>
      <c r="I5" s="1081" t="s">
        <v>1739</v>
      </c>
      <c r="J5" s="1080"/>
      <c r="K5" s="1081" t="s">
        <v>1739</v>
      </c>
      <c r="L5" s="1075"/>
      <c r="M5" s="335"/>
    </row>
    <row r="6" spans="1:13" s="192" customFormat="1" ht="20.100000000000001" customHeight="1">
      <c r="A6" s="1075"/>
      <c r="B6" s="1078"/>
      <c r="C6" s="1082"/>
      <c r="D6" s="1083" t="s">
        <v>192</v>
      </c>
      <c r="E6" s="1083" t="s">
        <v>193</v>
      </c>
      <c r="F6" s="1083" t="s">
        <v>194</v>
      </c>
      <c r="G6" s="1083" t="s">
        <v>195</v>
      </c>
      <c r="H6" s="1083" t="s">
        <v>196</v>
      </c>
      <c r="I6" s="1083" t="s">
        <v>197</v>
      </c>
      <c r="J6" s="1083" t="s">
        <v>1740</v>
      </c>
      <c r="K6" s="1083" t="s">
        <v>1741</v>
      </c>
      <c r="L6" s="1075"/>
      <c r="M6" s="335"/>
    </row>
    <row r="7" spans="1:13" s="192" customFormat="1" ht="20.100000000000001" customHeight="1">
      <c r="A7" s="1075"/>
      <c r="B7" s="1084" t="s">
        <v>192</v>
      </c>
      <c r="C7" s="1085" t="s">
        <v>1742</v>
      </c>
      <c r="D7" s="238">
        <v>1948.498</v>
      </c>
      <c r="E7" s="238">
        <v>1420.66</v>
      </c>
      <c r="F7" s="1086"/>
      <c r="G7" s="1086"/>
      <c r="H7" s="238">
        <v>97771.703999999998</v>
      </c>
      <c r="I7" s="238">
        <v>33002</v>
      </c>
      <c r="J7" s="1086"/>
      <c r="K7" s="1086"/>
      <c r="L7" s="1075"/>
      <c r="M7" s="335"/>
    </row>
    <row r="8" spans="1:13" s="192" customFormat="1" ht="20.100000000000001" customHeight="1">
      <c r="A8" s="1075"/>
      <c r="B8" s="1087" t="s">
        <v>193</v>
      </c>
      <c r="C8" s="1088" t="s">
        <v>1743</v>
      </c>
      <c r="D8" s="239">
        <v>0</v>
      </c>
      <c r="E8" s="239">
        <v>0</v>
      </c>
      <c r="F8" s="239">
        <v>0</v>
      </c>
      <c r="G8" s="239">
        <v>0</v>
      </c>
      <c r="H8" s="239">
        <v>312.92700000000002</v>
      </c>
      <c r="I8" s="239">
        <v>0</v>
      </c>
      <c r="J8" s="239">
        <v>312.92700000000002</v>
      </c>
      <c r="K8" s="239">
        <v>0</v>
      </c>
      <c r="L8" s="1075"/>
      <c r="M8" s="335"/>
    </row>
    <row r="9" spans="1:13" s="192" customFormat="1" ht="20.100000000000001" customHeight="1">
      <c r="A9" s="1075"/>
      <c r="B9" s="1087" t="s">
        <v>194</v>
      </c>
      <c r="C9" s="1088" t="s">
        <v>1744</v>
      </c>
      <c r="D9" s="239">
        <v>1420.66</v>
      </c>
      <c r="E9" s="239">
        <v>1420.66</v>
      </c>
      <c r="F9" s="239">
        <v>1377.828</v>
      </c>
      <c r="G9" s="239">
        <v>1377.828</v>
      </c>
      <c r="H9" s="239">
        <v>33380.733999999997</v>
      </c>
      <c r="I9" s="239">
        <v>28720.484</v>
      </c>
      <c r="J9" s="239">
        <v>33000.714999999997</v>
      </c>
      <c r="K9" s="239">
        <v>28336.098999999998</v>
      </c>
      <c r="L9" s="1075"/>
      <c r="M9" s="335"/>
    </row>
    <row r="10" spans="1:13" s="192" customFormat="1" ht="20.100000000000001" customHeight="1">
      <c r="A10" s="1075"/>
      <c r="B10" s="1087" t="s">
        <v>195</v>
      </c>
      <c r="C10" s="1089" t="s">
        <v>1745</v>
      </c>
      <c r="D10" s="239">
        <v>0</v>
      </c>
      <c r="E10" s="239">
        <v>0</v>
      </c>
      <c r="F10" s="239">
        <v>0</v>
      </c>
      <c r="G10" s="239">
        <v>0</v>
      </c>
      <c r="H10" s="239">
        <v>207.36500000000001</v>
      </c>
      <c r="I10" s="239">
        <v>207.36500000000001</v>
      </c>
      <c r="J10" s="239">
        <v>207.36500000000001</v>
      </c>
      <c r="K10" s="239">
        <v>207.36500000000001</v>
      </c>
      <c r="L10" s="1075"/>
      <c r="M10" s="335"/>
    </row>
    <row r="11" spans="1:13" s="192" customFormat="1" ht="20.100000000000001" customHeight="1">
      <c r="A11" s="1075"/>
      <c r="B11" s="1087" t="s">
        <v>196</v>
      </c>
      <c r="C11" s="1089" t="s">
        <v>1746</v>
      </c>
      <c r="D11" s="239">
        <v>0</v>
      </c>
      <c r="E11" s="239">
        <v>0</v>
      </c>
      <c r="F11" s="239">
        <v>0</v>
      </c>
      <c r="G11" s="239">
        <v>0</v>
      </c>
      <c r="H11" s="239">
        <v>0.16200000000000001</v>
      </c>
      <c r="I11" s="239">
        <v>0</v>
      </c>
      <c r="J11" s="239">
        <v>0.16200000000000001</v>
      </c>
      <c r="K11" s="239">
        <v>0</v>
      </c>
      <c r="L11" s="1075"/>
      <c r="M11" s="335"/>
    </row>
    <row r="12" spans="1:13" s="192" customFormat="1" ht="20.100000000000001" customHeight="1">
      <c r="A12" s="1075"/>
      <c r="B12" s="1087" t="s">
        <v>198</v>
      </c>
      <c r="C12" s="1089" t="s">
        <v>1747</v>
      </c>
      <c r="D12" s="239">
        <v>1420.66</v>
      </c>
      <c r="E12" s="239">
        <v>1420.66</v>
      </c>
      <c r="F12" s="239">
        <v>1377.828</v>
      </c>
      <c r="G12" s="239">
        <v>1377.828</v>
      </c>
      <c r="H12" s="239">
        <v>26112.550999999999</v>
      </c>
      <c r="I12" s="239">
        <v>25633.327000000001</v>
      </c>
      <c r="J12" s="239">
        <v>25728.359</v>
      </c>
      <c r="K12" s="239">
        <v>25247.294999999998</v>
      </c>
      <c r="L12" s="1075"/>
      <c r="M12" s="335"/>
    </row>
    <row r="13" spans="1:13" s="192" customFormat="1" ht="20.100000000000001" customHeight="1">
      <c r="A13" s="1075"/>
      <c r="B13" s="1087" t="s">
        <v>197</v>
      </c>
      <c r="C13" s="1089" t="s">
        <v>1748</v>
      </c>
      <c r="D13" s="239">
        <v>0</v>
      </c>
      <c r="E13" s="239">
        <v>0</v>
      </c>
      <c r="F13" s="239">
        <v>0</v>
      </c>
      <c r="G13" s="239">
        <v>0</v>
      </c>
      <c r="H13" s="239">
        <v>2136.1689999999999</v>
      </c>
      <c r="I13" s="239">
        <v>923.29499999999996</v>
      </c>
      <c r="J13" s="239">
        <v>2141.1439999999998</v>
      </c>
      <c r="K13" s="239">
        <v>924.94200000000001</v>
      </c>
      <c r="L13" s="1075"/>
      <c r="M13" s="335"/>
    </row>
    <row r="14" spans="1:13" s="192" customFormat="1" ht="27">
      <c r="A14" s="1075"/>
      <c r="B14" s="1087" t="s">
        <v>1740</v>
      </c>
      <c r="C14" s="1089" t="s">
        <v>1749</v>
      </c>
      <c r="D14" s="239">
        <v>0</v>
      </c>
      <c r="E14" s="239">
        <v>0</v>
      </c>
      <c r="F14" s="239">
        <v>0</v>
      </c>
      <c r="G14" s="239">
        <v>0</v>
      </c>
      <c r="H14" s="239">
        <v>3193.1019999999999</v>
      </c>
      <c r="I14" s="239">
        <v>517.13400000000001</v>
      </c>
      <c r="J14" s="239">
        <v>3194.0410000000002</v>
      </c>
      <c r="K14" s="239">
        <v>517.13400000000001</v>
      </c>
      <c r="L14" s="1075"/>
      <c r="M14" s="335"/>
    </row>
    <row r="15" spans="1:13" s="192" customFormat="1" ht="20.100000000000001" customHeight="1" thickBot="1">
      <c r="A15" s="1075"/>
      <c r="B15" s="1090" t="s">
        <v>1750</v>
      </c>
      <c r="C15" s="1091" t="s">
        <v>698</v>
      </c>
      <c r="D15" s="241">
        <v>689.00099999999998</v>
      </c>
      <c r="E15" s="241">
        <v>0</v>
      </c>
      <c r="F15" s="1092"/>
      <c r="G15" s="1092"/>
      <c r="H15" s="241">
        <v>64487.603999999999</v>
      </c>
      <c r="I15" s="241">
        <v>4464.4570000000003</v>
      </c>
      <c r="J15" s="1092"/>
      <c r="K15" s="1092"/>
      <c r="L15" s="1075"/>
      <c r="M15" s="335"/>
    </row>
    <row r="16" spans="1:13" s="192" customFormat="1" ht="13.5">
      <c r="A16" s="1075"/>
      <c r="L16" s="1075"/>
    </row>
    <row r="17" spans="1:12" s="192" customFormat="1" ht="13.5">
      <c r="A17" s="1075"/>
      <c r="L17" s="1075"/>
    </row>
    <row r="18" spans="1:12" s="192" customFormat="1" ht="13.5">
      <c r="A18" s="1075"/>
      <c r="L18" s="1075"/>
    </row>
    <row r="19" spans="1:12" s="192" customFormat="1" ht="13.5">
      <c r="A19" s="1075"/>
      <c r="L19" s="1075"/>
    </row>
    <row r="20" spans="1:12" s="192" customFormat="1" ht="13.5">
      <c r="A20" s="1075"/>
      <c r="L20" s="1075"/>
    </row>
    <row r="21" spans="1:12" s="192" customFormat="1" ht="13.5">
      <c r="A21" s="1075"/>
      <c r="L21" s="1075"/>
    </row>
    <row r="22" spans="1:12" s="192" customFormat="1" ht="13.5">
      <c r="A22" s="1075"/>
      <c r="L22" s="1075"/>
    </row>
    <row r="23" spans="1:12">
      <c r="A23" s="52"/>
      <c r="L23" s="52"/>
    </row>
    <row r="24" spans="1:12">
      <c r="A24" s="52"/>
      <c r="L24" s="52"/>
    </row>
    <row r="25" spans="1:12">
      <c r="A25" s="52"/>
      <c r="L25" s="52"/>
    </row>
    <row r="26" spans="1:12">
      <c r="A26" s="52"/>
      <c r="L26" s="52"/>
    </row>
    <row r="27" spans="1:12">
      <c r="A27" s="52"/>
      <c r="E27" s="13"/>
      <c r="L27" s="52"/>
    </row>
    <row r="28" spans="1:12">
      <c r="A28" s="52"/>
      <c r="L28" s="52"/>
    </row>
    <row r="29" spans="1:12">
      <c r="A29" s="52"/>
      <c r="L29" s="52"/>
    </row>
    <row r="30" spans="1:12">
      <c r="A30" s="52"/>
      <c r="L30" s="52"/>
    </row>
    <row r="31" spans="1:12">
      <c r="A31" s="52"/>
      <c r="L31" s="52"/>
    </row>
    <row r="32" spans="1:12">
      <c r="A32" s="52"/>
      <c r="L32" s="52"/>
    </row>
    <row r="33" spans="1:12">
      <c r="A33" s="153"/>
      <c r="L33" s="153"/>
    </row>
  </sheetData>
  <mergeCells count="4">
    <mergeCell ref="D4:E4"/>
    <mergeCell ref="F4:G4"/>
    <mergeCell ref="H4:I4"/>
    <mergeCell ref="J4:K4"/>
  </mergeCells>
  <conditionalFormatting sqref="D7:K15">
    <cfRule type="cellIs" dxfId="21" priority="1" stopIfTrue="1" operator="lessThan">
      <formula>0</formula>
    </cfRule>
  </conditionalFormatting>
  <hyperlinks>
    <hyperlink ref="M1" location="Index!A1" display="Back to index" xr:uid="{A94F69A6-350A-42DD-8BE6-14A0E650C890}"/>
  </hyperlinks>
  <pageMargins left="0.70866141732283472" right="0.70866141732283472" top="0.74803149606299213" bottom="0.74803149606299213" header="0.31496062992125984" footer="0.31496062992125984"/>
  <pageSetup paperSize="9" scale="65" orientation="landscape" r:id="rId1"/>
  <headerFooter>
    <oddHeader>&amp;CEN
Annex XXXV</oddHeader>
    <oddFooter>&amp;C&amp;P</oddFooter>
  </headerFooter>
  <ignoredErrors>
    <ignoredError sqref="D6:K8 B7:C15"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A1403-105B-4A83-B114-0D841DF7582F}">
  <sheetPr>
    <tabColor theme="7" tint="0.59999389629810485"/>
  </sheetPr>
  <dimension ref="A1:AJ33"/>
  <sheetViews>
    <sheetView showGridLines="0" zoomScale="90" zoomScaleNormal="90" workbookViewId="0"/>
  </sheetViews>
  <sheetFormatPr defaultColWidth="8.85546875" defaultRowHeight="15"/>
  <cols>
    <col min="1" max="1" width="4.7109375" style="137" customWidth="1"/>
    <col min="2" max="2" width="5.7109375" style="167" customWidth="1"/>
    <col min="3" max="3" width="70.42578125" style="167" customWidth="1"/>
    <col min="4" max="7" width="21" style="167" customWidth="1"/>
    <col min="8" max="8" width="15.7109375" style="137" customWidth="1"/>
    <col min="9" max="15" width="15.7109375" style="167" customWidth="1"/>
    <col min="16" max="16384" width="8.85546875" style="167"/>
  </cols>
  <sheetData>
    <row r="1" spans="1:36" ht="21.75">
      <c r="B1" s="235"/>
      <c r="C1" s="236" t="s">
        <v>1751</v>
      </c>
      <c r="D1" s="233"/>
      <c r="E1" s="233"/>
      <c r="F1" s="233"/>
      <c r="G1" s="233"/>
      <c r="I1" s="9" t="s">
        <v>418</v>
      </c>
    </row>
    <row r="2" spans="1:36" ht="18">
      <c r="A2" s="52"/>
      <c r="B2" s="235"/>
      <c r="C2" s="10" t="s">
        <v>1647</v>
      </c>
      <c r="D2" s="233"/>
      <c r="E2" s="233"/>
      <c r="F2" s="233"/>
      <c r="G2" s="233"/>
      <c r="H2" s="52"/>
    </row>
    <row r="3" spans="1:36" s="1076" customFormat="1" ht="14.25" thickBot="1">
      <c r="A3" s="1075"/>
      <c r="D3" s="157"/>
      <c r="E3" s="157"/>
      <c r="F3" s="157"/>
      <c r="G3" s="157"/>
      <c r="H3" s="1075"/>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row>
    <row r="4" spans="1:36" s="1078" customFormat="1" ht="13.5">
      <c r="A4" s="1077"/>
      <c r="B4" s="1093"/>
      <c r="C4" s="1094"/>
      <c r="D4" s="2146" t="s">
        <v>1752</v>
      </c>
      <c r="E4" s="2146"/>
      <c r="F4" s="2146" t="s">
        <v>1753</v>
      </c>
      <c r="G4" s="2086"/>
      <c r="H4" s="1077"/>
    </row>
    <row r="5" spans="1:36" s="1078" customFormat="1" ht="35.25" customHeight="1">
      <c r="A5" s="1075"/>
      <c r="B5" s="1093"/>
      <c r="C5" s="1094"/>
      <c r="D5" s="2147"/>
      <c r="E5" s="2147"/>
      <c r="F5" s="2147" t="s">
        <v>1754</v>
      </c>
      <c r="G5" s="2147"/>
      <c r="H5" s="1075"/>
    </row>
    <row r="6" spans="1:36" s="1078" customFormat="1" ht="48.75" customHeight="1">
      <c r="A6" s="1075"/>
      <c r="C6" s="1095"/>
      <c r="E6" s="1096" t="s">
        <v>1738</v>
      </c>
      <c r="F6" s="1097"/>
      <c r="G6" s="1096" t="s">
        <v>1739</v>
      </c>
      <c r="H6" s="1075"/>
    </row>
    <row r="7" spans="1:36" s="1078" customFormat="1" ht="20.100000000000001" customHeight="1">
      <c r="A7" s="1075"/>
      <c r="C7" s="1095"/>
      <c r="D7" s="230" t="s">
        <v>192</v>
      </c>
      <c r="E7" s="230" t="s">
        <v>193</v>
      </c>
      <c r="F7" s="230" t="s">
        <v>194</v>
      </c>
      <c r="G7" s="230" t="s">
        <v>196</v>
      </c>
      <c r="H7" s="1075"/>
    </row>
    <row r="8" spans="1:36" s="1078" customFormat="1" ht="24.95" customHeight="1">
      <c r="A8" s="1075"/>
      <c r="B8" s="1098" t="s">
        <v>1755</v>
      </c>
      <c r="C8" s="1099" t="s">
        <v>1756</v>
      </c>
      <c r="D8" s="238">
        <v>0</v>
      </c>
      <c r="E8" s="238">
        <v>0</v>
      </c>
      <c r="F8" s="238">
        <v>195.452</v>
      </c>
      <c r="G8" s="238">
        <v>57.543999999999997</v>
      </c>
      <c r="H8" s="1075"/>
    </row>
    <row r="9" spans="1:36" s="1078" customFormat="1" ht="24.95" customHeight="1">
      <c r="A9" s="1075"/>
      <c r="B9" s="1087" t="s">
        <v>1757</v>
      </c>
      <c r="C9" s="1088" t="s">
        <v>1758</v>
      </c>
      <c r="D9" s="239">
        <v>0</v>
      </c>
      <c r="E9" s="239">
        <v>0</v>
      </c>
      <c r="F9" s="239">
        <v>0</v>
      </c>
      <c r="G9" s="239">
        <v>0</v>
      </c>
      <c r="H9" s="1075"/>
    </row>
    <row r="10" spans="1:36" s="1078" customFormat="1" ht="24.95" customHeight="1">
      <c r="A10" s="1075"/>
      <c r="B10" s="1087" t="s">
        <v>1759</v>
      </c>
      <c r="C10" s="1088" t="s">
        <v>1743</v>
      </c>
      <c r="D10" s="239">
        <v>0</v>
      </c>
      <c r="E10" s="239">
        <v>0</v>
      </c>
      <c r="F10" s="239">
        <v>0</v>
      </c>
      <c r="G10" s="239">
        <v>0</v>
      </c>
      <c r="H10" s="1075"/>
    </row>
    <row r="11" spans="1:36" s="1078" customFormat="1" ht="24.95" customHeight="1">
      <c r="A11" s="1075"/>
      <c r="B11" s="1087" t="s">
        <v>1760</v>
      </c>
      <c r="C11" s="1088" t="s">
        <v>1744</v>
      </c>
      <c r="D11" s="239">
        <v>0</v>
      </c>
      <c r="E11" s="239">
        <v>0</v>
      </c>
      <c r="F11" s="239">
        <v>57.543999999999997</v>
      </c>
      <c r="G11" s="239">
        <v>57.543999999999997</v>
      </c>
      <c r="H11" s="1075"/>
    </row>
    <row r="12" spans="1:36" s="1078" customFormat="1" ht="24.95" customHeight="1">
      <c r="A12" s="1075"/>
      <c r="B12" s="1087" t="s">
        <v>1761</v>
      </c>
      <c r="C12" s="1089" t="s">
        <v>1745</v>
      </c>
      <c r="D12" s="239">
        <v>0</v>
      </c>
      <c r="E12" s="239">
        <v>0</v>
      </c>
      <c r="F12" s="239">
        <v>0</v>
      </c>
      <c r="G12" s="239">
        <v>0</v>
      </c>
      <c r="H12" s="1075"/>
    </row>
    <row r="13" spans="1:36" s="1078" customFormat="1" ht="24.95" customHeight="1">
      <c r="A13" s="1075"/>
      <c r="B13" s="1087" t="s">
        <v>1762</v>
      </c>
      <c r="C13" s="1089" t="s">
        <v>1746</v>
      </c>
      <c r="D13" s="239">
        <v>0</v>
      </c>
      <c r="E13" s="239">
        <v>0</v>
      </c>
      <c r="F13" s="239">
        <v>0</v>
      </c>
      <c r="G13" s="239">
        <v>0</v>
      </c>
      <c r="H13" s="1075"/>
      <c r="K13" s="1933"/>
    </row>
    <row r="14" spans="1:36" s="1078" customFormat="1" ht="24.95" customHeight="1">
      <c r="A14" s="1075"/>
      <c r="B14" s="1087" t="s">
        <v>1763</v>
      </c>
      <c r="C14" s="1089" t="s">
        <v>1747</v>
      </c>
      <c r="D14" s="239">
        <v>0</v>
      </c>
      <c r="E14" s="239">
        <v>0</v>
      </c>
      <c r="F14" s="239">
        <v>57.543999999999997</v>
      </c>
      <c r="G14" s="239">
        <v>57.543999999999997</v>
      </c>
      <c r="H14" s="1075"/>
    </row>
    <row r="15" spans="1:36" s="1078" customFormat="1" ht="24.95" customHeight="1">
      <c r="A15" s="1075"/>
      <c r="B15" s="1087" t="s">
        <v>1764</v>
      </c>
      <c r="C15" s="1089" t="s">
        <v>1748</v>
      </c>
      <c r="D15" s="239">
        <v>0</v>
      </c>
      <c r="E15" s="239">
        <v>0</v>
      </c>
      <c r="F15" s="239">
        <v>0</v>
      </c>
      <c r="G15" s="239">
        <v>0</v>
      </c>
      <c r="H15" s="1075"/>
    </row>
    <row r="16" spans="1:36" s="1078" customFormat="1" ht="24.95" customHeight="1">
      <c r="A16" s="1075"/>
      <c r="B16" s="1087" t="s">
        <v>1765</v>
      </c>
      <c r="C16" s="1089" t="s">
        <v>1749</v>
      </c>
      <c r="D16" s="239">
        <v>0</v>
      </c>
      <c r="E16" s="239">
        <v>0</v>
      </c>
      <c r="F16" s="239">
        <v>0</v>
      </c>
      <c r="G16" s="239">
        <v>0</v>
      </c>
      <c r="H16" s="1075"/>
    </row>
    <row r="17" spans="1:8" s="1078" customFormat="1" ht="24.95" customHeight="1">
      <c r="A17" s="1075"/>
      <c r="B17" s="1087" t="s">
        <v>1766</v>
      </c>
      <c r="C17" s="1088" t="s">
        <v>1767</v>
      </c>
      <c r="D17" s="239">
        <v>0</v>
      </c>
      <c r="E17" s="239">
        <v>0</v>
      </c>
      <c r="F17" s="239">
        <v>140.47</v>
      </c>
      <c r="G17" s="239">
        <v>0</v>
      </c>
      <c r="H17" s="1075"/>
    </row>
    <row r="18" spans="1:8" s="1078" customFormat="1" ht="24.95" customHeight="1">
      <c r="A18" s="1075"/>
      <c r="B18" s="1087" t="s">
        <v>1768</v>
      </c>
      <c r="C18" s="1088" t="s">
        <v>1769</v>
      </c>
      <c r="D18" s="239">
        <v>0</v>
      </c>
      <c r="E18" s="239">
        <v>0</v>
      </c>
      <c r="F18" s="239">
        <v>0</v>
      </c>
      <c r="G18" s="239">
        <v>0</v>
      </c>
      <c r="H18" s="1075"/>
    </row>
    <row r="19" spans="1:8" s="1078" customFormat="1" ht="34.5" customHeight="1">
      <c r="A19" s="1075"/>
      <c r="B19" s="1087" t="s">
        <v>1770</v>
      </c>
      <c r="C19" s="827" t="s">
        <v>1771</v>
      </c>
      <c r="D19" s="239">
        <v>0</v>
      </c>
      <c r="E19" s="239">
        <v>0</v>
      </c>
      <c r="F19" s="239">
        <v>0</v>
      </c>
      <c r="G19" s="239">
        <v>0</v>
      </c>
      <c r="H19" s="1075"/>
    </row>
    <row r="20" spans="1:8" s="1078" customFormat="1" ht="32.25" customHeight="1">
      <c r="A20" s="1075"/>
      <c r="B20" s="1087">
        <v>241</v>
      </c>
      <c r="C20" s="827" t="s">
        <v>1772</v>
      </c>
      <c r="D20" s="240"/>
      <c r="E20" s="240"/>
      <c r="F20" s="239">
        <v>9103.6460000000006</v>
      </c>
      <c r="G20" s="239">
        <v>0</v>
      </c>
      <c r="H20" s="1075"/>
    </row>
    <row r="21" spans="1:8" s="1078" customFormat="1" ht="31.5" customHeight="1" thickBot="1">
      <c r="A21" s="1075"/>
      <c r="B21" s="1101">
        <v>250</v>
      </c>
      <c r="C21" s="1102" t="s">
        <v>1773</v>
      </c>
      <c r="D21" s="1103">
        <v>1948.498</v>
      </c>
      <c r="E21" s="1103">
        <v>1420.66</v>
      </c>
      <c r="F21" s="242"/>
      <c r="G21" s="242"/>
      <c r="H21" s="1075"/>
    </row>
    <row r="22" spans="1:8" s="156" customFormat="1" ht="13.5">
      <c r="A22" s="1075"/>
      <c r="C22" s="1100"/>
      <c r="H22" s="1075"/>
    </row>
    <row r="23" spans="1:8" s="156" customFormat="1" ht="13.5">
      <c r="A23" s="1075"/>
      <c r="H23" s="1075"/>
    </row>
    <row r="24" spans="1:8">
      <c r="A24" s="52"/>
      <c r="H24" s="52"/>
    </row>
    <row r="25" spans="1:8">
      <c r="A25" s="52"/>
      <c r="H25" s="52"/>
    </row>
    <row r="26" spans="1:8">
      <c r="A26" s="52"/>
      <c r="H26" s="52"/>
    </row>
    <row r="27" spans="1:8">
      <c r="A27" s="52"/>
      <c r="E27" s="29"/>
      <c r="H27" s="52"/>
    </row>
    <row r="28" spans="1:8">
      <c r="A28" s="52"/>
      <c r="H28" s="52"/>
    </row>
    <row r="29" spans="1:8">
      <c r="A29" s="52"/>
      <c r="H29" s="52"/>
    </row>
    <row r="30" spans="1:8">
      <c r="A30" s="52"/>
      <c r="H30" s="52"/>
    </row>
    <row r="31" spans="1:8">
      <c r="A31" s="52"/>
      <c r="H31" s="52"/>
    </row>
    <row r="32" spans="1:8">
      <c r="A32" s="52"/>
      <c r="H32" s="52"/>
    </row>
    <row r="33" spans="1:8">
      <c r="A33" s="153"/>
      <c r="H33" s="153"/>
    </row>
  </sheetData>
  <mergeCells count="3">
    <mergeCell ref="D4:E5"/>
    <mergeCell ref="F4:G4"/>
    <mergeCell ref="F5:G5"/>
  </mergeCells>
  <conditionalFormatting sqref="D8:F21">
    <cfRule type="cellIs" dxfId="20" priority="1" stopIfTrue="1" operator="lessThan">
      <formula>0</formula>
    </cfRule>
  </conditionalFormatting>
  <conditionalFormatting sqref="E4:F5 D4:D7 F6:F7 E7 I8:I21">
    <cfRule type="cellIs" dxfId="19" priority="3" stopIfTrue="1" operator="lessThan">
      <formula>0</formula>
    </cfRule>
  </conditionalFormatting>
  <conditionalFormatting sqref="G7:G21">
    <cfRule type="cellIs" dxfId="18" priority="2" stopIfTrue="1" operator="lessThan">
      <formula>0</formula>
    </cfRule>
  </conditionalFormatting>
  <conditionalFormatting sqref="I2:J2">
    <cfRule type="cellIs" dxfId="17" priority="5" stopIfTrue="1" operator="lessThan">
      <formula>0</formula>
    </cfRule>
  </conditionalFormatting>
  <conditionalFormatting sqref="J1:K1 D1:G2">
    <cfRule type="cellIs" dxfId="16" priority="4" stopIfTrue="1" operator="lessThan">
      <formula>0</formula>
    </cfRule>
  </conditionalFormatting>
  <hyperlinks>
    <hyperlink ref="I1" location="Index!A1" display="Back to index" xr:uid="{1AE6D2A0-95B6-4A0D-9107-2B86B46F3D6E}"/>
  </hyperlinks>
  <pageMargins left="0.70866141732283472" right="0.70866141732283472" top="0.74803149606299213" bottom="0.74803149606299213" header="0.31496062992125984" footer="0.31496062992125984"/>
  <pageSetup paperSize="9" scale="85" orientation="landscape" r:id="rId1"/>
  <headerFooter>
    <oddHeader>&amp;CEN
Annex XXXV</oddHeader>
    <oddFooter>&amp;C&amp;P</oddFooter>
  </headerFooter>
  <ignoredErrors>
    <ignoredError sqref="D7:I16 B8:C23"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CF539-F50F-4CC3-9054-9DEACB72A083}">
  <sheetPr>
    <tabColor theme="7" tint="0.59999389629810485"/>
  </sheetPr>
  <dimension ref="A1:K33"/>
  <sheetViews>
    <sheetView showGridLines="0" zoomScale="90" zoomScaleNormal="90" workbookViewId="0"/>
  </sheetViews>
  <sheetFormatPr defaultColWidth="8.85546875" defaultRowHeight="15"/>
  <cols>
    <col min="1" max="1" width="4.7109375" style="137" customWidth="1"/>
    <col min="2" max="2" width="5.7109375" style="167" customWidth="1"/>
    <col min="3" max="3" width="41.28515625" style="167" customWidth="1"/>
    <col min="4" max="5" width="30" style="167" customWidth="1"/>
    <col min="6" max="6" width="15.7109375" style="137" customWidth="1"/>
    <col min="7" max="15" width="15.7109375" style="167" customWidth="1"/>
    <col min="16" max="16384" width="8.85546875" style="167"/>
  </cols>
  <sheetData>
    <row r="1" spans="1:11" ht="20.100000000000001" customHeight="1">
      <c r="C1" s="228" t="s">
        <v>1774</v>
      </c>
      <c r="D1" s="229"/>
      <c r="E1" s="229"/>
      <c r="G1" s="9" t="s">
        <v>418</v>
      </c>
      <c r="H1" s="229"/>
    </row>
    <row r="2" spans="1:11" ht="20.100000000000001" customHeight="1" thickBot="1">
      <c r="A2" s="52"/>
      <c r="C2" s="10" t="s">
        <v>1647</v>
      </c>
      <c r="D2" s="229"/>
      <c r="E2" s="229"/>
      <c r="F2" s="52"/>
      <c r="G2" s="229"/>
      <c r="H2" s="229"/>
    </row>
    <row r="3" spans="1:11" s="156" customFormat="1" ht="66" customHeight="1">
      <c r="A3" s="1075"/>
      <c r="B3" s="1082"/>
      <c r="C3" s="1105"/>
      <c r="D3" s="1104" t="s">
        <v>1775</v>
      </c>
      <c r="E3" s="1104" t="s">
        <v>2041</v>
      </c>
      <c r="F3" s="1075"/>
      <c r="G3" s="1106"/>
    </row>
    <row r="4" spans="1:11" s="156" customFormat="1" ht="20.100000000000001" customHeight="1">
      <c r="A4" s="1077"/>
      <c r="B4" s="1082"/>
      <c r="C4" s="1105"/>
      <c r="D4" s="230" t="s">
        <v>192</v>
      </c>
      <c r="E4" s="230" t="s">
        <v>193</v>
      </c>
      <c r="F4" s="1077"/>
      <c r="G4" s="1107"/>
    </row>
    <row r="5" spans="1:11" s="156" customFormat="1" ht="30.75" customHeight="1" thickBot="1">
      <c r="A5" s="1075"/>
      <c r="B5" s="1108" t="s">
        <v>192</v>
      </c>
      <c r="C5" s="231" t="s">
        <v>1776</v>
      </c>
      <c r="D5" s="232">
        <v>926.75</v>
      </c>
      <c r="E5" s="232">
        <v>1103.7829999999999</v>
      </c>
      <c r="F5" s="1075"/>
      <c r="G5" s="233"/>
    </row>
    <row r="6" spans="1:11" s="156" customFormat="1" ht="17.25" customHeight="1">
      <c r="A6" s="1075"/>
      <c r="B6" s="1109"/>
      <c r="C6" s="1110"/>
      <c r="F6" s="1075"/>
    </row>
    <row r="7" spans="1:11" s="156" customFormat="1" ht="13.5">
      <c r="A7" s="1075"/>
      <c r="F7" s="1075"/>
    </row>
    <row r="8" spans="1:11" s="156" customFormat="1" ht="13.5">
      <c r="A8" s="1075"/>
      <c r="B8" s="1111"/>
      <c r="C8" s="1112"/>
      <c r="D8" s="1112"/>
      <c r="E8" s="1112"/>
      <c r="F8" s="1075"/>
      <c r="G8" s="1112"/>
      <c r="H8" s="1112"/>
    </row>
    <row r="9" spans="1:11">
      <c r="A9" s="52"/>
      <c r="C9" s="234"/>
      <c r="F9" s="52"/>
    </row>
    <row r="10" spans="1:11">
      <c r="A10" s="52"/>
      <c r="F10" s="52"/>
    </row>
    <row r="11" spans="1:11">
      <c r="A11" s="52"/>
      <c r="F11" s="52"/>
    </row>
    <row r="12" spans="1:11">
      <c r="A12" s="52"/>
      <c r="F12" s="52"/>
    </row>
    <row r="13" spans="1:11">
      <c r="A13" s="52"/>
      <c r="F13" s="52"/>
      <c r="K13" s="1934"/>
    </row>
    <row r="14" spans="1:11">
      <c r="A14" s="52"/>
      <c r="F14" s="52"/>
    </row>
    <row r="15" spans="1:11">
      <c r="A15" s="52"/>
      <c r="F15" s="52"/>
    </row>
    <row r="16" spans="1:11">
      <c r="A16" s="52"/>
      <c r="F16" s="52"/>
    </row>
    <row r="17" spans="1:6">
      <c r="A17" s="52"/>
      <c r="F17" s="52"/>
    </row>
    <row r="18" spans="1:6">
      <c r="A18" s="52"/>
      <c r="F18" s="52"/>
    </row>
    <row r="19" spans="1:6">
      <c r="A19" s="52"/>
      <c r="F19" s="52"/>
    </row>
    <row r="20" spans="1:6">
      <c r="A20" s="52"/>
      <c r="F20" s="52"/>
    </row>
    <row r="21" spans="1:6">
      <c r="A21" s="52"/>
      <c r="F21" s="52"/>
    </row>
    <row r="22" spans="1:6">
      <c r="A22" s="52"/>
      <c r="F22" s="52"/>
    </row>
    <row r="23" spans="1:6">
      <c r="A23" s="52"/>
      <c r="F23" s="52"/>
    </row>
    <row r="24" spans="1:6">
      <c r="A24" s="52"/>
      <c r="F24" s="52"/>
    </row>
    <row r="25" spans="1:6">
      <c r="A25" s="52"/>
      <c r="F25" s="52"/>
    </row>
    <row r="26" spans="1:6">
      <c r="A26" s="52"/>
      <c r="F26" s="52"/>
    </row>
    <row r="27" spans="1:6">
      <c r="A27" s="52"/>
      <c r="E27" s="29"/>
      <c r="F27" s="52"/>
    </row>
    <row r="28" spans="1:6">
      <c r="A28" s="52"/>
      <c r="F28" s="52"/>
    </row>
    <row r="29" spans="1:6">
      <c r="A29" s="52"/>
      <c r="F29" s="52"/>
    </row>
    <row r="30" spans="1:6">
      <c r="A30" s="52"/>
      <c r="F30" s="52"/>
    </row>
    <row r="31" spans="1:6">
      <c r="A31" s="52"/>
      <c r="F31" s="52"/>
    </row>
    <row r="32" spans="1:6">
      <c r="A32" s="52"/>
      <c r="F32" s="52"/>
    </row>
    <row r="33" spans="1:6">
      <c r="A33" s="153"/>
      <c r="F33" s="153"/>
    </row>
  </sheetData>
  <conditionalFormatting sqref="D1:E5">
    <cfRule type="cellIs" dxfId="15" priority="1" stopIfTrue="1" operator="lessThan">
      <formula>0</formula>
    </cfRule>
  </conditionalFormatting>
  <conditionalFormatting sqref="G2:G5">
    <cfRule type="cellIs" dxfId="14" priority="2" stopIfTrue="1" operator="lessThan">
      <formula>0</formula>
    </cfRule>
  </conditionalFormatting>
  <hyperlinks>
    <hyperlink ref="G1" location="Index!A1" display="Back to index" xr:uid="{D5DC0367-A425-4535-8006-2ED56E363115}"/>
  </hyperlinks>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ignoredErrors>
    <ignoredError sqref="B5:C5 D5:E5 D4:E4"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66878-7A0E-4C5B-A2A3-784CE899DC1A}">
  <sheetPr>
    <tabColor theme="7" tint="0.59999389629810485"/>
  </sheetPr>
  <dimension ref="A1:K27"/>
  <sheetViews>
    <sheetView showGridLines="0" topLeftCell="A7" zoomScale="90" zoomScaleNormal="90" workbookViewId="0">
      <selection activeCell="A7" sqref="A7"/>
    </sheetView>
  </sheetViews>
  <sheetFormatPr defaultColWidth="9.140625" defaultRowHeight="18"/>
  <cols>
    <col min="1" max="1" width="4.7109375" style="2" customWidth="1"/>
    <col min="2" max="2" width="6.42578125" style="11" customWidth="1"/>
    <col min="3" max="3" width="56.140625" style="11" customWidth="1"/>
    <col min="4" max="8" width="15.5703125" style="11" customWidth="1"/>
    <col min="9" max="9" width="15.7109375" style="11" customWidth="1"/>
    <col min="10" max="10" width="15.7109375" style="218" customWidth="1"/>
    <col min="11" max="15" width="15.7109375" style="11" customWidth="1"/>
    <col min="16" max="16384" width="9.140625" style="11"/>
  </cols>
  <sheetData>
    <row r="1" spans="1:11" hidden="1"/>
    <row r="2" spans="1:11" hidden="1">
      <c r="K2" s="201"/>
    </row>
    <row r="3" spans="1:11" ht="31.5" hidden="1" customHeight="1">
      <c r="A3" s="12"/>
      <c r="B3" s="2148" t="s">
        <v>489</v>
      </c>
      <c r="C3" s="2151" t="s">
        <v>490</v>
      </c>
      <c r="D3" s="2152"/>
      <c r="E3" s="2152"/>
      <c r="F3" s="2152"/>
      <c r="G3" s="2152"/>
      <c r="H3" s="2152"/>
      <c r="I3" s="2153"/>
      <c r="K3" s="203"/>
    </row>
    <row r="4" spans="1:11" ht="32.25" hidden="1" customHeight="1">
      <c r="A4" s="12"/>
      <c r="B4" s="2149"/>
      <c r="C4" s="2154" t="s">
        <v>491</v>
      </c>
      <c r="D4" s="2155"/>
      <c r="E4" s="2155"/>
      <c r="F4" s="2155"/>
      <c r="G4" s="2155"/>
      <c r="H4" s="2155"/>
      <c r="I4" s="2156"/>
    </row>
    <row r="5" spans="1:11" ht="25.5" hidden="1" customHeight="1">
      <c r="A5" s="14"/>
      <c r="B5" s="2150"/>
      <c r="C5" s="2151" t="s">
        <v>492</v>
      </c>
      <c r="D5" s="2152"/>
      <c r="E5" s="2152"/>
      <c r="F5" s="2152"/>
      <c r="G5" s="2152"/>
      <c r="H5" s="2152"/>
      <c r="I5" s="2153"/>
    </row>
    <row r="6" spans="1:11" hidden="1">
      <c r="A6" s="14"/>
      <c r="B6" s="205"/>
      <c r="C6" s="206"/>
      <c r="D6" s="206"/>
      <c r="E6" s="206"/>
      <c r="F6" s="206"/>
      <c r="G6" s="206"/>
      <c r="H6" s="206"/>
      <c r="I6" s="206"/>
    </row>
    <row r="7" spans="1:11" s="209" customFormat="1" ht="21.75">
      <c r="A7" s="14"/>
      <c r="B7" s="219" t="s">
        <v>1181</v>
      </c>
      <c r="D7" s="210"/>
      <c r="I7" s="52"/>
      <c r="J7" s="9" t="s">
        <v>418</v>
      </c>
    </row>
    <row r="8" spans="1:11" s="209" customFormat="1">
      <c r="A8" s="14"/>
      <c r="B8" s="10" t="s">
        <v>1647</v>
      </c>
    </row>
    <row r="9" spans="1:11" s="209" customFormat="1">
      <c r="A9" s="14"/>
      <c r="B9" s="11"/>
    </row>
    <row r="10" spans="1:11" s="1113" customFormat="1" ht="13.5">
      <c r="A10" s="192"/>
      <c r="B10" s="192"/>
    </row>
    <row r="11" spans="1:11" s="192" customFormat="1" ht="24.75" customHeight="1">
      <c r="B11" s="2157" t="s">
        <v>1182</v>
      </c>
      <c r="C11" s="2157"/>
      <c r="D11" s="1114" t="s">
        <v>64</v>
      </c>
      <c r="E11" s="1114" t="s">
        <v>65</v>
      </c>
      <c r="F11" s="1114" t="s">
        <v>66</v>
      </c>
      <c r="G11" s="1114" t="s">
        <v>67</v>
      </c>
      <c r="H11" s="1115" t="s">
        <v>68</v>
      </c>
      <c r="I11" s="1075"/>
      <c r="K11" s="1116"/>
    </row>
    <row r="12" spans="1:11" s="192" customFormat="1" ht="13.5">
      <c r="B12" s="2158"/>
      <c r="C12" s="2158"/>
      <c r="D12" s="2160" t="s">
        <v>1183</v>
      </c>
      <c r="E12" s="2160"/>
      <c r="F12" s="2160"/>
      <c r="G12" s="2161" t="s">
        <v>1184</v>
      </c>
      <c r="H12" s="2161" t="s">
        <v>199</v>
      </c>
      <c r="I12" s="1075"/>
      <c r="K12" s="1116"/>
    </row>
    <row r="13" spans="1:11" s="192" customFormat="1" ht="14.25" thickBot="1">
      <c r="B13" s="2159"/>
      <c r="C13" s="2159"/>
      <c r="D13" s="1117" t="s">
        <v>1185</v>
      </c>
      <c r="E13" s="1117" t="s">
        <v>1186</v>
      </c>
      <c r="F13" s="1117" t="s">
        <v>1187</v>
      </c>
      <c r="G13" s="2162"/>
      <c r="H13" s="2162"/>
      <c r="I13" s="1075"/>
      <c r="K13" s="1935"/>
    </row>
    <row r="14" spans="1:11" s="192" customFormat="1" ht="24.95" customHeight="1">
      <c r="B14" s="1118">
        <v>1</v>
      </c>
      <c r="C14" s="1119" t="s">
        <v>1188</v>
      </c>
      <c r="D14" s="220"/>
      <c r="E14" s="220"/>
      <c r="F14" s="220"/>
      <c r="G14" s="220"/>
      <c r="H14" s="220"/>
      <c r="I14" s="1075"/>
      <c r="K14" s="1116"/>
    </row>
    <row r="15" spans="1:11" s="192" customFormat="1" ht="24.95" customHeight="1">
      <c r="B15" s="1120">
        <v>2</v>
      </c>
      <c r="C15" s="56" t="s">
        <v>1189</v>
      </c>
      <c r="D15" s="221">
        <v>2937.6520568300002</v>
      </c>
      <c r="E15" s="221">
        <v>3599.8547040099998</v>
      </c>
      <c r="F15" s="221">
        <v>3560.7823081800002</v>
      </c>
      <c r="G15" s="221">
        <v>425.01877338999998</v>
      </c>
      <c r="H15" s="221">
        <v>5312.7346673399998</v>
      </c>
      <c r="I15" s="1075"/>
      <c r="K15" s="1116"/>
    </row>
    <row r="16" spans="1:11" s="192" customFormat="1" ht="24.95" customHeight="1">
      <c r="B16" s="1120">
        <v>3</v>
      </c>
      <c r="C16" s="56" t="s">
        <v>1190</v>
      </c>
      <c r="D16" s="221">
        <v>2937.6520568300002</v>
      </c>
      <c r="E16" s="221">
        <v>3599.8547040099998</v>
      </c>
      <c r="F16" s="221">
        <v>3560.7823081800002</v>
      </c>
      <c r="G16" s="222"/>
      <c r="H16" s="223"/>
      <c r="I16" s="1075"/>
      <c r="K16" s="1116"/>
    </row>
    <row r="17" spans="1:11" s="192" customFormat="1" ht="24.95" customHeight="1">
      <c r="B17" s="1120">
        <v>4</v>
      </c>
      <c r="C17" s="56" t="s">
        <v>1191</v>
      </c>
      <c r="D17" s="224"/>
      <c r="E17" s="224"/>
      <c r="F17" s="224"/>
      <c r="G17" s="225"/>
      <c r="H17" s="226"/>
      <c r="I17" s="1075"/>
      <c r="K17" s="1116"/>
    </row>
    <row r="18" spans="1:11" s="192" customFormat="1" ht="24.95" customHeight="1" thickBot="1">
      <c r="A18" s="868"/>
      <c r="B18" s="1121">
        <v>5</v>
      </c>
      <c r="C18" s="1122" t="s">
        <v>1192</v>
      </c>
      <c r="D18" s="227"/>
      <c r="E18" s="227"/>
      <c r="F18" s="227"/>
      <c r="G18" s="227"/>
      <c r="H18" s="227"/>
      <c r="I18" s="1075"/>
      <c r="K18" s="1116"/>
    </row>
    <row r="19" spans="1:11" s="192" customFormat="1" ht="13.5">
      <c r="A19" s="868"/>
      <c r="J19" s="1116"/>
    </row>
    <row r="20" spans="1:11" s="192" customFormat="1" ht="13.5">
      <c r="A20" s="868"/>
      <c r="F20" s="1123"/>
      <c r="J20" s="1116"/>
    </row>
    <row r="21" spans="1:11" s="192" customFormat="1" ht="13.5">
      <c r="A21" s="868"/>
      <c r="J21" s="1116"/>
    </row>
    <row r="22" spans="1:11" s="192" customFormat="1" ht="13.5">
      <c r="A22" s="868"/>
      <c r="J22" s="1116"/>
    </row>
    <row r="23" spans="1:11" s="192" customFormat="1" ht="13.5">
      <c r="A23" s="868"/>
      <c r="J23" s="1116"/>
    </row>
    <row r="24" spans="1:11" s="192" customFormat="1" ht="13.5">
      <c r="A24" s="868"/>
      <c r="J24" s="1116"/>
    </row>
    <row r="27" spans="1:11">
      <c r="E27" s="13"/>
    </row>
  </sheetData>
  <mergeCells count="8">
    <mergeCell ref="B3:B5"/>
    <mergeCell ref="C3:I3"/>
    <mergeCell ref="C4:I4"/>
    <mergeCell ref="C5:I5"/>
    <mergeCell ref="B11:C13"/>
    <mergeCell ref="D12:F12"/>
    <mergeCell ref="G12:G13"/>
    <mergeCell ref="H12:H13"/>
  </mergeCells>
  <hyperlinks>
    <hyperlink ref="J7" location="Index!A1" display="Back to index" xr:uid="{6ECBDC28-73BC-4FCC-B804-6AB8D230DD56}"/>
  </hyperlinks>
  <pageMargins left="0.70866141732283472" right="0.70866141732283472" top="0.74803149606299213" bottom="0.74803149606299213" header="0.31496062992125984" footer="0.31496062992125984"/>
  <pageSetup paperSize="9" scale="75" orientation="landscape" verticalDpi="1200" r:id="rId1"/>
  <headerFooter>
    <oddHeader>&amp;CEN
Annex XXXI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CA16B-2B48-4C16-8E75-FC51BBE2351B}">
  <sheetPr>
    <tabColor theme="7" tint="0.59999389629810485"/>
    <pageSetUpPr fitToPage="1"/>
  </sheetPr>
  <dimension ref="A1:M63"/>
  <sheetViews>
    <sheetView showGridLines="0" topLeftCell="A7" zoomScale="90" zoomScaleNormal="90" zoomScalePageLayoutView="64" workbookViewId="0">
      <selection activeCell="A7" sqref="A7"/>
    </sheetView>
  </sheetViews>
  <sheetFormatPr defaultColWidth="9.140625" defaultRowHeight="18"/>
  <cols>
    <col min="1" max="1" width="4.7109375" style="262" customWidth="1"/>
    <col min="2" max="2" width="4.85546875" style="327" customWidth="1"/>
    <col min="3" max="3" width="28.7109375" style="327" customWidth="1"/>
    <col min="4" max="7" width="19.7109375" style="327" customWidth="1"/>
    <col min="8" max="8" width="15.7109375" style="262" customWidth="1"/>
    <col min="9" max="15" width="15.7109375" style="327" customWidth="1"/>
    <col min="16" max="16384" width="9.140625" style="327"/>
  </cols>
  <sheetData>
    <row r="1" spans="1:13" ht="21.75" hidden="1">
      <c r="H1" s="361"/>
      <c r="J1" s="8"/>
    </row>
    <row r="2" spans="1:13" hidden="1">
      <c r="H2" s="363"/>
      <c r="K2" s="201"/>
    </row>
    <row r="3" spans="1:13" ht="18" hidden="1" customHeight="1">
      <c r="A3" s="12"/>
      <c r="B3" s="2148" t="s">
        <v>489</v>
      </c>
      <c r="C3" s="2151" t="s">
        <v>490</v>
      </c>
      <c r="D3" s="2152"/>
      <c r="E3" s="2152"/>
      <c r="F3" s="2152"/>
      <c r="G3" s="2152"/>
      <c r="H3" s="2152"/>
      <c r="I3" s="2152"/>
      <c r="J3" s="384"/>
      <c r="K3" s="399"/>
    </row>
    <row r="4" spans="1:13" ht="17.25" hidden="1" customHeight="1">
      <c r="A4" s="12"/>
      <c r="B4" s="2149"/>
      <c r="C4" s="2154" t="s">
        <v>491</v>
      </c>
      <c r="D4" s="2155"/>
      <c r="E4" s="2155"/>
      <c r="F4" s="2155"/>
      <c r="G4" s="2155"/>
      <c r="H4" s="2155"/>
      <c r="I4" s="2155"/>
      <c r="J4" s="384"/>
    </row>
    <row r="5" spans="1:13" ht="12" hidden="1" customHeight="1">
      <c r="A5" s="14"/>
      <c r="B5" s="2150"/>
      <c r="C5" s="2151" t="s">
        <v>492</v>
      </c>
      <c r="D5" s="2152"/>
      <c r="E5" s="2152"/>
      <c r="F5" s="2152"/>
      <c r="G5" s="2152"/>
      <c r="H5" s="2152"/>
      <c r="I5" s="2152"/>
      <c r="J5" s="204"/>
    </row>
    <row r="6" spans="1:13" hidden="1">
      <c r="A6" s="14"/>
      <c r="B6" s="205"/>
      <c r="C6" s="206"/>
      <c r="D6" s="206"/>
      <c r="E6" s="206"/>
      <c r="F6" s="206"/>
      <c r="G6" s="206"/>
      <c r="H6" s="207"/>
      <c r="I6" s="206"/>
      <c r="J6" s="204"/>
    </row>
    <row r="7" spans="1:13" s="209" customFormat="1" ht="21.75">
      <c r="A7" s="14"/>
      <c r="B7" s="328" t="s">
        <v>618</v>
      </c>
      <c r="D7" s="210"/>
      <c r="H7" s="207"/>
      <c r="I7" s="9" t="s">
        <v>418</v>
      </c>
    </row>
    <row r="8" spans="1:13" s="209" customFormat="1">
      <c r="A8" s="14"/>
      <c r="B8" s="330" t="s">
        <v>1647</v>
      </c>
      <c r="H8" s="24"/>
      <c r="I8" s="348"/>
      <c r="J8" s="348"/>
      <c r="K8" s="348"/>
    </row>
    <row r="9" spans="1:13" s="335" customFormat="1" ht="20.100000000000001" customHeight="1">
      <c r="A9" s="192"/>
      <c r="B9" s="2046"/>
      <c r="C9" s="2046"/>
      <c r="D9" s="737" t="s">
        <v>64</v>
      </c>
      <c r="E9" s="737" t="s">
        <v>65</v>
      </c>
      <c r="F9" s="737" t="s">
        <v>66</v>
      </c>
      <c r="G9" s="737" t="s">
        <v>67</v>
      </c>
    </row>
    <row r="10" spans="1:13" s="335" customFormat="1" ht="27.95" customHeight="1" thickBot="1">
      <c r="A10" s="192"/>
      <c r="B10" s="2018" t="s">
        <v>607</v>
      </c>
      <c r="C10" s="2018"/>
      <c r="D10" s="2165" t="s">
        <v>608</v>
      </c>
      <c r="E10" s="2165"/>
      <c r="F10" s="2165" t="s">
        <v>609</v>
      </c>
      <c r="G10" s="2165"/>
    </row>
    <row r="11" spans="1:13" s="335" customFormat="1" ht="20.100000000000001" customHeight="1">
      <c r="A11" s="192"/>
      <c r="B11" s="2018"/>
      <c r="C11" s="2018"/>
      <c r="D11" s="757" t="s">
        <v>673</v>
      </c>
      <c r="E11" s="757" t="s">
        <v>674</v>
      </c>
      <c r="F11" s="757" t="s">
        <v>673</v>
      </c>
      <c r="G11" s="757" t="s">
        <v>674</v>
      </c>
    </row>
    <row r="12" spans="1:13" s="192" customFormat="1" ht="20.100000000000001" customHeight="1">
      <c r="B12" s="758">
        <v>1</v>
      </c>
      <c r="C12" s="759" t="s">
        <v>610</v>
      </c>
      <c r="D12" s="1126">
        <v>-327.79015907409223</v>
      </c>
      <c r="E12" s="1126">
        <v>-274.36753860272671</v>
      </c>
      <c r="F12" s="1126">
        <v>128.740697911457</v>
      </c>
      <c r="G12" s="1126">
        <v>195.46860208039601</v>
      </c>
      <c r="H12" s="1124"/>
      <c r="I12" s="1124"/>
      <c r="J12" s="1124"/>
      <c r="K12" s="1124"/>
    </row>
    <row r="13" spans="1:13" s="192" customFormat="1" ht="20.100000000000001" customHeight="1">
      <c r="B13" s="760">
        <v>2</v>
      </c>
      <c r="C13" s="761" t="s">
        <v>611</v>
      </c>
      <c r="D13" s="1127">
        <v>120.45739862201705</v>
      </c>
      <c r="E13" s="1127">
        <v>223.76694189900252</v>
      </c>
      <c r="F13" s="1127">
        <v>-128.740697911457</v>
      </c>
      <c r="G13" s="1127">
        <v>-195.46860208039601</v>
      </c>
      <c r="H13" s="335"/>
      <c r="I13" s="1125"/>
      <c r="K13" s="1936"/>
    </row>
    <row r="14" spans="1:13" s="192" customFormat="1" ht="20.100000000000001" customHeight="1">
      <c r="B14" s="760">
        <v>3</v>
      </c>
      <c r="C14" s="762" t="s">
        <v>612</v>
      </c>
      <c r="D14" s="1127">
        <v>505.21799305865937</v>
      </c>
      <c r="E14" s="1127">
        <v>395.64227837447504</v>
      </c>
      <c r="F14" s="1128"/>
      <c r="G14" s="1128"/>
      <c r="H14" s="335"/>
      <c r="K14" s="1124"/>
      <c r="L14" s="1124"/>
      <c r="M14" s="1124"/>
    </row>
    <row r="15" spans="1:13" s="192" customFormat="1" ht="20.100000000000001" customHeight="1">
      <c r="B15" s="760">
        <v>4</v>
      </c>
      <c r="C15" s="762" t="s">
        <v>613</v>
      </c>
      <c r="D15" s="1127">
        <v>-611.0944808079596</v>
      </c>
      <c r="E15" s="1127">
        <v>-448.53000853614276</v>
      </c>
      <c r="F15" s="1128"/>
      <c r="G15" s="1128"/>
      <c r="H15" s="335"/>
      <c r="L15" s="1125"/>
      <c r="M15" s="1125"/>
    </row>
    <row r="16" spans="1:13" s="192" customFormat="1" ht="20.100000000000001" customHeight="1">
      <c r="A16" s="868"/>
      <c r="B16" s="760">
        <v>5</v>
      </c>
      <c r="C16" s="762" t="s">
        <v>614</v>
      </c>
      <c r="D16" s="1127">
        <v>-672.0588813622137</v>
      </c>
      <c r="E16" s="1127">
        <v>-505.62220073475385</v>
      </c>
      <c r="F16" s="1128"/>
      <c r="G16" s="1128"/>
      <c r="H16" s="335"/>
      <c r="L16" s="1125"/>
      <c r="M16" s="1125"/>
    </row>
    <row r="17" spans="1:12" s="192" customFormat="1" ht="20.100000000000001" customHeight="1" thickBot="1">
      <c r="A17" s="868"/>
      <c r="B17" s="763">
        <v>6</v>
      </c>
      <c r="C17" s="764" t="s">
        <v>615</v>
      </c>
      <c r="D17" s="1129">
        <v>597.40972453290783</v>
      </c>
      <c r="E17" s="1129">
        <v>494.80930479913519</v>
      </c>
      <c r="F17" s="1130"/>
      <c r="G17" s="1130"/>
      <c r="H17" s="335"/>
    </row>
    <row r="18" spans="1:12" s="192" customFormat="1" ht="13.5">
      <c r="A18" s="868"/>
      <c r="H18" s="335"/>
    </row>
    <row r="19" spans="1:12" s="192" customFormat="1" ht="13.5">
      <c r="A19" s="868"/>
      <c r="H19" s="335"/>
    </row>
    <row r="20" spans="1:12" s="192" customFormat="1" ht="75" customHeight="1">
      <c r="A20" s="868"/>
      <c r="C20" s="2163"/>
      <c r="D20" s="2163"/>
      <c r="E20" s="2163"/>
      <c r="F20" s="2163"/>
      <c r="G20" s="2163"/>
      <c r="H20" s="335"/>
    </row>
    <row r="21" spans="1:12" ht="41.25" customHeight="1">
      <c r="C21" s="2164"/>
      <c r="D21" s="2164"/>
      <c r="E21" s="2164"/>
      <c r="F21" s="2164"/>
      <c r="G21" s="2164"/>
      <c r="H21" s="24"/>
      <c r="K21" s="212"/>
      <c r="L21" s="212"/>
    </row>
    <row r="22" spans="1:12" ht="33" customHeight="1">
      <c r="C22" s="2164"/>
      <c r="D22" s="2164"/>
      <c r="E22" s="2164"/>
      <c r="F22" s="2164"/>
      <c r="G22" s="2164"/>
      <c r="H22" s="24"/>
      <c r="K22" s="212"/>
      <c r="L22" s="212"/>
    </row>
    <row r="23" spans="1:12" ht="27" customHeight="1">
      <c r="C23" s="2164"/>
      <c r="D23" s="2164"/>
      <c r="E23" s="2164"/>
      <c r="F23" s="2164"/>
      <c r="G23" s="2164"/>
      <c r="H23" s="24"/>
      <c r="K23" s="212"/>
      <c r="L23" s="212"/>
    </row>
    <row r="24" spans="1:12">
      <c r="C24" s="213"/>
      <c r="H24" s="24"/>
      <c r="K24" s="212"/>
      <c r="L24" s="212"/>
    </row>
    <row r="25" spans="1:12">
      <c r="C25" s="214"/>
      <c r="H25" s="24"/>
      <c r="K25" s="212"/>
      <c r="L25" s="212"/>
    </row>
    <row r="26" spans="1:12">
      <c r="C26" s="214"/>
      <c r="H26" s="24"/>
      <c r="K26" s="212"/>
      <c r="L26" s="212"/>
    </row>
    <row r="27" spans="1:12">
      <c r="C27" s="214"/>
      <c r="H27" s="24"/>
      <c r="K27" s="212"/>
      <c r="L27" s="212"/>
    </row>
    <row r="28" spans="1:12">
      <c r="C28" s="214"/>
      <c r="H28" s="24"/>
      <c r="K28" s="212"/>
      <c r="L28" s="212"/>
    </row>
    <row r="29" spans="1:12">
      <c r="C29" s="214"/>
      <c r="H29" s="24"/>
      <c r="K29" s="212"/>
      <c r="L29" s="212"/>
    </row>
    <row r="30" spans="1:12">
      <c r="C30" s="214"/>
      <c r="H30" s="24"/>
      <c r="K30" s="212"/>
      <c r="L30" s="212"/>
    </row>
    <row r="31" spans="1:12">
      <c r="C31" s="214"/>
      <c r="H31" s="24"/>
      <c r="K31" s="212"/>
      <c r="L31" s="212"/>
    </row>
    <row r="32" spans="1:12">
      <c r="C32" s="214"/>
      <c r="H32" s="24"/>
      <c r="K32" s="212"/>
      <c r="L32" s="212"/>
    </row>
    <row r="33" spans="3:13">
      <c r="C33" s="214"/>
      <c r="H33" s="24"/>
      <c r="K33" s="212"/>
      <c r="L33" s="212"/>
    </row>
    <row r="34" spans="3:13">
      <c r="C34" s="214"/>
      <c r="H34" s="24"/>
      <c r="K34" s="212"/>
      <c r="L34" s="212"/>
    </row>
    <row r="35" spans="3:13">
      <c r="C35" s="214"/>
      <c r="H35" s="24"/>
      <c r="K35" s="212"/>
      <c r="L35" s="212"/>
    </row>
    <row r="36" spans="3:13">
      <c r="C36" s="214"/>
      <c r="H36" s="24"/>
      <c r="K36" s="212"/>
      <c r="L36" s="212"/>
    </row>
    <row r="37" spans="3:13">
      <c r="C37" s="214"/>
      <c r="H37" s="24"/>
      <c r="K37" s="212"/>
      <c r="L37" s="212"/>
    </row>
    <row r="38" spans="3:13">
      <c r="C38" s="214"/>
      <c r="H38" s="24"/>
      <c r="K38" s="212"/>
      <c r="L38" s="212"/>
    </row>
    <row r="39" spans="3:13">
      <c r="C39" s="214"/>
      <c r="H39" s="24"/>
      <c r="K39" s="212"/>
      <c r="L39" s="212"/>
    </row>
    <row r="40" spans="3:13">
      <c r="C40" s="214"/>
      <c r="H40" s="24"/>
      <c r="K40" s="212"/>
      <c r="L40" s="212"/>
    </row>
    <row r="41" spans="3:13">
      <c r="C41" s="214"/>
      <c r="H41" s="24"/>
      <c r="K41" s="212"/>
      <c r="L41" s="212"/>
    </row>
    <row r="42" spans="3:13">
      <c r="C42" s="214"/>
      <c r="H42" s="24"/>
      <c r="K42" s="212"/>
      <c r="L42" s="212"/>
    </row>
    <row r="43" spans="3:13">
      <c r="C43" s="214"/>
      <c r="H43" s="24"/>
      <c r="K43" s="212"/>
      <c r="L43" s="212"/>
    </row>
    <row r="44" spans="3:13">
      <c r="C44" s="214"/>
      <c r="H44" s="24"/>
      <c r="K44" s="212"/>
      <c r="L44" s="212"/>
    </row>
    <row r="45" spans="3:13">
      <c r="C45" s="214"/>
      <c r="H45" s="24"/>
      <c r="K45" s="212"/>
      <c r="L45" s="212"/>
    </row>
    <row r="46" spans="3:13">
      <c r="C46" s="214"/>
      <c r="H46" s="24"/>
      <c r="K46" s="212"/>
      <c r="L46" s="212"/>
    </row>
    <row r="47" spans="3:13">
      <c r="C47" s="214"/>
      <c r="H47" s="24"/>
      <c r="K47" s="212"/>
      <c r="L47" s="212"/>
    </row>
    <row r="48" spans="3:13" ht="18.75">
      <c r="C48" s="215"/>
      <c r="H48" s="216"/>
      <c r="K48" s="211"/>
      <c r="L48" s="211"/>
      <c r="M48" s="217"/>
    </row>
    <row r="49" spans="3:13" ht="18.75">
      <c r="C49" s="215"/>
      <c r="H49" s="216"/>
      <c r="K49" s="211"/>
      <c r="L49" s="211"/>
      <c r="M49" s="217"/>
    </row>
    <row r="50" spans="3:13" ht="18.75">
      <c r="C50" s="215"/>
      <c r="H50" s="216"/>
      <c r="K50" s="211"/>
      <c r="L50" s="211"/>
      <c r="M50" s="217"/>
    </row>
    <row r="51" spans="3:13" ht="18.75">
      <c r="C51" s="215"/>
      <c r="H51" s="216"/>
      <c r="K51" s="211"/>
      <c r="L51" s="211"/>
      <c r="M51" s="217"/>
    </row>
    <row r="52" spans="3:13" ht="18.75">
      <c r="C52" s="215"/>
      <c r="H52" s="216"/>
      <c r="K52" s="211"/>
      <c r="L52" s="211"/>
      <c r="M52" s="217"/>
    </row>
    <row r="53" spans="3:13" ht="18.75">
      <c r="C53" s="215"/>
      <c r="H53" s="216"/>
      <c r="K53" s="211"/>
      <c r="L53" s="211"/>
      <c r="M53" s="217"/>
    </row>
    <row r="54" spans="3:13" ht="18.75">
      <c r="C54" s="215"/>
      <c r="H54" s="216"/>
      <c r="K54" s="211"/>
      <c r="L54" s="211"/>
      <c r="M54" s="217"/>
    </row>
    <row r="55" spans="3:13" ht="18.75">
      <c r="C55" s="215"/>
      <c r="H55" s="216"/>
      <c r="K55" s="211"/>
      <c r="L55" s="211"/>
      <c r="M55" s="217"/>
    </row>
    <row r="56" spans="3:13" ht="18.75">
      <c r="C56" s="215"/>
      <c r="H56" s="216"/>
      <c r="K56" s="211"/>
      <c r="L56" s="211"/>
      <c r="M56" s="217"/>
    </row>
    <row r="57" spans="3:13" ht="18.75">
      <c r="C57" s="215"/>
      <c r="H57" s="216"/>
      <c r="K57" s="211"/>
      <c r="L57" s="211"/>
      <c r="M57" s="217"/>
    </row>
    <row r="58" spans="3:13" ht="18.75">
      <c r="C58" s="215"/>
      <c r="H58" s="216"/>
      <c r="K58" s="211"/>
      <c r="L58" s="211"/>
      <c r="M58" s="217"/>
    </row>
    <row r="59" spans="3:13" ht="18.75">
      <c r="C59" s="215"/>
      <c r="H59" s="216"/>
      <c r="K59" s="211"/>
      <c r="L59" s="211"/>
      <c r="M59" s="217"/>
    </row>
    <row r="60" spans="3:13" ht="18.75">
      <c r="C60" s="215"/>
      <c r="H60" s="216"/>
      <c r="K60" s="211"/>
      <c r="L60" s="211"/>
      <c r="M60" s="217"/>
    </row>
    <row r="61" spans="3:13" ht="18.75">
      <c r="C61" s="215"/>
      <c r="H61" s="216"/>
      <c r="K61" s="211"/>
      <c r="L61" s="211"/>
      <c r="M61" s="217"/>
    </row>
    <row r="62" spans="3:13" ht="18.75">
      <c r="C62" s="215"/>
      <c r="H62" s="216"/>
      <c r="K62" s="211"/>
      <c r="L62" s="211"/>
      <c r="M62" s="217"/>
    </row>
    <row r="63" spans="3:13" ht="18.75">
      <c r="C63" s="215"/>
      <c r="H63" s="216"/>
      <c r="K63" s="211"/>
      <c r="L63" s="211"/>
      <c r="M63" s="217"/>
    </row>
  </sheetData>
  <mergeCells count="12">
    <mergeCell ref="C20:G20"/>
    <mergeCell ref="C21:G21"/>
    <mergeCell ref="C22:G22"/>
    <mergeCell ref="C23:G23"/>
    <mergeCell ref="B3:B5"/>
    <mergeCell ref="C3:I3"/>
    <mergeCell ref="C4:I4"/>
    <mergeCell ref="C5:I5"/>
    <mergeCell ref="B9:C9"/>
    <mergeCell ref="B10:C11"/>
    <mergeCell ref="D10:E10"/>
    <mergeCell ref="F10:G10"/>
  </mergeCells>
  <hyperlinks>
    <hyperlink ref="I7" location="Index!A1" display="Back to index" xr:uid="{94680222-FFCA-437F-9AED-29DA5828C8E2}"/>
  </hyperlinks>
  <pageMargins left="0.70866141732283472" right="0.70866141732283472" top="0.74803149606299213" bottom="0.74803149606299213" header="0.31496062992125984" footer="0.31496062992125984"/>
  <pageSetup paperSize="9" scale="65" orientation="landscape" r:id="rId1"/>
  <headerFooter>
    <oddHeader>&amp;CEN
Annex XX</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778D2-3A0B-41A7-934D-7F4CDF8E6DEF}">
  <sheetPr>
    <tabColor theme="7" tint="0.59999389629810485"/>
    <pageSetUpPr fitToPage="1"/>
  </sheetPr>
  <dimension ref="A1:K28"/>
  <sheetViews>
    <sheetView showGridLines="0" zoomScale="90" zoomScaleNormal="90" workbookViewId="0"/>
  </sheetViews>
  <sheetFormatPr defaultColWidth="9.140625" defaultRowHeight="18"/>
  <cols>
    <col min="1" max="1" width="4.7109375" style="669" customWidth="1"/>
    <col min="2" max="2" width="8.5703125" style="5" customWidth="1"/>
    <col min="3" max="3" width="8.140625" style="5" customWidth="1"/>
    <col min="4" max="4" width="8" style="5" customWidth="1"/>
    <col min="5" max="5" width="65.7109375" style="5" customWidth="1"/>
    <col min="6" max="6" width="20.140625" style="5" customWidth="1"/>
    <col min="7" max="8" width="22" style="5" customWidth="1"/>
    <col min="9" max="9" width="19.85546875" style="5" bestFit="1" customWidth="1"/>
    <col min="10" max="10" width="4.7109375" style="669" customWidth="1"/>
    <col min="11" max="11" width="11.7109375" style="5" customWidth="1"/>
    <col min="12" max="16384" width="9.140625" style="5"/>
  </cols>
  <sheetData>
    <row r="1" spans="1:11" ht="30">
      <c r="B1" s="3" t="s">
        <v>1939</v>
      </c>
      <c r="C1" s="3"/>
      <c r="K1" s="9" t="s">
        <v>418</v>
      </c>
    </row>
    <row r="2" spans="1:11">
      <c r="B2" s="667" t="s">
        <v>2038</v>
      </c>
    </row>
    <row r="3" spans="1:11" s="247" customFormat="1" ht="19.5" customHeight="1">
      <c r="A3" s="192"/>
      <c r="B3" s="335"/>
      <c r="C3" s="335"/>
      <c r="D3" s="335"/>
      <c r="E3" s="335"/>
      <c r="F3" s="408" t="s">
        <v>64</v>
      </c>
      <c r="G3" s="408" t="s">
        <v>65</v>
      </c>
      <c r="H3" s="408" t="s">
        <v>66</v>
      </c>
      <c r="I3" s="408" t="s">
        <v>67</v>
      </c>
      <c r="J3" s="192"/>
    </row>
    <row r="4" spans="1:11" s="247" customFormat="1" ht="35.1" customHeight="1" thickBot="1">
      <c r="A4" s="192"/>
      <c r="B4" s="335"/>
      <c r="C4" s="2166"/>
      <c r="D4" s="2166"/>
      <c r="E4" s="2166"/>
      <c r="F4" s="736" t="s">
        <v>1940</v>
      </c>
      <c r="G4" s="736" t="s">
        <v>1941</v>
      </c>
      <c r="H4" s="736" t="s">
        <v>1942</v>
      </c>
      <c r="I4" s="780" t="s">
        <v>1943</v>
      </c>
      <c r="J4" s="192"/>
    </row>
    <row r="5" spans="1:11" s="247" customFormat="1" ht="20.100000000000001" customHeight="1">
      <c r="A5" s="192"/>
      <c r="B5" s="1131">
        <v>1</v>
      </c>
      <c r="C5" s="2167" t="s">
        <v>1944</v>
      </c>
      <c r="D5" s="2167"/>
      <c r="E5" s="1132" t="s">
        <v>1945</v>
      </c>
      <c r="F5" s="1133">
        <v>13</v>
      </c>
      <c r="G5" s="1133">
        <v>6</v>
      </c>
      <c r="H5" s="1133">
        <v>51</v>
      </c>
      <c r="I5" s="1133">
        <v>40</v>
      </c>
      <c r="J5" s="192"/>
    </row>
    <row r="6" spans="1:11" s="247" customFormat="1" ht="20.100000000000001" customHeight="1">
      <c r="A6" s="192"/>
      <c r="B6" s="462">
        <v>2</v>
      </c>
      <c r="C6" s="2168"/>
      <c r="D6" s="2168"/>
      <c r="E6" s="965" t="s">
        <v>1946</v>
      </c>
      <c r="F6" s="1134">
        <v>2337.1925999999994</v>
      </c>
      <c r="G6" s="1134">
        <v>4010.5728199999994</v>
      </c>
      <c r="H6" s="1134">
        <v>8284.6203399999977</v>
      </c>
      <c r="I6" s="1134">
        <v>3909.6563640000004</v>
      </c>
      <c r="J6" s="192"/>
    </row>
    <row r="7" spans="1:11" s="247" customFormat="1" ht="20.100000000000001" customHeight="1">
      <c r="A7" s="192"/>
      <c r="B7" s="462">
        <v>3</v>
      </c>
      <c r="C7" s="2168"/>
      <c r="D7" s="2168"/>
      <c r="E7" s="1135" t="s">
        <v>1947</v>
      </c>
      <c r="F7" s="1134">
        <v>2115.4541999999997</v>
      </c>
      <c r="G7" s="1134">
        <v>3342.1439799999994</v>
      </c>
      <c r="H7" s="1134">
        <v>8284.6203399999977</v>
      </c>
      <c r="I7" s="1134">
        <v>3909.6563640000004</v>
      </c>
      <c r="J7" s="192"/>
    </row>
    <row r="8" spans="1:11" s="247" customFormat="1" ht="20.100000000000001" customHeight="1">
      <c r="A8" s="192"/>
      <c r="B8" s="462">
        <v>4</v>
      </c>
      <c r="C8" s="2168"/>
      <c r="D8" s="2168"/>
      <c r="E8" s="1135" t="s">
        <v>1948</v>
      </c>
      <c r="F8" s="1136">
        <v>0</v>
      </c>
      <c r="G8" s="1136">
        <v>0</v>
      </c>
      <c r="H8" s="1136">
        <v>0</v>
      </c>
      <c r="I8" s="1136">
        <v>0</v>
      </c>
      <c r="J8" s="192"/>
    </row>
    <row r="9" spans="1:11" s="247" customFormat="1" ht="20.100000000000001" customHeight="1">
      <c r="A9" s="192"/>
      <c r="B9" s="462" t="s">
        <v>1949</v>
      </c>
      <c r="C9" s="2168"/>
      <c r="D9" s="2168"/>
      <c r="E9" s="1137" t="s">
        <v>1950</v>
      </c>
      <c r="F9" s="1134">
        <v>0</v>
      </c>
      <c r="G9" s="1134">
        <v>0</v>
      </c>
      <c r="H9" s="1134">
        <v>0</v>
      </c>
      <c r="I9" s="1134">
        <v>0</v>
      </c>
      <c r="J9" s="192"/>
    </row>
    <row r="10" spans="1:11" s="247" customFormat="1" ht="20.100000000000001" customHeight="1">
      <c r="A10" s="192"/>
      <c r="B10" s="462">
        <v>5</v>
      </c>
      <c r="C10" s="2168"/>
      <c r="D10" s="2168"/>
      <c r="E10" s="1137" t="s">
        <v>1951</v>
      </c>
      <c r="F10" s="1134">
        <v>0</v>
      </c>
      <c r="G10" s="1134">
        <v>0</v>
      </c>
      <c r="H10" s="1134">
        <v>0</v>
      </c>
      <c r="I10" s="1134">
        <v>0</v>
      </c>
      <c r="J10" s="192"/>
    </row>
    <row r="11" spans="1:11" s="247" customFormat="1" ht="20.100000000000001" customHeight="1">
      <c r="A11" s="192"/>
      <c r="B11" s="462" t="s">
        <v>1952</v>
      </c>
      <c r="C11" s="2168"/>
      <c r="D11" s="2168"/>
      <c r="E11" s="1135" t="s">
        <v>1953</v>
      </c>
      <c r="F11" s="1134">
        <v>0</v>
      </c>
      <c r="G11" s="1134">
        <v>0</v>
      </c>
      <c r="H11" s="1134">
        <v>0</v>
      </c>
      <c r="I11" s="1134">
        <v>0</v>
      </c>
      <c r="J11" s="192"/>
    </row>
    <row r="12" spans="1:11" s="247" customFormat="1" ht="20.100000000000001" customHeight="1">
      <c r="A12" s="192"/>
      <c r="B12" s="462">
        <v>6</v>
      </c>
      <c r="C12" s="2168"/>
      <c r="D12" s="2168"/>
      <c r="E12" s="1135" t="s">
        <v>1948</v>
      </c>
      <c r="F12" s="1136">
        <v>0</v>
      </c>
      <c r="G12" s="1136">
        <v>0</v>
      </c>
      <c r="H12" s="1136">
        <v>0</v>
      </c>
      <c r="I12" s="1136">
        <v>0</v>
      </c>
      <c r="J12" s="192"/>
    </row>
    <row r="13" spans="1:11" s="247" customFormat="1" ht="20.100000000000001" customHeight="1">
      <c r="A13" s="192"/>
      <c r="B13" s="462">
        <v>7</v>
      </c>
      <c r="C13" s="2168"/>
      <c r="D13" s="2168"/>
      <c r="E13" s="1135" t="s">
        <v>1954</v>
      </c>
      <c r="F13" s="1134">
        <v>221.73839999999998</v>
      </c>
      <c r="G13" s="1134">
        <v>668.42883999999992</v>
      </c>
      <c r="H13" s="1134">
        <v>0</v>
      </c>
      <c r="I13" s="1134">
        <v>0</v>
      </c>
      <c r="J13" s="192"/>
    </row>
    <row r="14" spans="1:11" s="247" customFormat="1" ht="20.100000000000001" customHeight="1">
      <c r="A14" s="192"/>
      <c r="B14" s="467">
        <v>8</v>
      </c>
      <c r="C14" s="2169"/>
      <c r="D14" s="2169"/>
      <c r="E14" s="1138" t="s">
        <v>1948</v>
      </c>
      <c r="F14" s="1139"/>
      <c r="G14" s="1139"/>
      <c r="H14" s="1139"/>
      <c r="I14" s="1139"/>
      <c r="J14" s="192"/>
    </row>
    <row r="15" spans="1:11" s="247" customFormat="1" ht="20.100000000000001" customHeight="1">
      <c r="A15" s="192"/>
      <c r="B15" s="704">
        <v>9</v>
      </c>
      <c r="C15" s="2170" t="s">
        <v>1955</v>
      </c>
      <c r="D15" s="2170"/>
      <c r="E15" s="1140" t="s">
        <v>1945</v>
      </c>
      <c r="F15" s="1141">
        <v>13</v>
      </c>
      <c r="G15" s="1141">
        <v>6</v>
      </c>
      <c r="H15" s="1141">
        <v>51</v>
      </c>
      <c r="I15" s="1141">
        <v>40</v>
      </c>
      <c r="J15" s="192"/>
    </row>
    <row r="16" spans="1:11" s="247" customFormat="1" ht="20.100000000000001" customHeight="1">
      <c r="A16" s="192"/>
      <c r="B16" s="462">
        <v>10</v>
      </c>
      <c r="C16" s="2018"/>
      <c r="D16" s="2018"/>
      <c r="E16" s="965" t="s">
        <v>1956</v>
      </c>
      <c r="F16" s="1134">
        <v>0</v>
      </c>
      <c r="G16" s="1134">
        <v>2768.5861599999998</v>
      </c>
      <c r="H16" s="1134">
        <v>2601.6333333339403</v>
      </c>
      <c r="I16" s="1134">
        <v>836.5</v>
      </c>
      <c r="J16" s="192"/>
    </row>
    <row r="17" spans="1:10" s="247" customFormat="1" ht="20.100000000000001" customHeight="1">
      <c r="A17" s="192"/>
      <c r="B17" s="462">
        <v>11</v>
      </c>
      <c r="C17" s="2018"/>
      <c r="D17" s="2018"/>
      <c r="E17" s="1135" t="s">
        <v>1947</v>
      </c>
      <c r="F17" s="1134">
        <v>0</v>
      </c>
      <c r="G17" s="1134">
        <v>1384.2930799999999</v>
      </c>
      <c r="H17" s="1134">
        <v>1509.6333333339401</v>
      </c>
      <c r="I17" s="1134">
        <v>710.5</v>
      </c>
      <c r="J17" s="192"/>
    </row>
    <row r="18" spans="1:10" s="247" customFormat="1" ht="20.100000000000001" customHeight="1">
      <c r="A18" s="868"/>
      <c r="B18" s="462">
        <v>12</v>
      </c>
      <c r="C18" s="2018"/>
      <c r="D18" s="2018"/>
      <c r="E18" s="1142" t="s">
        <v>1957</v>
      </c>
      <c r="F18" s="1134">
        <v>0</v>
      </c>
      <c r="G18" s="1134">
        <v>692.14654000000007</v>
      </c>
      <c r="H18" s="1134">
        <v>436.8</v>
      </c>
      <c r="I18" s="1134">
        <v>50.4</v>
      </c>
      <c r="J18" s="868"/>
    </row>
    <row r="19" spans="1:10" s="247" customFormat="1" ht="20.100000000000001" customHeight="1">
      <c r="A19" s="868"/>
      <c r="B19" s="462" t="s">
        <v>1328</v>
      </c>
      <c r="C19" s="2018"/>
      <c r="D19" s="2018"/>
      <c r="E19" s="1137" t="s">
        <v>1950</v>
      </c>
      <c r="F19" s="1134">
        <v>0</v>
      </c>
      <c r="G19" s="1134">
        <v>1384.2930799999999</v>
      </c>
      <c r="H19" s="1134">
        <v>1092</v>
      </c>
      <c r="I19" s="1134">
        <v>126</v>
      </c>
      <c r="J19" s="868"/>
    </row>
    <row r="20" spans="1:10" s="247" customFormat="1" ht="20.100000000000001" customHeight="1">
      <c r="A20" s="868"/>
      <c r="B20" s="462" t="s">
        <v>1958</v>
      </c>
      <c r="C20" s="2018"/>
      <c r="D20" s="2018"/>
      <c r="E20" s="1142" t="s">
        <v>1957</v>
      </c>
      <c r="F20" s="1134">
        <v>0</v>
      </c>
      <c r="G20" s="1134">
        <v>692.14654000000007</v>
      </c>
      <c r="H20" s="1134">
        <v>436.8</v>
      </c>
      <c r="I20" s="1134">
        <v>50.4</v>
      </c>
      <c r="J20" s="868"/>
    </row>
    <row r="21" spans="1:10" s="247" customFormat="1" ht="20.100000000000001" customHeight="1">
      <c r="A21" s="868"/>
      <c r="B21" s="462" t="s">
        <v>1959</v>
      </c>
      <c r="C21" s="2018"/>
      <c r="D21" s="2018"/>
      <c r="E21" s="1137" t="s">
        <v>1951</v>
      </c>
      <c r="F21" s="1134">
        <v>0</v>
      </c>
      <c r="G21" s="1134">
        <v>0</v>
      </c>
      <c r="H21" s="1134">
        <v>0</v>
      </c>
      <c r="I21" s="1134">
        <v>0</v>
      </c>
      <c r="J21" s="868"/>
    </row>
    <row r="22" spans="1:10" s="247" customFormat="1" ht="20.100000000000001" customHeight="1">
      <c r="A22" s="868"/>
      <c r="B22" s="462" t="s">
        <v>1960</v>
      </c>
      <c r="C22" s="2018"/>
      <c r="D22" s="2018"/>
      <c r="E22" s="1142" t="s">
        <v>1957</v>
      </c>
      <c r="F22" s="1134">
        <v>0</v>
      </c>
      <c r="G22" s="1134">
        <v>0</v>
      </c>
      <c r="H22" s="1134">
        <v>0</v>
      </c>
      <c r="I22" s="1134">
        <v>0</v>
      </c>
      <c r="J22" s="868"/>
    </row>
    <row r="23" spans="1:10" s="247" customFormat="1" ht="20.100000000000001" customHeight="1">
      <c r="A23" s="868"/>
      <c r="B23" s="462" t="s">
        <v>1961</v>
      </c>
      <c r="C23" s="2018"/>
      <c r="D23" s="2018"/>
      <c r="E23" s="1135" t="s">
        <v>1953</v>
      </c>
      <c r="F23" s="1134">
        <v>0</v>
      </c>
      <c r="G23" s="1134">
        <v>0</v>
      </c>
      <c r="H23" s="1134">
        <v>0</v>
      </c>
      <c r="I23" s="1134">
        <v>0</v>
      </c>
      <c r="J23" s="868"/>
    </row>
    <row r="24" spans="1:10" s="247" customFormat="1" ht="20.100000000000001" customHeight="1">
      <c r="A24" s="868"/>
      <c r="B24" s="462" t="s">
        <v>1962</v>
      </c>
      <c r="C24" s="2018"/>
      <c r="D24" s="2018"/>
      <c r="E24" s="1142" t="s">
        <v>1957</v>
      </c>
      <c r="F24" s="1134">
        <v>0</v>
      </c>
      <c r="G24" s="1134">
        <v>0</v>
      </c>
      <c r="H24" s="1134">
        <v>0</v>
      </c>
      <c r="I24" s="1134">
        <v>0</v>
      </c>
      <c r="J24" s="868"/>
    </row>
    <row r="25" spans="1:10" s="247" customFormat="1" ht="20.100000000000001" customHeight="1">
      <c r="A25" s="868"/>
      <c r="B25" s="462">
        <v>15</v>
      </c>
      <c r="C25" s="2018"/>
      <c r="D25" s="2018"/>
      <c r="E25" s="1135" t="s">
        <v>1954</v>
      </c>
      <c r="F25" s="1134">
        <v>0</v>
      </c>
      <c r="G25" s="1134">
        <v>0</v>
      </c>
      <c r="H25" s="1134">
        <v>0</v>
      </c>
      <c r="I25" s="1134">
        <v>0</v>
      </c>
      <c r="J25" s="868"/>
    </row>
    <row r="26" spans="1:10" s="247" customFormat="1" ht="20.100000000000001" customHeight="1">
      <c r="A26" s="868"/>
      <c r="B26" s="1143">
        <v>16</v>
      </c>
      <c r="C26" s="2035"/>
      <c r="D26" s="2035"/>
      <c r="E26" s="1144" t="s">
        <v>1957</v>
      </c>
      <c r="F26" s="1145">
        <v>0</v>
      </c>
      <c r="G26" s="1145">
        <v>0</v>
      </c>
      <c r="H26" s="1145">
        <v>0</v>
      </c>
      <c r="I26" s="1145">
        <v>0</v>
      </c>
      <c r="J26" s="868"/>
    </row>
    <row r="27" spans="1:10" s="247" customFormat="1" ht="20.100000000000001" customHeight="1" thickBot="1">
      <c r="A27" s="868"/>
      <c r="B27" s="468">
        <v>17</v>
      </c>
      <c r="C27" s="2171" t="s">
        <v>1963</v>
      </c>
      <c r="D27" s="2171"/>
      <c r="E27" s="2171"/>
      <c r="F27" s="1146">
        <v>2337.1925999999994</v>
      </c>
      <c r="G27" s="1146">
        <v>6779.1589799999983</v>
      </c>
      <c r="H27" s="1146">
        <v>10886.253673333937</v>
      </c>
      <c r="I27" s="1146">
        <v>4746.1563640000004</v>
      </c>
      <c r="J27" s="868"/>
    </row>
    <row r="28" spans="1:10" s="247" customFormat="1" ht="13.5">
      <c r="A28" s="868"/>
      <c r="J28" s="868"/>
    </row>
  </sheetData>
  <mergeCells count="4">
    <mergeCell ref="C4:E4"/>
    <mergeCell ref="C5:D14"/>
    <mergeCell ref="C15:D26"/>
    <mergeCell ref="C27:E27"/>
  </mergeCells>
  <hyperlinks>
    <hyperlink ref="K1" location="Index!A1" display="Back to index" xr:uid="{532DD74F-9F11-4AEF-827F-60839D79CFB9}"/>
  </hyperlinks>
  <pageMargins left="0.70866141732283472" right="0.70866141732283472" top="0.74803149606299213" bottom="0.74803149606299213" header="0.31496062992125984" footer="0.31496062992125984"/>
  <pageSetup paperSize="9" scale="60" fitToHeight="0" orientation="landscape" cellComments="asDisplayed" r:id="rId1"/>
  <headerFooter>
    <oddHeader>&amp;CEN
Annex XXXIII</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E0DA2-AF95-40B3-AEF5-634EE37E5DBA}">
  <sheetPr>
    <tabColor theme="7" tint="0.59999389629810485"/>
    <pageSetUpPr fitToPage="1"/>
  </sheetPr>
  <dimension ref="A1:L43"/>
  <sheetViews>
    <sheetView showGridLines="0" zoomScale="90" zoomScaleNormal="90" zoomScalePageLayoutView="90" workbookViewId="0"/>
  </sheetViews>
  <sheetFormatPr defaultColWidth="9.140625" defaultRowHeight="18"/>
  <cols>
    <col min="1" max="1" width="4.7109375" style="137" customWidth="1"/>
    <col min="2" max="2" width="5" style="5" customWidth="1"/>
    <col min="3" max="3" width="43" style="5" customWidth="1"/>
    <col min="4" max="4" width="54.42578125" style="5" customWidth="1"/>
    <col min="5" max="8" width="16.140625" style="696" customWidth="1"/>
    <col min="9" max="9" width="4.7109375" style="137" customWidth="1"/>
    <col min="10" max="10" width="11.5703125" style="5" bestFit="1" customWidth="1"/>
    <col min="11" max="11" width="29.7109375" style="5" customWidth="1"/>
    <col min="12" max="12" width="22" style="5" customWidth="1"/>
    <col min="13" max="13" width="16.42578125" style="5" customWidth="1"/>
    <col min="14" max="14" width="14.85546875" style="5" customWidth="1"/>
    <col min="15" max="15" width="14.5703125" style="5" customWidth="1"/>
    <col min="16" max="16" width="31.5703125" style="5" customWidth="1"/>
    <col min="17" max="16384" width="9.140625" style="5"/>
  </cols>
  <sheetData>
    <row r="1" spans="1:12" ht="21.75">
      <c r="C1" s="3" t="s">
        <v>1964</v>
      </c>
      <c r="L1" s="9" t="s">
        <v>418</v>
      </c>
    </row>
    <row r="2" spans="1:12">
      <c r="C2" s="719" t="s">
        <v>2038</v>
      </c>
    </row>
    <row r="3" spans="1:12" s="247" customFormat="1" ht="24.95" customHeight="1">
      <c r="A3" s="1075"/>
      <c r="B3" s="335"/>
      <c r="C3" s="357"/>
      <c r="D3" s="335"/>
      <c r="E3" s="1147" t="s">
        <v>64</v>
      </c>
      <c r="F3" s="1147" t="s">
        <v>65</v>
      </c>
      <c r="G3" s="1147" t="s">
        <v>66</v>
      </c>
      <c r="H3" s="1147" t="s">
        <v>67</v>
      </c>
      <c r="I3" s="1075"/>
    </row>
    <row r="4" spans="1:12" s="247" customFormat="1" ht="48" customHeight="1" thickBot="1">
      <c r="A4" s="1075"/>
      <c r="B4" s="335"/>
      <c r="C4" s="2166"/>
      <c r="D4" s="2166"/>
      <c r="E4" s="1154" t="s">
        <v>1940</v>
      </c>
      <c r="F4" s="1154" t="s">
        <v>1941</v>
      </c>
      <c r="G4" s="1154" t="s">
        <v>1942</v>
      </c>
      <c r="H4" s="1154" t="s">
        <v>1943</v>
      </c>
      <c r="I4" s="1075"/>
    </row>
    <row r="5" spans="1:12" s="247" customFormat="1" ht="24.95" customHeight="1">
      <c r="A5" s="1075"/>
      <c r="B5" s="1149"/>
      <c r="C5" s="2173" t="s">
        <v>1965</v>
      </c>
      <c r="D5" s="2173"/>
      <c r="E5" s="2173"/>
      <c r="F5" s="2173"/>
      <c r="G5" s="2173"/>
      <c r="H5" s="2173"/>
      <c r="I5" s="1075"/>
    </row>
    <row r="6" spans="1:12" s="247" customFormat="1" ht="24.95" customHeight="1">
      <c r="A6" s="1075"/>
      <c r="B6" s="1150">
        <v>1</v>
      </c>
      <c r="C6" s="2174" t="s">
        <v>1966</v>
      </c>
      <c r="D6" s="2174"/>
      <c r="E6" s="697">
        <v>0</v>
      </c>
      <c r="F6" s="697">
        <v>0</v>
      </c>
      <c r="G6" s="697">
        <v>0</v>
      </c>
      <c r="H6" s="697">
        <v>0</v>
      </c>
      <c r="I6" s="1075"/>
    </row>
    <row r="7" spans="1:12" s="247" customFormat="1" ht="24.95" customHeight="1">
      <c r="A7" s="1075"/>
      <c r="B7" s="1150">
        <v>2</v>
      </c>
      <c r="C7" s="2175" t="s">
        <v>1967</v>
      </c>
      <c r="D7" s="2175"/>
      <c r="E7" s="698">
        <v>0</v>
      </c>
      <c r="F7" s="698">
        <v>0</v>
      </c>
      <c r="G7" s="698">
        <v>0</v>
      </c>
      <c r="H7" s="698">
        <v>0</v>
      </c>
      <c r="I7" s="1075"/>
    </row>
    <row r="8" spans="1:12" s="247" customFormat="1" ht="27.75" customHeight="1">
      <c r="A8" s="1075"/>
      <c r="B8" s="1150">
        <v>3</v>
      </c>
      <c r="C8" s="2176" t="s">
        <v>1968</v>
      </c>
      <c r="D8" s="2176"/>
      <c r="E8" s="698">
        <v>0</v>
      </c>
      <c r="F8" s="698">
        <v>0</v>
      </c>
      <c r="G8" s="698">
        <v>0</v>
      </c>
      <c r="H8" s="698">
        <v>0</v>
      </c>
      <c r="I8" s="1075"/>
    </row>
    <row r="9" spans="1:12" s="247" customFormat="1" ht="24.95" customHeight="1">
      <c r="A9" s="1075"/>
      <c r="B9" s="1151"/>
      <c r="C9" s="2172" t="s">
        <v>1969</v>
      </c>
      <c r="D9" s="2172"/>
      <c r="E9" s="2172"/>
      <c r="F9" s="2172"/>
      <c r="G9" s="2172"/>
      <c r="H9" s="2172"/>
      <c r="I9" s="1075"/>
    </row>
    <row r="10" spans="1:12" s="247" customFormat="1" ht="30.75" customHeight="1">
      <c r="A10" s="1075"/>
      <c r="B10" s="1150">
        <v>4</v>
      </c>
      <c r="C10" s="2174" t="s">
        <v>1970</v>
      </c>
      <c r="D10" s="2174"/>
      <c r="E10" s="697">
        <v>0</v>
      </c>
      <c r="F10" s="697">
        <v>0</v>
      </c>
      <c r="G10" s="697">
        <v>0</v>
      </c>
      <c r="H10" s="697">
        <v>0</v>
      </c>
      <c r="I10" s="1075"/>
    </row>
    <row r="11" spans="1:12" s="247" customFormat="1" ht="30" customHeight="1">
      <c r="A11" s="1075"/>
      <c r="B11" s="1150">
        <v>5</v>
      </c>
      <c r="C11" s="2179" t="s">
        <v>1971</v>
      </c>
      <c r="D11" s="2179"/>
      <c r="E11" s="699">
        <v>0</v>
      </c>
      <c r="F11" s="699">
        <v>0</v>
      </c>
      <c r="G11" s="699">
        <v>0</v>
      </c>
      <c r="H11" s="699">
        <v>0</v>
      </c>
      <c r="I11" s="1075"/>
    </row>
    <row r="12" spans="1:12" s="247" customFormat="1" ht="24.95" customHeight="1">
      <c r="A12" s="1075"/>
      <c r="B12" s="1151"/>
      <c r="C12" s="2172" t="s">
        <v>1972</v>
      </c>
      <c r="D12" s="2172"/>
      <c r="E12" s="2172"/>
      <c r="F12" s="2172"/>
      <c r="G12" s="2172"/>
      <c r="H12" s="2172"/>
      <c r="I12" s="1075"/>
      <c r="K12" s="1932"/>
    </row>
    <row r="13" spans="1:12" s="247" customFormat="1" ht="24.95" customHeight="1">
      <c r="A13" s="1075"/>
      <c r="B13" s="1150">
        <v>6</v>
      </c>
      <c r="C13" s="2174" t="s">
        <v>1973</v>
      </c>
      <c r="D13" s="2174"/>
      <c r="E13" s="697">
        <v>0</v>
      </c>
      <c r="F13" s="697">
        <v>0</v>
      </c>
      <c r="G13" s="697">
        <v>1</v>
      </c>
      <c r="H13" s="697">
        <v>4</v>
      </c>
      <c r="I13" s="1075"/>
      <c r="K13" s="1932"/>
    </row>
    <row r="14" spans="1:12" s="247" customFormat="1" ht="24.95" customHeight="1">
      <c r="A14" s="1075"/>
      <c r="B14" s="1150">
        <v>7</v>
      </c>
      <c r="C14" s="2175" t="s">
        <v>1974</v>
      </c>
      <c r="D14" s="2175"/>
      <c r="E14" s="698">
        <v>0</v>
      </c>
      <c r="F14" s="698">
        <v>0</v>
      </c>
      <c r="G14" s="698">
        <v>235</v>
      </c>
      <c r="H14" s="698">
        <v>679.99365</v>
      </c>
      <c r="I14" s="1075"/>
    </row>
    <row r="15" spans="1:12" s="247" customFormat="1" ht="24.95" customHeight="1">
      <c r="A15" s="1075"/>
      <c r="B15" s="1150">
        <v>8</v>
      </c>
      <c r="C15" s="2177" t="s">
        <v>1975</v>
      </c>
      <c r="D15" s="2177"/>
      <c r="E15" s="698">
        <v>0</v>
      </c>
      <c r="F15" s="698">
        <v>0</v>
      </c>
      <c r="G15" s="698">
        <v>235</v>
      </c>
      <c r="H15" s="698">
        <v>679.99365</v>
      </c>
      <c r="I15" s="1075"/>
    </row>
    <row r="16" spans="1:12" s="247" customFormat="1" ht="24.95" customHeight="1">
      <c r="A16" s="1075"/>
      <c r="B16" s="1150">
        <v>9</v>
      </c>
      <c r="C16" s="2177" t="s">
        <v>1976</v>
      </c>
      <c r="D16" s="2177"/>
      <c r="E16" s="698">
        <v>0</v>
      </c>
      <c r="F16" s="698">
        <v>0</v>
      </c>
      <c r="G16" s="698">
        <v>0</v>
      </c>
      <c r="H16" s="698">
        <v>0</v>
      </c>
      <c r="I16" s="1075"/>
    </row>
    <row r="17" spans="1:9" s="247" customFormat="1" ht="24.95" customHeight="1">
      <c r="A17" s="1075"/>
      <c r="B17" s="1150">
        <v>10</v>
      </c>
      <c r="C17" s="2177" t="s">
        <v>1977</v>
      </c>
      <c r="D17" s="2177"/>
      <c r="E17" s="698">
        <v>0</v>
      </c>
      <c r="F17" s="698">
        <v>0</v>
      </c>
      <c r="G17" s="698">
        <v>0</v>
      </c>
      <c r="H17" s="698">
        <v>0</v>
      </c>
      <c r="I17" s="1075"/>
    </row>
    <row r="18" spans="1:9" s="247" customFormat="1" ht="24.95" customHeight="1" thickBot="1">
      <c r="A18" s="1075"/>
      <c r="B18" s="1152">
        <v>11</v>
      </c>
      <c r="C18" s="2178" t="s">
        <v>1978</v>
      </c>
      <c r="D18" s="2178"/>
      <c r="E18" s="700">
        <v>0</v>
      </c>
      <c r="F18" s="700">
        <v>0</v>
      </c>
      <c r="G18" s="700">
        <v>0</v>
      </c>
      <c r="H18" s="700">
        <v>381</v>
      </c>
      <c r="I18" s="1075"/>
    </row>
    <row r="19" spans="1:9" s="247" customFormat="1" ht="13.5">
      <c r="A19" s="1075"/>
      <c r="E19" s="1153"/>
      <c r="F19" s="1153"/>
      <c r="G19" s="1153"/>
      <c r="H19" s="1153"/>
      <c r="I19" s="1075"/>
    </row>
    <row r="20" spans="1:9" s="1075" customFormat="1" ht="15" customHeight="1"/>
    <row r="21" spans="1:9" s="1075" customFormat="1" ht="15" customHeight="1"/>
    <row r="22" spans="1:9" s="1075" customFormat="1" ht="15" customHeight="1"/>
    <row r="23" spans="1:9" s="1075" customFormat="1" ht="15" customHeight="1"/>
    <row r="24" spans="1:9" s="1075" customFormat="1" ht="15" customHeight="1"/>
    <row r="25" spans="1:9" s="1075" customFormat="1" ht="15" customHeight="1"/>
    <row r="26" spans="1:9" s="52" customFormat="1" ht="15" customHeight="1"/>
    <row r="27" spans="1:9" s="52" customFormat="1" ht="15" customHeight="1"/>
    <row r="28" spans="1:9" s="52" customFormat="1" ht="15" customHeight="1"/>
    <row r="29" spans="1:9" s="52" customFormat="1" ht="15" customHeight="1"/>
    <row r="30" spans="1:9" s="52" customFormat="1" ht="15" customHeight="1"/>
    <row r="31" spans="1:9" s="52" customFormat="1" ht="15" customHeight="1"/>
    <row r="32" spans="1:9" s="52" customFormat="1" ht="15" customHeight="1"/>
    <row r="33" s="52" customFormat="1" ht="15" customHeight="1"/>
    <row r="34" s="52" customFormat="1" ht="15" customHeight="1"/>
    <row r="35" s="52" customFormat="1" ht="15" customHeight="1"/>
    <row r="36" s="52" customFormat="1" ht="15" customHeight="1"/>
    <row r="37" s="52" customFormat="1" ht="15" customHeight="1"/>
    <row r="38" s="52" customFormat="1" ht="15" customHeight="1"/>
    <row r="39" s="52" customFormat="1" ht="15" customHeight="1"/>
    <row r="40" s="52" customFormat="1" ht="15" customHeight="1"/>
    <row r="41" s="52" customFormat="1" ht="15" customHeight="1"/>
    <row r="42" s="52" customFormat="1" ht="15" customHeight="1"/>
    <row r="43" s="52" customFormat="1" ht="15" customHeight="1"/>
  </sheetData>
  <mergeCells count="15">
    <mergeCell ref="C16:D16"/>
    <mergeCell ref="C17:D17"/>
    <mergeCell ref="C18:D18"/>
    <mergeCell ref="C10:D10"/>
    <mergeCell ref="C11:D11"/>
    <mergeCell ref="C12:H12"/>
    <mergeCell ref="C13:D13"/>
    <mergeCell ref="C14:D14"/>
    <mergeCell ref="C15:D15"/>
    <mergeCell ref="C9:H9"/>
    <mergeCell ref="C4:D4"/>
    <mergeCell ref="C5:H5"/>
    <mergeCell ref="C6:D6"/>
    <mergeCell ref="C7:D7"/>
    <mergeCell ref="C8:D8"/>
  </mergeCells>
  <hyperlinks>
    <hyperlink ref="L1" location="Index!A1" display="Back to index" xr:uid="{B206D28C-B0B5-4067-A448-EF9876DB4E3A}"/>
  </hyperlinks>
  <pageMargins left="0.70866141732283472" right="0.70866141732283472" top="0.74803149606299213" bottom="0.74803149606299213" header="0.31496062992125984" footer="0.31496062992125984"/>
  <pageSetup paperSize="9" scale="60" fitToHeight="0" orientation="landscape" cellComments="asDisplayed" r:id="rId1"/>
  <headerFooter>
    <oddHeader>&amp;CEN
Annex XXXIII</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BB7D6-C20B-4F09-826D-ACC6CAEA7209}">
  <sheetPr>
    <tabColor theme="7" tint="0.59999389629810485"/>
    <pageSetUpPr fitToPage="1"/>
  </sheetPr>
  <dimension ref="A1:Z33"/>
  <sheetViews>
    <sheetView showGridLines="0" zoomScale="90" zoomScaleNormal="90" zoomScalePageLayoutView="90" workbookViewId="0"/>
  </sheetViews>
  <sheetFormatPr defaultColWidth="9.140625" defaultRowHeight="18"/>
  <cols>
    <col min="1" max="1" width="4.7109375" style="137" customWidth="1"/>
    <col min="2" max="2" width="4.140625" style="5" bestFit="1" customWidth="1"/>
    <col min="3" max="3" width="58.5703125" style="5" customWidth="1"/>
    <col min="4" max="4" width="19.28515625" style="5" customWidth="1"/>
    <col min="5" max="5" width="16.42578125" style="5" customWidth="1"/>
    <col min="6" max="6" width="17.85546875" style="5" customWidth="1"/>
    <col min="7" max="8" width="21.28515625" style="5" customWidth="1"/>
    <col min="9" max="9" width="27.42578125" style="701" customWidth="1"/>
    <col min="10" max="11" width="21.28515625" style="5" customWidth="1"/>
    <col min="12" max="12" width="4.7109375" style="137" customWidth="1"/>
    <col min="13" max="13" width="12.140625" style="5" bestFit="1" customWidth="1"/>
    <col min="14" max="16384" width="9.140625" style="5"/>
  </cols>
  <sheetData>
    <row r="1" spans="1:26" ht="30">
      <c r="C1" s="3" t="s">
        <v>1979</v>
      </c>
      <c r="M1" s="9" t="s">
        <v>418</v>
      </c>
    </row>
    <row r="2" spans="1:26" ht="22.5" customHeight="1">
      <c r="C2" s="719" t="s">
        <v>2038</v>
      </c>
      <c r="D2" s="702"/>
      <c r="E2" s="702"/>
      <c r="F2" s="702"/>
      <c r="G2" s="702"/>
      <c r="H2" s="702"/>
      <c r="I2" s="703"/>
      <c r="J2" s="702"/>
    </row>
    <row r="3" spans="1:26" s="247" customFormat="1" ht="13.5">
      <c r="A3" s="1077"/>
      <c r="E3" s="1155"/>
      <c r="F3" s="1155"/>
      <c r="G3" s="1155"/>
      <c r="H3" s="1155"/>
      <c r="I3" s="1156"/>
      <c r="L3" s="1077"/>
    </row>
    <row r="4" spans="1:26" s="335" customFormat="1" ht="14.25" thickBot="1">
      <c r="A4" s="1075"/>
      <c r="D4" s="408" t="s">
        <v>64</v>
      </c>
      <c r="E4" s="408" t="s">
        <v>65</v>
      </c>
      <c r="F4" s="408" t="s">
        <v>66</v>
      </c>
      <c r="G4" s="408" t="s">
        <v>67</v>
      </c>
      <c r="H4" s="408" t="s">
        <v>68</v>
      </c>
      <c r="I4" s="408" t="s">
        <v>69</v>
      </c>
      <c r="J4" s="408" t="s">
        <v>1980</v>
      </c>
      <c r="K4" s="408" t="s">
        <v>1981</v>
      </c>
      <c r="L4" s="1075"/>
    </row>
    <row r="5" spans="1:26" s="335" customFormat="1" ht="110.25" customHeight="1">
      <c r="A5" s="1075"/>
      <c r="B5" s="1157"/>
      <c r="C5" s="1167" t="s">
        <v>1982</v>
      </c>
      <c r="D5" s="1158" t="s">
        <v>1983</v>
      </c>
      <c r="E5" s="1158" t="s">
        <v>1984</v>
      </c>
      <c r="F5" s="1158" t="s">
        <v>1985</v>
      </c>
      <c r="G5" s="1158" t="s">
        <v>1986</v>
      </c>
      <c r="H5" s="1158" t="s">
        <v>1987</v>
      </c>
      <c r="I5" s="1158" t="s">
        <v>1988</v>
      </c>
      <c r="J5" s="1158" t="s">
        <v>1989</v>
      </c>
      <c r="K5" s="1158" t="s">
        <v>1990</v>
      </c>
      <c r="L5" s="1075"/>
      <c r="N5" s="1159"/>
      <c r="O5" s="877"/>
      <c r="P5" s="877"/>
      <c r="Q5" s="877"/>
      <c r="R5" s="877"/>
      <c r="S5" s="877"/>
      <c r="T5" s="877"/>
      <c r="U5" s="877"/>
      <c r="V5" s="877"/>
      <c r="W5" s="877"/>
      <c r="X5" s="877"/>
      <c r="Y5" s="877"/>
      <c r="Z5" s="877"/>
    </row>
    <row r="6" spans="1:26" s="335" customFormat="1" ht="20.100000000000001" customHeight="1">
      <c r="A6" s="1075"/>
      <c r="B6" s="782">
        <v>1</v>
      </c>
      <c r="C6" s="437" t="s">
        <v>1940</v>
      </c>
      <c r="D6" s="1160">
        <v>0</v>
      </c>
      <c r="E6" s="1160">
        <v>0</v>
      </c>
      <c r="F6" s="1160">
        <v>0</v>
      </c>
      <c r="G6" s="1160">
        <v>0</v>
      </c>
      <c r="H6" s="1160">
        <v>0</v>
      </c>
      <c r="I6" s="1160">
        <v>0</v>
      </c>
      <c r="J6" s="1160">
        <v>0</v>
      </c>
      <c r="K6" s="1160">
        <v>0</v>
      </c>
      <c r="L6" s="1075"/>
    </row>
    <row r="7" spans="1:26" s="335" customFormat="1" ht="20.100000000000001" customHeight="1">
      <c r="A7" s="1075"/>
      <c r="B7" s="462">
        <v>2</v>
      </c>
      <c r="C7" s="323" t="s">
        <v>1991</v>
      </c>
      <c r="D7" s="1161">
        <v>0</v>
      </c>
      <c r="E7" s="1161">
        <v>0</v>
      </c>
      <c r="F7" s="1161">
        <v>0</v>
      </c>
      <c r="G7" s="1161">
        <v>0</v>
      </c>
      <c r="H7" s="1161">
        <v>0</v>
      </c>
      <c r="I7" s="1161">
        <v>0</v>
      </c>
      <c r="J7" s="1161">
        <v>0</v>
      </c>
      <c r="K7" s="1161">
        <v>0</v>
      </c>
      <c r="L7" s="1075"/>
    </row>
    <row r="8" spans="1:26" s="335" customFormat="1" ht="20.100000000000001" customHeight="1">
      <c r="A8" s="1075"/>
      <c r="B8" s="414">
        <v>3</v>
      </c>
      <c r="C8" s="323" t="s">
        <v>1992</v>
      </c>
      <c r="D8" s="1161">
        <v>0</v>
      </c>
      <c r="E8" s="1161">
        <v>0</v>
      </c>
      <c r="F8" s="1161">
        <v>0</v>
      </c>
      <c r="G8" s="1161">
        <v>0</v>
      </c>
      <c r="H8" s="1161">
        <v>0</v>
      </c>
      <c r="I8" s="1161">
        <v>0</v>
      </c>
      <c r="J8" s="1161">
        <v>0</v>
      </c>
      <c r="K8" s="1161">
        <v>0</v>
      </c>
      <c r="L8" s="1075"/>
    </row>
    <row r="9" spans="1:26" s="335" customFormat="1" ht="20.100000000000001" customHeight="1">
      <c r="A9" s="1075"/>
      <c r="B9" s="414">
        <v>4</v>
      </c>
      <c r="C9" s="323" t="s">
        <v>1993</v>
      </c>
      <c r="D9" s="1161">
        <v>0</v>
      </c>
      <c r="E9" s="1161">
        <v>0</v>
      </c>
      <c r="F9" s="1161">
        <v>0</v>
      </c>
      <c r="G9" s="1161">
        <v>0</v>
      </c>
      <c r="H9" s="1161">
        <v>0</v>
      </c>
      <c r="I9" s="1161">
        <v>0</v>
      </c>
      <c r="J9" s="1161">
        <v>0</v>
      </c>
      <c r="K9" s="1161">
        <v>0</v>
      </c>
      <c r="L9" s="1075"/>
    </row>
    <row r="10" spans="1:26" s="335" customFormat="1" ht="20.100000000000001" customHeight="1">
      <c r="A10" s="1075"/>
      <c r="B10" s="414">
        <v>5</v>
      </c>
      <c r="C10" s="323" t="s">
        <v>1994</v>
      </c>
      <c r="D10" s="1161">
        <v>0</v>
      </c>
      <c r="E10" s="1161">
        <v>0</v>
      </c>
      <c r="F10" s="1161">
        <v>0</v>
      </c>
      <c r="G10" s="1161">
        <v>0</v>
      </c>
      <c r="H10" s="1161">
        <v>0</v>
      </c>
      <c r="I10" s="1161">
        <v>0</v>
      </c>
      <c r="J10" s="1161">
        <v>0</v>
      </c>
      <c r="K10" s="1161">
        <v>0</v>
      </c>
      <c r="L10" s="1075"/>
    </row>
    <row r="11" spans="1:26" s="335" customFormat="1" ht="20.100000000000001" customHeight="1">
      <c r="A11" s="1075"/>
      <c r="B11" s="414">
        <v>6</v>
      </c>
      <c r="C11" s="323" t="s">
        <v>1995</v>
      </c>
      <c r="D11" s="1161">
        <v>0</v>
      </c>
      <c r="E11" s="1161">
        <v>0</v>
      </c>
      <c r="F11" s="1161">
        <v>0</v>
      </c>
      <c r="G11" s="1161">
        <v>0</v>
      </c>
      <c r="H11" s="1161">
        <v>0</v>
      </c>
      <c r="I11" s="1161">
        <v>0</v>
      </c>
      <c r="J11" s="1161">
        <v>0</v>
      </c>
      <c r="K11" s="1161">
        <v>0</v>
      </c>
      <c r="L11" s="1075"/>
    </row>
    <row r="12" spans="1:26" s="335" customFormat="1" ht="20.100000000000001" customHeight="1">
      <c r="A12" s="1075"/>
      <c r="B12" s="414">
        <v>7</v>
      </c>
      <c r="C12" s="323" t="s">
        <v>1996</v>
      </c>
      <c r="D12" s="1161">
        <v>2066.9733300000003</v>
      </c>
      <c r="E12" s="1161">
        <v>625.24172999999996</v>
      </c>
      <c r="F12" s="1161">
        <v>1441.7316000000001</v>
      </c>
      <c r="G12" s="1161">
        <v>0</v>
      </c>
      <c r="H12" s="1161">
        <v>0</v>
      </c>
      <c r="I12" s="1161">
        <v>0</v>
      </c>
      <c r="J12" s="1161">
        <v>625.24172999999996</v>
      </c>
      <c r="K12" s="1161">
        <v>401.58236500000004</v>
      </c>
      <c r="L12" s="1075"/>
    </row>
    <row r="13" spans="1:26" s="335" customFormat="1" ht="20.100000000000001" customHeight="1">
      <c r="A13" s="1075"/>
      <c r="B13" s="414">
        <v>8</v>
      </c>
      <c r="C13" s="323" t="s">
        <v>1991</v>
      </c>
      <c r="D13" s="1161">
        <v>855.56366500000001</v>
      </c>
      <c r="E13" s="1161">
        <v>223.65936499999998</v>
      </c>
      <c r="F13" s="1161">
        <v>631.90430000000003</v>
      </c>
      <c r="G13" s="1161">
        <v>0</v>
      </c>
      <c r="H13" s="1161">
        <v>0</v>
      </c>
      <c r="I13" s="1161">
        <v>0</v>
      </c>
      <c r="J13" s="1161">
        <v>223.65936499999998</v>
      </c>
      <c r="K13" s="1937">
        <v>0</v>
      </c>
      <c r="L13" s="1075"/>
    </row>
    <row r="14" spans="1:26" s="335" customFormat="1" ht="20.100000000000001" customHeight="1">
      <c r="A14" s="1075"/>
      <c r="B14" s="414">
        <v>9</v>
      </c>
      <c r="C14" s="323" t="s">
        <v>1992</v>
      </c>
      <c r="D14" s="1161">
        <v>1211.4096650000001</v>
      </c>
      <c r="E14" s="1161">
        <v>401.58236500000004</v>
      </c>
      <c r="F14" s="1161">
        <v>809.82730000000004</v>
      </c>
      <c r="G14" s="1161">
        <v>0</v>
      </c>
      <c r="H14" s="1161">
        <v>0</v>
      </c>
      <c r="I14" s="1161">
        <v>0</v>
      </c>
      <c r="J14" s="1161">
        <v>401.58236500000004</v>
      </c>
      <c r="K14" s="1161">
        <v>401.58236500000004</v>
      </c>
      <c r="L14" s="1075"/>
    </row>
    <row r="15" spans="1:26" s="335" customFormat="1" ht="20.100000000000001" customHeight="1">
      <c r="A15" s="1075"/>
      <c r="B15" s="414">
        <v>10</v>
      </c>
      <c r="C15" s="323" t="s">
        <v>1993</v>
      </c>
      <c r="D15" s="1161">
        <v>0</v>
      </c>
      <c r="E15" s="1161">
        <v>0</v>
      </c>
      <c r="F15" s="1161">
        <v>0</v>
      </c>
      <c r="G15" s="1161">
        <v>0</v>
      </c>
      <c r="H15" s="1161">
        <v>0</v>
      </c>
      <c r="I15" s="1161">
        <v>0</v>
      </c>
      <c r="J15" s="1161">
        <v>0</v>
      </c>
      <c r="K15" s="1161">
        <v>0</v>
      </c>
      <c r="L15" s="1075"/>
    </row>
    <row r="16" spans="1:26" s="335" customFormat="1" ht="20.100000000000001" customHeight="1">
      <c r="A16" s="1075"/>
      <c r="B16" s="414">
        <v>11</v>
      </c>
      <c r="C16" s="323" t="s">
        <v>1994</v>
      </c>
      <c r="D16" s="1161">
        <v>0</v>
      </c>
      <c r="E16" s="1161">
        <v>0</v>
      </c>
      <c r="F16" s="1161">
        <v>0</v>
      </c>
      <c r="G16" s="1161">
        <v>0</v>
      </c>
      <c r="H16" s="1161">
        <v>0</v>
      </c>
      <c r="I16" s="1161">
        <v>0</v>
      </c>
      <c r="J16" s="1161">
        <v>0</v>
      </c>
      <c r="K16" s="1161">
        <v>0</v>
      </c>
      <c r="L16" s="1075"/>
    </row>
    <row r="17" spans="1:14" s="335" customFormat="1" ht="20.100000000000001" customHeight="1">
      <c r="A17" s="1075"/>
      <c r="B17" s="414">
        <v>12</v>
      </c>
      <c r="C17" s="323" t="s">
        <v>1995</v>
      </c>
      <c r="D17" s="1161">
        <v>0</v>
      </c>
      <c r="E17" s="1161">
        <v>0</v>
      </c>
      <c r="F17" s="1161">
        <v>0</v>
      </c>
      <c r="G17" s="1161">
        <v>0</v>
      </c>
      <c r="H17" s="1161">
        <v>0</v>
      </c>
      <c r="I17" s="1161">
        <v>0</v>
      </c>
      <c r="J17" s="1161">
        <v>0</v>
      </c>
      <c r="K17" s="1161">
        <v>0</v>
      </c>
      <c r="L17" s="1075"/>
    </row>
    <row r="18" spans="1:14" s="335" customFormat="1" ht="20.100000000000001" customHeight="1">
      <c r="A18" s="1075"/>
      <c r="B18" s="414">
        <v>13</v>
      </c>
      <c r="C18" s="323" t="s">
        <v>1942</v>
      </c>
      <c r="D18" s="1161">
        <v>1077.836</v>
      </c>
      <c r="E18" s="1161">
        <v>285.24576000000002</v>
      </c>
      <c r="F18" s="1161">
        <v>792.59023999999999</v>
      </c>
      <c r="G18" s="1161">
        <v>0</v>
      </c>
      <c r="H18" s="1161">
        <v>0</v>
      </c>
      <c r="I18" s="1161">
        <v>0</v>
      </c>
      <c r="J18" s="1161">
        <v>285.24576000000002</v>
      </c>
      <c r="K18" s="1161">
        <v>140.04300000000001</v>
      </c>
      <c r="L18" s="1075"/>
    </row>
    <row r="19" spans="1:14" s="335" customFormat="1" ht="20.100000000000001" customHeight="1">
      <c r="A19" s="1075"/>
      <c r="B19" s="414">
        <v>14</v>
      </c>
      <c r="C19" s="323" t="s">
        <v>1991</v>
      </c>
      <c r="D19" s="1161">
        <v>545.43399999999997</v>
      </c>
      <c r="E19" s="1161">
        <v>145.20276000000001</v>
      </c>
      <c r="F19" s="1161">
        <v>400.23124000000001</v>
      </c>
      <c r="G19" s="1161">
        <v>0</v>
      </c>
      <c r="H19" s="1161">
        <v>0</v>
      </c>
      <c r="I19" s="1161">
        <v>0</v>
      </c>
      <c r="J19" s="1161">
        <v>145.20276000000001</v>
      </c>
      <c r="K19" s="1161">
        <v>0</v>
      </c>
      <c r="L19" s="1075"/>
    </row>
    <row r="20" spans="1:14" s="335" customFormat="1" ht="20.100000000000001" customHeight="1">
      <c r="A20" s="1075"/>
      <c r="B20" s="414">
        <v>15</v>
      </c>
      <c r="C20" s="323" t="s">
        <v>1992</v>
      </c>
      <c r="D20" s="1161">
        <v>532.40200000000004</v>
      </c>
      <c r="E20" s="1161">
        <v>140.04300000000001</v>
      </c>
      <c r="F20" s="1161">
        <v>392.35899999999998</v>
      </c>
      <c r="G20" s="1161">
        <v>0</v>
      </c>
      <c r="H20" s="1161">
        <v>0</v>
      </c>
      <c r="I20" s="1161">
        <v>0</v>
      </c>
      <c r="J20" s="1161">
        <v>140.04300000000001</v>
      </c>
      <c r="K20" s="1161">
        <v>140.04300000000001</v>
      </c>
      <c r="L20" s="1075"/>
    </row>
    <row r="21" spans="1:14" s="335" customFormat="1" ht="20.100000000000001" customHeight="1">
      <c r="A21" s="1075"/>
      <c r="B21" s="414">
        <v>16</v>
      </c>
      <c r="C21" s="323" t="s">
        <v>1993</v>
      </c>
      <c r="D21" s="1161">
        <v>0</v>
      </c>
      <c r="E21" s="1161">
        <v>0</v>
      </c>
      <c r="F21" s="1161">
        <v>0</v>
      </c>
      <c r="G21" s="1161">
        <v>0</v>
      </c>
      <c r="H21" s="1161">
        <v>0</v>
      </c>
      <c r="I21" s="1161">
        <v>0</v>
      </c>
      <c r="J21" s="1161">
        <v>0</v>
      </c>
      <c r="K21" s="1161">
        <v>0</v>
      </c>
      <c r="L21" s="1075"/>
    </row>
    <row r="22" spans="1:14" s="335" customFormat="1" ht="20.100000000000001" customHeight="1">
      <c r="A22" s="1075"/>
      <c r="B22" s="414">
        <v>17</v>
      </c>
      <c r="C22" s="323" t="s">
        <v>1994</v>
      </c>
      <c r="D22" s="1161">
        <v>0</v>
      </c>
      <c r="E22" s="1161">
        <v>0</v>
      </c>
      <c r="F22" s="1161">
        <v>0</v>
      </c>
      <c r="G22" s="1161">
        <v>0</v>
      </c>
      <c r="H22" s="1161">
        <v>0</v>
      </c>
      <c r="I22" s="1161">
        <v>0</v>
      </c>
      <c r="J22" s="1161">
        <v>0</v>
      </c>
      <c r="K22" s="1161">
        <v>0</v>
      </c>
      <c r="L22" s="1075"/>
    </row>
    <row r="23" spans="1:14" s="335" customFormat="1" ht="20.100000000000001" customHeight="1">
      <c r="A23" s="1075"/>
      <c r="B23" s="414">
        <v>18</v>
      </c>
      <c r="C23" s="323" t="s">
        <v>1995</v>
      </c>
      <c r="D23" s="1161">
        <v>0</v>
      </c>
      <c r="E23" s="1161">
        <v>0</v>
      </c>
      <c r="F23" s="1161">
        <v>0</v>
      </c>
      <c r="G23" s="1161">
        <v>0</v>
      </c>
      <c r="H23" s="1161">
        <v>0</v>
      </c>
      <c r="I23" s="1161">
        <v>0</v>
      </c>
      <c r="J23" s="1161">
        <v>0</v>
      </c>
      <c r="K23" s="1161">
        <v>0</v>
      </c>
      <c r="L23" s="1075"/>
    </row>
    <row r="24" spans="1:14" s="335" customFormat="1" ht="20.100000000000001" customHeight="1">
      <c r="A24" s="1075"/>
      <c r="B24" s="414">
        <v>19</v>
      </c>
      <c r="C24" s="323" t="s">
        <v>1943</v>
      </c>
      <c r="D24" s="1161">
        <v>146.256</v>
      </c>
      <c r="E24" s="1161">
        <v>38.728000000000002</v>
      </c>
      <c r="F24" s="1161">
        <v>107.52800000000001</v>
      </c>
      <c r="G24" s="1161">
        <v>0</v>
      </c>
      <c r="H24" s="1161">
        <v>0</v>
      </c>
      <c r="I24" s="1161">
        <v>0</v>
      </c>
      <c r="J24" s="1161">
        <v>38.728000000000002</v>
      </c>
      <c r="K24" s="1161">
        <v>19.364000000000001</v>
      </c>
      <c r="L24" s="1075"/>
    </row>
    <row r="25" spans="1:14" s="335" customFormat="1" ht="20.100000000000001" customHeight="1">
      <c r="A25" s="1075"/>
      <c r="B25" s="414">
        <v>20</v>
      </c>
      <c r="C25" s="323" t="s">
        <v>1991</v>
      </c>
      <c r="D25" s="1161">
        <v>73.128</v>
      </c>
      <c r="E25" s="1161">
        <v>19.364000000000001</v>
      </c>
      <c r="F25" s="1161">
        <v>53.764000000000003</v>
      </c>
      <c r="G25" s="1161">
        <v>0</v>
      </c>
      <c r="H25" s="1161">
        <v>0</v>
      </c>
      <c r="I25" s="1161">
        <v>0</v>
      </c>
      <c r="J25" s="1161">
        <v>19.364000000000001</v>
      </c>
      <c r="K25" s="1161">
        <v>0</v>
      </c>
      <c r="L25" s="1075"/>
      <c r="N25" s="877"/>
    </row>
    <row r="26" spans="1:14" s="335" customFormat="1" ht="20.100000000000001" customHeight="1">
      <c r="A26" s="1075"/>
      <c r="B26" s="414">
        <v>21</v>
      </c>
      <c r="C26" s="323" t="s">
        <v>1992</v>
      </c>
      <c r="D26" s="1161">
        <v>73.128</v>
      </c>
      <c r="E26" s="1161">
        <v>19.364000000000001</v>
      </c>
      <c r="F26" s="1161">
        <v>53.764000000000003</v>
      </c>
      <c r="G26" s="1161">
        <v>0</v>
      </c>
      <c r="H26" s="1161">
        <v>0</v>
      </c>
      <c r="I26" s="1161">
        <v>0</v>
      </c>
      <c r="J26" s="1161">
        <v>19.364000000000001</v>
      </c>
      <c r="K26" s="1161">
        <v>19.364000000000001</v>
      </c>
      <c r="L26" s="1075"/>
    </row>
    <row r="27" spans="1:14" s="335" customFormat="1" ht="20.100000000000001" customHeight="1">
      <c r="A27" s="1075"/>
      <c r="B27" s="414">
        <v>22</v>
      </c>
      <c r="C27" s="323" t="s">
        <v>1993</v>
      </c>
      <c r="D27" s="1161">
        <v>0</v>
      </c>
      <c r="E27" s="1161">
        <v>0</v>
      </c>
      <c r="F27" s="1161">
        <v>0</v>
      </c>
      <c r="G27" s="1161">
        <v>0</v>
      </c>
      <c r="H27" s="1161">
        <v>0</v>
      </c>
      <c r="I27" s="1161">
        <v>0</v>
      </c>
      <c r="J27" s="1161">
        <v>0</v>
      </c>
      <c r="K27" s="1161">
        <v>0</v>
      </c>
      <c r="L27" s="1075"/>
    </row>
    <row r="28" spans="1:14" s="335" customFormat="1" ht="20.100000000000001" customHeight="1">
      <c r="A28" s="1075"/>
      <c r="B28" s="414">
        <v>23</v>
      </c>
      <c r="C28" s="323" t="s">
        <v>1994</v>
      </c>
      <c r="D28" s="1161">
        <v>0</v>
      </c>
      <c r="E28" s="1161">
        <v>0</v>
      </c>
      <c r="F28" s="1161">
        <v>0</v>
      </c>
      <c r="G28" s="1161">
        <v>0</v>
      </c>
      <c r="H28" s="1161">
        <v>0</v>
      </c>
      <c r="I28" s="1161">
        <v>0</v>
      </c>
      <c r="J28" s="1161">
        <v>0</v>
      </c>
      <c r="K28" s="1161">
        <v>0</v>
      </c>
      <c r="L28" s="1075"/>
    </row>
    <row r="29" spans="1:14" s="335" customFormat="1" ht="20.100000000000001" customHeight="1">
      <c r="A29" s="1075"/>
      <c r="B29" s="778">
        <v>24</v>
      </c>
      <c r="C29" s="479" t="s">
        <v>1995</v>
      </c>
      <c r="D29" s="1162">
        <v>0</v>
      </c>
      <c r="E29" s="1162">
        <v>0</v>
      </c>
      <c r="F29" s="1162">
        <v>0</v>
      </c>
      <c r="G29" s="1162">
        <v>0</v>
      </c>
      <c r="H29" s="1162">
        <v>0</v>
      </c>
      <c r="I29" s="1162">
        <v>0</v>
      </c>
      <c r="J29" s="1162">
        <v>0</v>
      </c>
      <c r="K29" s="1162">
        <v>0</v>
      </c>
      <c r="L29" s="1075"/>
    </row>
    <row r="30" spans="1:14" s="335" customFormat="1" ht="20.100000000000001" customHeight="1" thickBot="1">
      <c r="A30" s="1075"/>
      <c r="B30" s="786">
        <v>25</v>
      </c>
      <c r="C30" s="1163" t="s">
        <v>1997</v>
      </c>
      <c r="D30" s="1164">
        <v>3291.0653299999999</v>
      </c>
      <c r="E30" s="1164">
        <v>949.21549000000005</v>
      </c>
      <c r="F30" s="1164">
        <v>2341.8498399999999</v>
      </c>
      <c r="G30" s="1164">
        <v>0</v>
      </c>
      <c r="H30" s="1164">
        <v>0</v>
      </c>
      <c r="I30" s="1164">
        <v>0</v>
      </c>
      <c r="J30" s="1164">
        <v>949.21549000000005</v>
      </c>
      <c r="K30" s="1164">
        <v>560.98936500000002</v>
      </c>
      <c r="L30" s="1075"/>
    </row>
    <row r="31" spans="1:14" s="247" customFormat="1" ht="13.5">
      <c r="A31" s="1165"/>
      <c r="I31" s="1166"/>
      <c r="L31" s="1165"/>
    </row>
    <row r="32" spans="1:14" s="247" customFormat="1" ht="13.5">
      <c r="A32" s="77"/>
      <c r="I32" s="1166"/>
      <c r="L32" s="77"/>
    </row>
    <row r="33" spans="1:12" s="247" customFormat="1" ht="13.5">
      <c r="A33" s="77"/>
      <c r="I33" s="1166"/>
      <c r="L33" s="77"/>
    </row>
  </sheetData>
  <hyperlinks>
    <hyperlink ref="M1" location="Index!A1" display="Back to index" xr:uid="{9B913294-0A13-4120-944A-F89A89FF5793}"/>
  </hyperlinks>
  <pageMargins left="0.70866141732283472" right="0.70866141732283472" top="0.74803149606299213" bottom="0.74803149606299213" header="0.31496062992125984" footer="0.31496062992125984"/>
  <pageSetup paperSize="9" scale="65" fitToHeight="0" orientation="landscape" cellComments="asDisplayed" r:id="rId1"/>
  <headerFooter>
    <oddHeader>&amp;CEN
Annex XXXIII</oddHead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C4DF4-2094-4ABF-B5EB-BFD2E96F2F5C}">
  <sheetPr>
    <tabColor theme="7" tint="0.59999389629810485"/>
  </sheetPr>
  <dimension ref="A1:K34"/>
  <sheetViews>
    <sheetView showGridLines="0" zoomScale="90" zoomScaleNormal="90" workbookViewId="0"/>
  </sheetViews>
  <sheetFormatPr defaultColWidth="9.140625" defaultRowHeight="18"/>
  <cols>
    <col min="1" max="1" width="4.7109375" style="137" customWidth="1"/>
    <col min="2" max="2" width="8.7109375" style="668" customWidth="1"/>
    <col min="3" max="3" width="65.28515625" style="668" customWidth="1"/>
    <col min="4" max="4" width="26.42578125" style="668" customWidth="1"/>
    <col min="5" max="5" width="4.7109375" style="137" customWidth="1"/>
    <col min="6" max="6" width="18.85546875" style="668" customWidth="1"/>
    <col min="7" max="7" width="9.140625" style="668"/>
    <col min="8" max="8" width="42.28515625" style="668" customWidth="1"/>
    <col min="9" max="9" width="48.140625" style="668" customWidth="1"/>
    <col min="10" max="16384" width="9.140625" style="668"/>
  </cols>
  <sheetData>
    <row r="1" spans="1:11" ht="21.75">
      <c r="B1" s="666" t="s">
        <v>1998</v>
      </c>
      <c r="F1" s="9" t="s">
        <v>418</v>
      </c>
    </row>
    <row r="2" spans="1:11">
      <c r="B2" s="667"/>
      <c r="F2" s="87"/>
    </row>
    <row r="3" spans="1:11" s="335" customFormat="1" ht="18" customHeight="1" thickBot="1">
      <c r="A3" s="1075"/>
      <c r="D3" s="408" t="s">
        <v>64</v>
      </c>
      <c r="E3" s="1075"/>
      <c r="F3" s="87"/>
    </row>
    <row r="4" spans="1:11" s="335" customFormat="1" ht="39" customHeight="1">
      <c r="A4" s="1075"/>
      <c r="B4" s="1007"/>
      <c r="C4" s="1007"/>
      <c r="D4" s="742" t="s">
        <v>1999</v>
      </c>
      <c r="E4" s="1075"/>
    </row>
    <row r="5" spans="1:11" s="1951" customFormat="1" ht="24.95" customHeight="1">
      <c r="A5" s="1979"/>
      <c r="B5" s="782">
        <v>1</v>
      </c>
      <c r="C5" s="1980" t="s">
        <v>2000</v>
      </c>
      <c r="D5" s="782">
        <v>3</v>
      </c>
      <c r="E5" s="1979"/>
    </row>
    <row r="6" spans="1:11" s="1951" customFormat="1" ht="24.95" customHeight="1">
      <c r="A6" s="111"/>
      <c r="B6" s="414">
        <v>2</v>
      </c>
      <c r="C6" s="1981" t="s">
        <v>2001</v>
      </c>
      <c r="D6" s="414"/>
      <c r="E6" s="111"/>
    </row>
    <row r="7" spans="1:11" s="1951" customFormat="1" ht="24.95" customHeight="1">
      <c r="A7" s="111"/>
      <c r="B7" s="414">
        <v>3</v>
      </c>
      <c r="C7" s="1981" t="s">
        <v>2002</v>
      </c>
      <c r="D7" s="414"/>
      <c r="E7" s="111"/>
    </row>
    <row r="8" spans="1:11" s="1951" customFormat="1" ht="24.95" customHeight="1">
      <c r="A8" s="111"/>
      <c r="B8" s="414">
        <v>4</v>
      </c>
      <c r="C8" s="1981" t="s">
        <v>2003</v>
      </c>
      <c r="D8" s="414"/>
      <c r="E8" s="111"/>
    </row>
    <row r="9" spans="1:11" s="1951" customFormat="1" ht="24.95" customHeight="1">
      <c r="A9" s="111"/>
      <c r="B9" s="414">
        <v>5</v>
      </c>
      <c r="C9" s="1981" t="s">
        <v>2004</v>
      </c>
      <c r="D9" s="414"/>
      <c r="E9" s="111"/>
    </row>
    <row r="10" spans="1:11" s="1951" customFormat="1" ht="24.95" customHeight="1">
      <c r="A10" s="111"/>
      <c r="B10" s="414">
        <v>6</v>
      </c>
      <c r="C10" s="1981" t="s">
        <v>2005</v>
      </c>
      <c r="D10" s="414"/>
      <c r="E10" s="111"/>
    </row>
    <row r="11" spans="1:11" s="1951" customFormat="1" ht="24.95" customHeight="1">
      <c r="A11" s="111"/>
      <c r="B11" s="414">
        <v>7</v>
      </c>
      <c r="C11" s="1981" t="s">
        <v>2006</v>
      </c>
      <c r="D11" s="414"/>
      <c r="E11" s="111"/>
    </row>
    <row r="12" spans="1:11" s="1951" customFormat="1" ht="24.95" customHeight="1">
      <c r="A12" s="111"/>
      <c r="B12" s="414">
        <v>8</v>
      </c>
      <c r="C12" s="1981" t="s">
        <v>2007</v>
      </c>
      <c r="D12" s="414"/>
      <c r="E12" s="111"/>
    </row>
    <row r="13" spans="1:11" s="1951" customFormat="1" ht="24.95" customHeight="1">
      <c r="A13" s="111"/>
      <c r="B13" s="414">
        <v>9</v>
      </c>
      <c r="C13" s="1981" t="s">
        <v>2008</v>
      </c>
      <c r="D13" s="414"/>
      <c r="E13" s="111"/>
      <c r="K13" s="1982"/>
    </row>
    <row r="14" spans="1:11" s="1951" customFormat="1" ht="24.95" customHeight="1">
      <c r="A14" s="111"/>
      <c r="B14" s="414">
        <v>10</v>
      </c>
      <c r="C14" s="1981" t="s">
        <v>2009</v>
      </c>
      <c r="D14" s="414"/>
      <c r="E14" s="111"/>
    </row>
    <row r="15" spans="1:11" s="1951" customFormat="1" ht="24.95" customHeight="1" thickBot="1">
      <c r="A15" s="111"/>
      <c r="B15" s="1983">
        <v>11</v>
      </c>
      <c r="C15" s="1984" t="s">
        <v>2010</v>
      </c>
      <c r="D15" s="1983"/>
      <c r="E15" s="111"/>
    </row>
    <row r="16" spans="1:11" s="335" customFormat="1" ht="24.95" hidden="1" customHeight="1" thickBot="1">
      <c r="A16" s="1075"/>
      <c r="B16" s="1727" t="s">
        <v>2011</v>
      </c>
      <c r="C16" s="1867" t="s">
        <v>2012</v>
      </c>
      <c r="D16" s="1728"/>
      <c r="E16" s="1075"/>
    </row>
    <row r="17" spans="1:5" s="192" customFormat="1" ht="13.5">
      <c r="A17" s="1075"/>
      <c r="E17" s="1075"/>
    </row>
    <row r="18" spans="1:5">
      <c r="A18" s="52"/>
      <c r="E18" s="52"/>
    </row>
    <row r="19" spans="1:5">
      <c r="A19" s="52"/>
      <c r="E19" s="52"/>
    </row>
    <row r="20" spans="1:5">
      <c r="A20" s="52"/>
      <c r="D20" s="705"/>
      <c r="E20" s="52"/>
    </row>
    <row r="21" spans="1:5">
      <c r="A21" s="52"/>
      <c r="E21" s="52"/>
    </row>
    <row r="22" spans="1:5">
      <c r="A22" s="52"/>
      <c r="E22" s="52"/>
    </row>
    <row r="23" spans="1:5">
      <c r="A23" s="52"/>
      <c r="E23" s="52"/>
    </row>
    <row r="24" spans="1:5">
      <c r="A24" s="52"/>
      <c r="E24" s="52"/>
    </row>
    <row r="25" spans="1:5">
      <c r="A25" s="52"/>
      <c r="E25" s="52"/>
    </row>
    <row r="26" spans="1:5">
      <c r="A26" s="52"/>
      <c r="E26" s="52"/>
    </row>
    <row r="27" spans="1:5">
      <c r="A27" s="52"/>
      <c r="E27" s="52"/>
    </row>
    <row r="28" spans="1:5">
      <c r="A28" s="52"/>
      <c r="E28" s="52"/>
    </row>
    <row r="29" spans="1:5">
      <c r="A29" s="52"/>
      <c r="E29" s="52"/>
    </row>
    <row r="30" spans="1:5">
      <c r="A30" s="52"/>
      <c r="E30" s="52"/>
    </row>
    <row r="31" spans="1:5">
      <c r="A31" s="52"/>
      <c r="E31" s="52"/>
    </row>
    <row r="32" spans="1:5">
      <c r="A32" s="52"/>
      <c r="E32" s="52"/>
    </row>
    <row r="33" spans="1:5">
      <c r="A33" s="52"/>
      <c r="E33" s="52"/>
    </row>
    <row r="34" spans="1:5">
      <c r="A34" s="153"/>
      <c r="E34" s="153"/>
    </row>
  </sheetData>
  <hyperlinks>
    <hyperlink ref="F1" location="Index!A1" display="Back to index" xr:uid="{65ACDD9B-6D1C-447D-949C-5CA54872A229}"/>
  </hyperlinks>
  <pageMargins left="0.70866141732283472" right="0.70866141732283472" top="0.74803149606299213" bottom="0.74803149606299213" header="0.31496062992125984" footer="0.31496062992125984"/>
  <pageSetup paperSize="9" orientation="landscape" r:id="rId1"/>
  <headerFooter>
    <oddHeader>&amp;CEN 
Annex XXXIII</oddHead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B86C0-BD00-45DF-AF0A-B40C0CFF7445}">
  <sheetPr>
    <tabColor theme="7" tint="0.59999389629810485"/>
  </sheetPr>
  <dimension ref="A1:Q18"/>
  <sheetViews>
    <sheetView showGridLines="0" zoomScale="90" zoomScaleNormal="90" workbookViewId="0"/>
  </sheetViews>
  <sheetFormatPr defaultColWidth="9.140625" defaultRowHeight="18"/>
  <cols>
    <col min="1" max="1" width="4.7109375" style="137" customWidth="1"/>
    <col min="2" max="2" width="7.42578125" style="5" customWidth="1"/>
    <col min="3" max="3" width="35.28515625" style="5" customWidth="1"/>
    <col min="4" max="12" width="13.28515625" style="5" customWidth="1"/>
    <col min="13" max="13" width="10.140625" style="5" customWidth="1"/>
    <col min="14" max="14" width="4.7109375" style="137" customWidth="1"/>
    <col min="15" max="15" width="12.28515625" style="5" customWidth="1"/>
    <col min="16" max="16" width="50.28515625" style="5" customWidth="1"/>
    <col min="17" max="16384" width="9.140625" style="5"/>
  </cols>
  <sheetData>
    <row r="1" spans="1:17" ht="30">
      <c r="C1" s="3" t="s">
        <v>2013</v>
      </c>
      <c r="Q1" s="9" t="s">
        <v>418</v>
      </c>
    </row>
    <row r="2" spans="1:17">
      <c r="A2" s="52"/>
      <c r="C2" s="719" t="s">
        <v>2038</v>
      </c>
      <c r="D2" s="706"/>
      <c r="E2" s="706"/>
      <c r="F2" s="706"/>
      <c r="G2" s="707"/>
      <c r="H2" s="707"/>
      <c r="I2" s="707"/>
      <c r="J2" s="707"/>
      <c r="K2" s="707"/>
      <c r="L2" s="707"/>
      <c r="M2" s="707"/>
      <c r="N2" s="52"/>
    </row>
    <row r="3" spans="1:17" s="335" customFormat="1" ht="20.100000000000001" customHeight="1" thickBot="1">
      <c r="A3" s="1075"/>
      <c r="D3" s="408" t="s">
        <v>2014</v>
      </c>
      <c r="E3" s="408" t="s">
        <v>65</v>
      </c>
      <c r="F3" s="408" t="s">
        <v>66</v>
      </c>
      <c r="G3" s="408" t="s">
        <v>67</v>
      </c>
      <c r="H3" s="408" t="s">
        <v>68</v>
      </c>
      <c r="I3" s="408" t="s">
        <v>69</v>
      </c>
      <c r="J3" s="408" t="s">
        <v>70</v>
      </c>
      <c r="K3" s="408" t="s">
        <v>71</v>
      </c>
      <c r="L3" s="408" t="s">
        <v>106</v>
      </c>
      <c r="M3" s="408" t="s">
        <v>107</v>
      </c>
      <c r="N3" s="1075"/>
    </row>
    <row r="4" spans="1:17" s="334" customFormat="1" ht="30" customHeight="1">
      <c r="A4" s="1077"/>
      <c r="C4" s="708"/>
      <c r="D4" s="2180" t="s">
        <v>2015</v>
      </c>
      <c r="E4" s="2180"/>
      <c r="F4" s="2180"/>
      <c r="G4" s="2180" t="s">
        <v>2016</v>
      </c>
      <c r="H4" s="2180"/>
      <c r="I4" s="2180"/>
      <c r="J4" s="2180"/>
      <c r="K4" s="2180"/>
      <c r="L4" s="2180"/>
      <c r="M4" s="709"/>
      <c r="N4" s="1077"/>
    </row>
    <row r="5" spans="1:17" s="334" customFormat="1" ht="56.25" customHeight="1">
      <c r="A5" s="1075"/>
      <c r="D5" s="710" t="s">
        <v>1940</v>
      </c>
      <c r="E5" s="710" t="s">
        <v>1996</v>
      </c>
      <c r="F5" s="710" t="s">
        <v>2017</v>
      </c>
      <c r="G5" s="710" t="s">
        <v>2018</v>
      </c>
      <c r="H5" s="710" t="s">
        <v>2019</v>
      </c>
      <c r="I5" s="710" t="s">
        <v>2020</v>
      </c>
      <c r="J5" s="710" t="s">
        <v>2021</v>
      </c>
      <c r="K5" s="710" t="s">
        <v>2022</v>
      </c>
      <c r="L5" s="710" t="s">
        <v>2023</v>
      </c>
      <c r="M5" s="710" t="s">
        <v>488</v>
      </c>
      <c r="N5" s="1075"/>
    </row>
    <row r="6" spans="1:17" s="335" customFormat="1" ht="20.100000000000001" customHeight="1">
      <c r="A6" s="1075"/>
      <c r="B6" s="711">
        <v>1</v>
      </c>
      <c r="C6" s="1140" t="s">
        <v>2024</v>
      </c>
      <c r="D6" s="1290"/>
      <c r="E6" s="1290"/>
      <c r="F6" s="1290"/>
      <c r="G6" s="1290"/>
      <c r="H6" s="1290"/>
      <c r="I6" s="1290"/>
      <c r="J6" s="1290"/>
      <c r="K6" s="1290"/>
      <c r="L6" s="1290"/>
      <c r="M6" s="712"/>
      <c r="N6" s="1075"/>
    </row>
    <row r="7" spans="1:17" s="335" customFormat="1" ht="20.100000000000001" customHeight="1">
      <c r="A7" s="1075"/>
      <c r="B7" s="713">
        <v>2</v>
      </c>
      <c r="C7" s="1168" t="s">
        <v>2025</v>
      </c>
      <c r="D7" s="714">
        <v>13</v>
      </c>
      <c r="E7" s="714">
        <v>6</v>
      </c>
      <c r="F7" s="714">
        <v>19</v>
      </c>
      <c r="G7" s="1291"/>
      <c r="H7" s="1291"/>
      <c r="I7" s="1291"/>
      <c r="J7" s="1291"/>
      <c r="K7" s="1291"/>
      <c r="L7" s="1291"/>
      <c r="M7" s="1292"/>
      <c r="N7" s="1075"/>
    </row>
    <row r="8" spans="1:17" s="335" customFormat="1" ht="20.100000000000001" customHeight="1">
      <c r="A8" s="1075"/>
      <c r="B8" s="713">
        <v>3</v>
      </c>
      <c r="C8" s="1169" t="s">
        <v>2026</v>
      </c>
      <c r="D8" s="1291"/>
      <c r="E8" s="1291"/>
      <c r="F8" s="1291"/>
      <c r="G8" s="715">
        <v>3</v>
      </c>
      <c r="H8" s="715">
        <v>15</v>
      </c>
      <c r="I8" s="715">
        <v>5</v>
      </c>
      <c r="J8" s="715">
        <v>8</v>
      </c>
      <c r="K8" s="715">
        <v>5</v>
      </c>
      <c r="L8" s="715">
        <v>15</v>
      </c>
      <c r="M8" s="1292"/>
      <c r="N8" s="1075"/>
    </row>
    <row r="9" spans="1:17" s="335" customFormat="1" ht="20.100000000000001" customHeight="1">
      <c r="A9" s="1075"/>
      <c r="B9" s="713">
        <v>4</v>
      </c>
      <c r="C9" s="1169" t="s">
        <v>2027</v>
      </c>
      <c r="D9" s="1291"/>
      <c r="E9" s="1291"/>
      <c r="F9" s="1291"/>
      <c r="G9" s="715">
        <v>0</v>
      </c>
      <c r="H9" s="715">
        <v>0</v>
      </c>
      <c r="I9" s="715">
        <v>2</v>
      </c>
      <c r="J9" s="715">
        <v>0</v>
      </c>
      <c r="K9" s="715">
        <v>24</v>
      </c>
      <c r="L9" s="715">
        <v>14</v>
      </c>
      <c r="M9" s="1292"/>
      <c r="N9" s="1075"/>
    </row>
    <row r="10" spans="1:17" s="335" customFormat="1" ht="20.100000000000001" customHeight="1">
      <c r="A10" s="1075"/>
      <c r="B10" s="713">
        <v>5</v>
      </c>
      <c r="C10" s="965" t="s">
        <v>2028</v>
      </c>
      <c r="D10" s="714">
        <v>2337.1925999999994</v>
      </c>
      <c r="E10" s="714">
        <v>6779.1589799999983</v>
      </c>
      <c r="F10" s="714">
        <v>9116.3515799999986</v>
      </c>
      <c r="G10" s="714">
        <v>713.35059000000001</v>
      </c>
      <c r="H10" s="714">
        <v>2662.2100700000001</v>
      </c>
      <c r="I10" s="714">
        <v>1973.60807</v>
      </c>
      <c r="J10" s="714">
        <v>1693.4004</v>
      </c>
      <c r="K10" s="714">
        <v>3673.8094159999991</v>
      </c>
      <c r="L10" s="714">
        <v>4916.0314913339398</v>
      </c>
      <c r="M10" s="1292">
        <v>0</v>
      </c>
      <c r="N10" s="1075"/>
    </row>
    <row r="11" spans="1:17" s="335" customFormat="1" ht="20.100000000000001" customHeight="1">
      <c r="A11" s="1075"/>
      <c r="B11" s="713">
        <v>6</v>
      </c>
      <c r="C11" s="1168" t="s">
        <v>2029</v>
      </c>
      <c r="D11" s="714">
        <v>0</v>
      </c>
      <c r="E11" s="714">
        <v>2768.5861599999998</v>
      </c>
      <c r="F11" s="714">
        <v>2768.5861599999998</v>
      </c>
      <c r="G11" s="714">
        <v>186</v>
      </c>
      <c r="H11" s="714">
        <v>620</v>
      </c>
      <c r="I11" s="714">
        <v>262</v>
      </c>
      <c r="J11" s="714">
        <v>488</v>
      </c>
      <c r="K11" s="714">
        <v>680.5</v>
      </c>
      <c r="L11" s="714">
        <v>1201.6333333339401</v>
      </c>
      <c r="M11" s="1292">
        <v>0</v>
      </c>
      <c r="N11" s="1075"/>
    </row>
    <row r="12" spans="1:17" s="335" customFormat="1" ht="20.100000000000001" customHeight="1" thickBot="1">
      <c r="A12" s="1075"/>
      <c r="B12" s="716">
        <v>7</v>
      </c>
      <c r="C12" s="1170" t="s">
        <v>2030</v>
      </c>
      <c r="D12" s="717">
        <v>2337.1925999999994</v>
      </c>
      <c r="E12" s="717">
        <v>4010.5728199999994</v>
      </c>
      <c r="F12" s="717">
        <v>6347.7654199999988</v>
      </c>
      <c r="G12" s="717">
        <v>527.35059000000001</v>
      </c>
      <c r="H12" s="717">
        <v>2042.2100700000001</v>
      </c>
      <c r="I12" s="717">
        <v>1711.60807</v>
      </c>
      <c r="J12" s="717">
        <v>1205.4004</v>
      </c>
      <c r="K12" s="1938">
        <v>2993.3094159999991</v>
      </c>
      <c r="L12" s="717">
        <v>3714.398158</v>
      </c>
      <c r="M12" s="1293">
        <v>0</v>
      </c>
      <c r="N12" s="1075"/>
    </row>
    <row r="13" spans="1:17" s="247" customFormat="1" ht="13.5">
      <c r="A13" s="1075"/>
      <c r="K13" s="1172"/>
      <c r="N13" s="1075"/>
    </row>
    <row r="14" spans="1:17" s="247" customFormat="1" ht="13.5">
      <c r="A14" s="1075"/>
      <c r="K14" s="1172"/>
      <c r="N14" s="1075"/>
    </row>
    <row r="15" spans="1:17" s="247" customFormat="1" ht="13.5">
      <c r="A15" s="1075"/>
      <c r="N15" s="1075"/>
    </row>
    <row r="16" spans="1:17">
      <c r="A16" s="52"/>
      <c r="N16" s="52"/>
    </row>
    <row r="17" spans="1:14">
      <c r="A17" s="52"/>
      <c r="N17" s="52"/>
    </row>
    <row r="18" spans="1:14">
      <c r="A18" s="153"/>
      <c r="N18" s="153"/>
    </row>
  </sheetData>
  <mergeCells count="2">
    <mergeCell ref="D4:F4"/>
    <mergeCell ref="G4:L4"/>
  </mergeCells>
  <hyperlinks>
    <hyperlink ref="Q1" location="Index!A1" display="Back to index" xr:uid="{E9D3F2B4-AC41-4335-8CD9-B9FF28DC4BD9}"/>
  </hyperlink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&amp;CEN
Annex XXXIII</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71AD7-E8C0-4575-913F-4DAE345AB928}">
  <sheetPr>
    <tabColor theme="7" tint="0.59999389629810485"/>
  </sheetPr>
  <dimension ref="A1:K50"/>
  <sheetViews>
    <sheetView showGridLines="0" zoomScale="90" zoomScaleNormal="90" workbookViewId="0"/>
  </sheetViews>
  <sheetFormatPr defaultColWidth="9.140625" defaultRowHeight="18"/>
  <cols>
    <col min="1" max="1" width="4.7109375" style="721" customWidth="1"/>
    <col min="2" max="2" width="4.5703125" style="1950" customWidth="1"/>
    <col min="3" max="3" width="68.140625" style="1950" customWidth="1"/>
    <col min="4" max="4" width="21.140625" style="1950" customWidth="1"/>
    <col min="5" max="5" width="32.28515625" style="1950" customWidth="1"/>
    <col min="6" max="6" width="4.7109375" style="721" customWidth="1"/>
    <col min="7" max="7" width="14.85546875" style="721" customWidth="1"/>
    <col min="8" max="16384" width="9.140625" style="721"/>
  </cols>
  <sheetData>
    <row r="1" spans="1:11" ht="21.75">
      <c r="B1" s="3"/>
      <c r="C1" s="3" t="s">
        <v>2031</v>
      </c>
      <c r="E1" s="1953"/>
      <c r="G1" s="722" t="s">
        <v>418</v>
      </c>
    </row>
    <row r="2" spans="1:11">
      <c r="C2" s="1949" t="s">
        <v>2032</v>
      </c>
      <c r="E2" s="436"/>
    </row>
    <row r="3" spans="1:11">
      <c r="C3" s="1954" t="s">
        <v>441</v>
      </c>
    </row>
    <row r="4" spans="1:11" ht="21.75" customHeight="1" thickBot="1">
      <c r="B4" s="192"/>
      <c r="C4" s="1339"/>
      <c r="D4" s="800" t="s">
        <v>64</v>
      </c>
      <c r="E4" s="870" t="s">
        <v>65</v>
      </c>
    </row>
    <row r="5" spans="1:11" ht="15">
      <c r="A5" s="723"/>
      <c r="B5" s="192"/>
      <c r="C5" s="1947"/>
      <c r="D5" s="1944" t="s">
        <v>77</v>
      </c>
      <c r="E5" s="1944" t="s">
        <v>2033</v>
      </c>
      <c r="F5" s="723"/>
      <c r="J5" s="723"/>
      <c r="K5" s="723"/>
    </row>
    <row r="6" spans="1:11" ht="51" customHeight="1" thickBot="1">
      <c r="A6" s="724"/>
      <c r="B6" s="1955">
        <v>1</v>
      </c>
      <c r="C6" s="1163" t="s">
        <v>2034</v>
      </c>
      <c r="D6" s="1945"/>
      <c r="E6" s="1945"/>
      <c r="F6" s="724"/>
      <c r="J6" s="724"/>
      <c r="K6" s="724"/>
    </row>
    <row r="7" spans="1:11">
      <c r="A7" s="725"/>
      <c r="F7" s="725"/>
    </row>
    <row r="8" spans="1:11">
      <c r="A8" s="725"/>
      <c r="F8" s="725"/>
    </row>
    <row r="9" spans="1:11">
      <c r="A9" s="725"/>
      <c r="F9" s="725"/>
    </row>
    <row r="10" spans="1:11">
      <c r="A10" s="724"/>
      <c r="F10" s="724"/>
    </row>
    <row r="11" spans="1:11">
      <c r="A11" s="725"/>
      <c r="F11" s="725"/>
    </row>
    <row r="12" spans="1:11">
      <c r="A12" s="724"/>
      <c r="F12" s="724"/>
    </row>
    <row r="13" spans="1:11">
      <c r="A13" s="725"/>
      <c r="F13" s="725"/>
      <c r="K13" s="1994"/>
    </row>
    <row r="14" spans="1:11">
      <c r="A14" s="725"/>
      <c r="F14" s="725"/>
    </row>
    <row r="15" spans="1:11">
      <c r="A15" s="725"/>
      <c r="F15" s="725"/>
    </row>
    <row r="16" spans="1:11">
      <c r="A16" s="724"/>
      <c r="F16" s="724"/>
    </row>
    <row r="17" spans="1:6">
      <c r="A17" s="725"/>
      <c r="F17" s="725"/>
    </row>
    <row r="18" spans="1:6">
      <c r="A18" s="725"/>
      <c r="F18" s="725"/>
    </row>
    <row r="19" spans="1:6">
      <c r="A19" s="725"/>
      <c r="F19" s="725"/>
    </row>
    <row r="20" spans="1:6">
      <c r="A20" s="725"/>
      <c r="F20" s="725"/>
    </row>
    <row r="21" spans="1:6">
      <c r="A21" s="724"/>
      <c r="F21" s="724"/>
    </row>
    <row r="22" spans="1:6">
      <c r="A22" s="725"/>
      <c r="F22" s="725"/>
    </row>
    <row r="23" spans="1:6">
      <c r="A23" s="725"/>
      <c r="F23" s="725"/>
    </row>
    <row r="24" spans="1:6">
      <c r="A24" s="725"/>
      <c r="F24" s="725"/>
    </row>
    <row r="25" spans="1:6">
      <c r="A25" s="725"/>
      <c r="F25" s="725"/>
    </row>
    <row r="26" spans="1:6">
      <c r="A26" s="725"/>
      <c r="F26" s="725"/>
    </row>
    <row r="27" spans="1:6">
      <c r="A27" s="725"/>
      <c r="F27" s="725"/>
    </row>
    <row r="28" spans="1:6">
      <c r="A28" s="725"/>
      <c r="F28" s="725"/>
    </row>
    <row r="29" spans="1:6">
      <c r="A29" s="725"/>
      <c r="F29" s="725"/>
    </row>
    <row r="30" spans="1:6">
      <c r="A30" s="725"/>
      <c r="F30" s="725"/>
    </row>
    <row r="31" spans="1:6">
      <c r="A31" s="724"/>
      <c r="F31" s="724"/>
    </row>
    <row r="32" spans="1:6">
      <c r="A32" s="725"/>
      <c r="F32" s="725"/>
    </row>
    <row r="33" spans="1:6">
      <c r="A33" s="725"/>
      <c r="F33" s="725"/>
    </row>
    <row r="34" spans="1:6">
      <c r="A34" s="724"/>
      <c r="F34" s="724"/>
    </row>
    <row r="35" spans="1:6">
      <c r="A35" s="726"/>
      <c r="F35" s="726"/>
    </row>
    <row r="36" spans="1:6">
      <c r="A36" s="726"/>
      <c r="F36" s="726"/>
    </row>
    <row r="37" spans="1:6">
      <c r="A37" s="726"/>
      <c r="F37" s="726"/>
    </row>
    <row r="38" spans="1:6">
      <c r="A38" s="726"/>
      <c r="F38" s="726"/>
    </row>
    <row r="39" spans="1:6">
      <c r="A39" s="726"/>
      <c r="F39" s="726"/>
    </row>
    <row r="40" spans="1:6">
      <c r="A40" s="726"/>
      <c r="F40" s="726"/>
    </row>
    <row r="41" spans="1:6">
      <c r="A41" s="724"/>
      <c r="F41" s="724"/>
    </row>
    <row r="42" spans="1:6">
      <c r="A42" s="725"/>
      <c r="F42" s="725"/>
    </row>
    <row r="43" spans="1:6">
      <c r="A43" s="725"/>
      <c r="F43" s="725"/>
    </row>
    <row r="44" spans="1:6">
      <c r="A44" s="725"/>
      <c r="F44" s="725"/>
    </row>
    <row r="45" spans="1:6">
      <c r="A45" s="725"/>
      <c r="F45" s="725"/>
    </row>
    <row r="46" spans="1:6">
      <c r="A46" s="725"/>
      <c r="F46" s="725"/>
    </row>
    <row r="47" spans="1:6">
      <c r="A47" s="724"/>
      <c r="F47" s="724"/>
    </row>
    <row r="48" spans="1:6">
      <c r="A48" s="725"/>
      <c r="F48" s="725"/>
    </row>
    <row r="49" spans="1:6">
      <c r="A49" s="725"/>
      <c r="F49" s="725"/>
    </row>
    <row r="50" spans="1:6">
      <c r="A50" s="725"/>
      <c r="F50" s="725"/>
    </row>
  </sheetData>
  <hyperlinks>
    <hyperlink ref="G1" location="Index!A1" display="Back to index" xr:uid="{16640E73-F04D-4923-B460-E44887A2A80D}"/>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A721F-648A-4008-B4F9-EDEBD53688B2}">
  <sheetPr>
    <tabColor theme="7" tint="0.59999389629810485"/>
  </sheetPr>
  <dimension ref="A1:U66"/>
  <sheetViews>
    <sheetView showGridLines="0" zoomScale="90" zoomScaleNormal="90" workbookViewId="0"/>
  </sheetViews>
  <sheetFormatPr defaultColWidth="8.85546875" defaultRowHeight="13.5"/>
  <cols>
    <col min="1" max="1" width="4.7109375" style="77" customWidth="1"/>
    <col min="2" max="2" width="4" style="1448" customWidth="1"/>
    <col min="3" max="3" width="68.42578125" style="1172" customWidth="1"/>
    <col min="4" max="4" width="13.5703125" style="1172" customWidth="1"/>
    <col min="5" max="5" width="18.42578125" style="1172" customWidth="1"/>
    <col min="6" max="19" width="14.7109375" style="1172" customWidth="1"/>
    <col min="20" max="20" width="4.7109375" style="77" customWidth="1"/>
    <col min="21" max="21" width="12.140625" style="1172" customWidth="1"/>
    <col min="22" max="16384" width="8.85546875" style="1172"/>
  </cols>
  <sheetData>
    <row r="1" spans="1:21" ht="27">
      <c r="A1" s="1075"/>
      <c r="C1" s="1447" t="s">
        <v>2048</v>
      </c>
      <c r="G1" s="82"/>
      <c r="J1" s="1337"/>
      <c r="T1" s="1075"/>
      <c r="U1" s="772" t="s">
        <v>418</v>
      </c>
    </row>
    <row r="2" spans="1:21" ht="18">
      <c r="A2" s="1075"/>
      <c r="C2" s="1298" t="s">
        <v>672</v>
      </c>
      <c r="G2" s="82"/>
      <c r="T2" s="1075"/>
    </row>
    <row r="3" spans="1:21" ht="15" customHeight="1" thickBot="1">
      <c r="A3" s="1075"/>
      <c r="B3" s="396"/>
      <c r="C3" s="1422"/>
      <c r="D3" s="1171" t="s">
        <v>64</v>
      </c>
      <c r="E3" s="1171" t="s">
        <v>65</v>
      </c>
      <c r="F3" s="1171" t="s">
        <v>66</v>
      </c>
      <c r="G3" s="1171" t="s">
        <v>67</v>
      </c>
      <c r="H3" s="1171" t="s">
        <v>68</v>
      </c>
      <c r="I3" s="1171" t="s">
        <v>69</v>
      </c>
      <c r="J3" s="1171" t="s">
        <v>70</v>
      </c>
      <c r="K3" s="1171" t="s">
        <v>71</v>
      </c>
      <c r="L3" s="1171" t="s">
        <v>106</v>
      </c>
      <c r="M3" s="1171" t="s">
        <v>107</v>
      </c>
      <c r="N3" s="1171" t="s">
        <v>108</v>
      </c>
      <c r="O3" s="1171" t="s">
        <v>109</v>
      </c>
      <c r="P3" s="1171" t="s">
        <v>204</v>
      </c>
      <c r="Q3" s="1171" t="s">
        <v>205</v>
      </c>
      <c r="R3" s="1171" t="s">
        <v>206</v>
      </c>
      <c r="S3" s="1171" t="s">
        <v>225</v>
      </c>
      <c r="T3" s="1075"/>
    </row>
    <row r="4" spans="1:21" ht="72.75" customHeight="1">
      <c r="A4" s="1077"/>
      <c r="B4" s="1388"/>
      <c r="C4" s="1422"/>
      <c r="D4" s="2184" t="s">
        <v>2049</v>
      </c>
      <c r="E4" s="2185"/>
      <c r="F4" s="2185"/>
      <c r="G4" s="2185"/>
      <c r="H4" s="2186"/>
      <c r="I4" s="2187" t="s">
        <v>2050</v>
      </c>
      <c r="J4" s="2185"/>
      <c r="K4" s="2186"/>
      <c r="L4" s="2187" t="s">
        <v>2051</v>
      </c>
      <c r="M4" s="2186"/>
      <c r="N4" s="2181" t="s">
        <v>2052</v>
      </c>
      <c r="O4" s="2181" t="s">
        <v>2053</v>
      </c>
      <c r="P4" s="2181" t="s">
        <v>2054</v>
      </c>
      <c r="Q4" s="2181" t="s">
        <v>2055</v>
      </c>
      <c r="R4" s="2181" t="s">
        <v>2056</v>
      </c>
      <c r="S4" s="2181" t="s">
        <v>2057</v>
      </c>
      <c r="T4" s="1077"/>
    </row>
    <row r="5" spans="1:21" ht="162" customHeight="1">
      <c r="A5" s="1075"/>
      <c r="B5" s="1389"/>
      <c r="C5" s="1425" t="s">
        <v>2058</v>
      </c>
      <c r="D5" s="1338"/>
      <c r="E5" s="1423" t="s">
        <v>2059</v>
      </c>
      <c r="F5" s="1423" t="s">
        <v>2060</v>
      </c>
      <c r="G5" s="1423" t="s">
        <v>2061</v>
      </c>
      <c r="H5" s="1423" t="s">
        <v>2062</v>
      </c>
      <c r="I5" s="1424"/>
      <c r="J5" s="1423" t="s">
        <v>2063</v>
      </c>
      <c r="K5" s="1423" t="s">
        <v>2062</v>
      </c>
      <c r="L5" s="1304"/>
      <c r="M5" s="1423" t="s">
        <v>2064</v>
      </c>
      <c r="N5" s="2182"/>
      <c r="O5" s="2182"/>
      <c r="P5" s="2182"/>
      <c r="Q5" s="2182"/>
      <c r="R5" s="2182"/>
      <c r="S5" s="2182"/>
      <c r="T5" s="1075"/>
    </row>
    <row r="6" spans="1:21" s="585" customFormat="1" ht="20.100000000000001" customHeight="1">
      <c r="A6" s="1426"/>
      <c r="B6" s="1449">
        <v>1</v>
      </c>
      <c r="C6" s="1427" t="s">
        <v>2065</v>
      </c>
      <c r="D6" s="1428">
        <v>14919.82904425667</v>
      </c>
      <c r="E6" s="1429">
        <v>0</v>
      </c>
      <c r="F6" s="1429">
        <v>174.62097668889999</v>
      </c>
      <c r="G6" s="1429">
        <v>2208.0675579951089</v>
      </c>
      <c r="H6" s="1429">
        <v>571.63960143128406</v>
      </c>
      <c r="I6" s="1429">
        <v>-511.40499499650025</v>
      </c>
      <c r="J6" s="1429">
        <v>-115.19495786959223</v>
      </c>
      <c r="K6" s="1429">
        <v>-276.76640616929012</v>
      </c>
      <c r="L6" s="1429">
        <v>8756239.7795112561</v>
      </c>
      <c r="M6" s="1429">
        <v>5500871.1268985979</v>
      </c>
      <c r="N6" s="1430">
        <v>0.31334891380000002</v>
      </c>
      <c r="O6" s="1429">
        <v>11201.245226233463</v>
      </c>
      <c r="P6" s="1429">
        <v>2290.3726961301713</v>
      </c>
      <c r="Q6" s="1429">
        <v>1366.4173996613451</v>
      </c>
      <c r="R6" s="1429">
        <v>61.793722231692769</v>
      </c>
      <c r="S6" s="1431">
        <v>3.8196511809000002</v>
      </c>
      <c r="T6" s="1426"/>
    </row>
    <row r="7" spans="1:21" s="585" customFormat="1" ht="20.100000000000001" customHeight="1">
      <c r="A7" s="1426"/>
      <c r="B7" s="1450">
        <v>2</v>
      </c>
      <c r="C7" s="1432" t="s">
        <v>2066</v>
      </c>
      <c r="D7" s="1433">
        <v>405.21643784478289</v>
      </c>
      <c r="E7" s="1434">
        <v>0</v>
      </c>
      <c r="F7" s="1434">
        <v>0</v>
      </c>
      <c r="G7" s="1434">
        <v>103.19825852101745</v>
      </c>
      <c r="H7" s="1434">
        <v>17.509790610995331</v>
      </c>
      <c r="I7" s="1434">
        <v>-15.187166793178768</v>
      </c>
      <c r="J7" s="1434">
        <v>-3.9889258509779859</v>
      </c>
      <c r="K7" s="1434">
        <v>-7.7445034762240139</v>
      </c>
      <c r="L7" s="1434">
        <v>260909.87402950099</v>
      </c>
      <c r="M7" s="1434">
        <v>120618.117330551</v>
      </c>
      <c r="N7" s="1435">
        <v>0.297083129</v>
      </c>
      <c r="O7" s="1434">
        <v>274.95039216275478</v>
      </c>
      <c r="P7" s="1434">
        <v>103.08875645875094</v>
      </c>
      <c r="Q7" s="1434">
        <v>26.331555440771044</v>
      </c>
      <c r="R7" s="1434">
        <v>0.84573378250607945</v>
      </c>
      <c r="S7" s="1436">
        <v>4.4723122869000003</v>
      </c>
      <c r="T7" s="1426"/>
    </row>
    <row r="8" spans="1:21" s="585" customFormat="1" ht="20.100000000000001" customHeight="1">
      <c r="A8" s="1426"/>
      <c r="B8" s="1450">
        <v>3</v>
      </c>
      <c r="C8" s="1432" t="s">
        <v>2067</v>
      </c>
      <c r="D8" s="1433">
        <v>200.48802577790741</v>
      </c>
      <c r="E8" s="1434">
        <v>0</v>
      </c>
      <c r="F8" s="1434">
        <v>0</v>
      </c>
      <c r="G8" s="1434">
        <v>13.004113305045051</v>
      </c>
      <c r="H8" s="1434">
        <v>4.1942543565420207</v>
      </c>
      <c r="I8" s="1434">
        <v>-4.3009207283432929</v>
      </c>
      <c r="J8" s="1434">
        <v>-0.44140078778457165</v>
      </c>
      <c r="K8" s="1434">
        <v>-3.1016745789241296</v>
      </c>
      <c r="L8" s="1434">
        <v>133941.96896426121</v>
      </c>
      <c r="M8" s="1434">
        <v>73758.146372832605</v>
      </c>
      <c r="N8" s="1435">
        <v>0.63661625669999999</v>
      </c>
      <c r="O8" s="1434">
        <v>154.17136126993415</v>
      </c>
      <c r="P8" s="1434">
        <v>45.55264851005898</v>
      </c>
      <c r="Q8" s="1434">
        <v>0.61447754460340476</v>
      </c>
      <c r="R8" s="1434">
        <v>0.14953845331085749</v>
      </c>
      <c r="S8" s="1436">
        <v>3.3644367271000002</v>
      </c>
      <c r="T8" s="1426"/>
    </row>
    <row r="9" spans="1:21" s="585" customFormat="1" ht="20.100000000000001" customHeight="1">
      <c r="A9" s="1426"/>
      <c r="B9" s="1450">
        <v>4</v>
      </c>
      <c r="C9" s="1437" t="s">
        <v>2068</v>
      </c>
      <c r="D9" s="1433">
        <v>0</v>
      </c>
      <c r="E9" s="1434">
        <v>0</v>
      </c>
      <c r="F9" s="1434">
        <v>0</v>
      </c>
      <c r="G9" s="1434">
        <v>0</v>
      </c>
      <c r="H9" s="1434">
        <v>0</v>
      </c>
      <c r="I9" s="1434">
        <v>0</v>
      </c>
      <c r="J9" s="1434">
        <v>0</v>
      </c>
      <c r="K9" s="1434">
        <v>0</v>
      </c>
      <c r="L9" s="1434">
        <v>0</v>
      </c>
      <c r="M9" s="1434">
        <v>0</v>
      </c>
      <c r="N9" s="1435">
        <v>0</v>
      </c>
      <c r="O9" s="1434">
        <v>0</v>
      </c>
      <c r="P9" s="1434">
        <v>0</v>
      </c>
      <c r="Q9" s="1434">
        <v>0</v>
      </c>
      <c r="R9" s="1434">
        <v>0</v>
      </c>
      <c r="S9" s="1436">
        <v>0</v>
      </c>
      <c r="T9" s="1426"/>
    </row>
    <row r="10" spans="1:21" s="585" customFormat="1" ht="20.100000000000001" customHeight="1">
      <c r="A10" s="1426"/>
      <c r="B10" s="1450">
        <v>5</v>
      </c>
      <c r="C10" s="1437" t="s">
        <v>2069</v>
      </c>
      <c r="D10" s="1433">
        <v>7.736033156915286</v>
      </c>
      <c r="E10" s="1434">
        <v>0</v>
      </c>
      <c r="F10" s="1434">
        <v>0</v>
      </c>
      <c r="G10" s="1434">
        <v>4.5165356399178513</v>
      </c>
      <c r="H10" s="1434">
        <v>0</v>
      </c>
      <c r="I10" s="1434">
        <v>-3.1353839518548601E-2</v>
      </c>
      <c r="J10" s="1434">
        <v>-1.5445344044205672E-2</v>
      </c>
      <c r="K10" s="1434">
        <v>0</v>
      </c>
      <c r="L10" s="1434">
        <v>0</v>
      </c>
      <c r="M10" s="1434">
        <v>0</v>
      </c>
      <c r="N10" s="1435">
        <v>0</v>
      </c>
      <c r="O10" s="1434">
        <v>7.736033156915286</v>
      </c>
      <c r="P10" s="1434">
        <v>0</v>
      </c>
      <c r="Q10" s="1434">
        <v>0</v>
      </c>
      <c r="R10" s="1434">
        <v>0</v>
      </c>
      <c r="S10" s="1436">
        <v>2.67</v>
      </c>
      <c r="T10" s="1426"/>
    </row>
    <row r="11" spans="1:21" s="585" customFormat="1" ht="20.100000000000001" customHeight="1">
      <c r="A11" s="1426"/>
      <c r="B11" s="1450">
        <v>6</v>
      </c>
      <c r="C11" s="1437" t="s">
        <v>2070</v>
      </c>
      <c r="D11" s="1433">
        <v>99.650067568088531</v>
      </c>
      <c r="E11" s="1434">
        <v>0</v>
      </c>
      <c r="F11" s="1434">
        <v>0</v>
      </c>
      <c r="G11" s="1434">
        <v>1.2975533326679438E-2</v>
      </c>
      <c r="H11" s="1434">
        <v>1.8656599999999999E-3</v>
      </c>
      <c r="I11" s="1434">
        <v>-0.10350157471243056</v>
      </c>
      <c r="J11" s="1434">
        <v>-9.0779492263934455E-4</v>
      </c>
      <c r="K11" s="1434">
        <v>-1.8656599999999999E-3</v>
      </c>
      <c r="L11" s="1434">
        <v>66630.278833292599</v>
      </c>
      <c r="M11" s="1434">
        <v>30485.371843006698</v>
      </c>
      <c r="N11" s="1435">
        <v>0.99996320189999999</v>
      </c>
      <c r="O11" s="1434">
        <v>99.650067568088531</v>
      </c>
      <c r="P11" s="1434">
        <v>0</v>
      </c>
      <c r="Q11" s="1434">
        <v>0</v>
      </c>
      <c r="R11" s="1434">
        <v>0</v>
      </c>
      <c r="S11" s="1436">
        <v>6.3820874999999999E-2</v>
      </c>
      <c r="T11" s="1426"/>
    </row>
    <row r="12" spans="1:21" s="585" customFormat="1" ht="20.100000000000001" customHeight="1">
      <c r="A12" s="1426"/>
      <c r="B12" s="1450">
        <v>7</v>
      </c>
      <c r="C12" s="1437" t="s">
        <v>2071</v>
      </c>
      <c r="D12" s="1433">
        <v>51.909099744956407</v>
      </c>
      <c r="E12" s="1434">
        <v>0</v>
      </c>
      <c r="F12" s="1434">
        <v>0</v>
      </c>
      <c r="G12" s="1434">
        <v>8.4742216339938228</v>
      </c>
      <c r="H12" s="1434">
        <v>4.1826116273103437</v>
      </c>
      <c r="I12" s="1434">
        <v>-4.06415528768221</v>
      </c>
      <c r="J12" s="1434">
        <v>-0.42480911205945698</v>
      </c>
      <c r="K12" s="1434">
        <v>-3.0922986586747134</v>
      </c>
      <c r="L12" s="1434">
        <v>44295.073395531603</v>
      </c>
      <c r="M12" s="1434">
        <v>30630.772150606401</v>
      </c>
      <c r="N12" s="1435">
        <v>0.43838348729999999</v>
      </c>
      <c r="O12" s="1434">
        <v>46.756543691853864</v>
      </c>
      <c r="P12" s="1434">
        <v>4.3885400551882787</v>
      </c>
      <c r="Q12" s="1434">
        <v>0.61447754460340476</v>
      </c>
      <c r="R12" s="1434">
        <v>0.14953845331085749</v>
      </c>
      <c r="S12" s="1436">
        <v>5.7758319509999998</v>
      </c>
      <c r="T12" s="1426"/>
    </row>
    <row r="13" spans="1:21" s="585" customFormat="1" ht="20.100000000000001" customHeight="1">
      <c r="A13" s="1426"/>
      <c r="B13" s="1450">
        <v>8</v>
      </c>
      <c r="C13" s="1437" t="s">
        <v>2072</v>
      </c>
      <c r="D13" s="1433">
        <v>41.192825307947182</v>
      </c>
      <c r="E13" s="1434">
        <v>0</v>
      </c>
      <c r="F13" s="1434">
        <v>0</v>
      </c>
      <c r="G13" s="1434">
        <v>3.8049780669887994E-4</v>
      </c>
      <c r="H13" s="1434">
        <v>9.7770692316768021E-3</v>
      </c>
      <c r="I13" s="1434">
        <v>-0.10191002643010308</v>
      </c>
      <c r="J13" s="1434">
        <v>-2.3853675826968003E-4</v>
      </c>
      <c r="K13" s="1939">
        <v>-7.5102602494164002E-3</v>
      </c>
      <c r="L13" s="1434">
        <v>23016.616735437001</v>
      </c>
      <c r="M13" s="1434">
        <v>12642.002379219501</v>
      </c>
      <c r="N13" s="1435">
        <v>1.4644999999999999E-6</v>
      </c>
      <c r="O13" s="1434">
        <v>2.8716853076482928E-2</v>
      </c>
      <c r="P13" s="1434">
        <v>41.1641084548707</v>
      </c>
      <c r="Q13" s="1434">
        <v>0</v>
      </c>
      <c r="R13" s="1434">
        <v>0</v>
      </c>
      <c r="S13" s="1436">
        <v>8.4048126991000007</v>
      </c>
      <c r="T13" s="1426"/>
    </row>
    <row r="14" spans="1:21" s="585" customFormat="1" ht="20.100000000000001" customHeight="1">
      <c r="A14" s="1426"/>
      <c r="B14" s="1450">
        <v>9</v>
      </c>
      <c r="C14" s="1432" t="s">
        <v>2073</v>
      </c>
      <c r="D14" s="1433">
        <v>3878.9000117402547</v>
      </c>
      <c r="E14" s="1434">
        <v>0</v>
      </c>
      <c r="F14" s="1434">
        <v>0</v>
      </c>
      <c r="G14" s="1434">
        <v>588.88600169178483</v>
      </c>
      <c r="H14" s="1434">
        <v>184.10850445465297</v>
      </c>
      <c r="I14" s="1434">
        <v>-169.15090744324013</v>
      </c>
      <c r="J14" s="1434">
        <v>-46.106501822932394</v>
      </c>
      <c r="K14" s="1434">
        <v>-85.726328589494884</v>
      </c>
      <c r="L14" s="1434">
        <v>3719165.7643695259</v>
      </c>
      <c r="M14" s="1434">
        <v>2482433.1586876339</v>
      </c>
      <c r="N14" s="1435">
        <v>0.32317294340000002</v>
      </c>
      <c r="O14" s="1434">
        <v>3366.5274938908938</v>
      </c>
      <c r="P14" s="1434">
        <v>420.24110095476652</v>
      </c>
      <c r="Q14" s="1434">
        <v>82.63372187753103</v>
      </c>
      <c r="R14" s="1434">
        <v>9.4976950170633323</v>
      </c>
      <c r="S14" s="1436">
        <v>2.6353114900999999</v>
      </c>
      <c r="T14" s="1426"/>
    </row>
    <row r="15" spans="1:21" s="585" customFormat="1" ht="20.100000000000001" customHeight="1">
      <c r="A15" s="1426"/>
      <c r="B15" s="1450">
        <v>10</v>
      </c>
      <c r="C15" s="1437" t="s">
        <v>2074</v>
      </c>
      <c r="D15" s="1433">
        <v>656.836458518634</v>
      </c>
      <c r="E15" s="1434">
        <v>0</v>
      </c>
      <c r="F15" s="1434">
        <v>0</v>
      </c>
      <c r="G15" s="1434">
        <v>95.664619533724348</v>
      </c>
      <c r="H15" s="1434">
        <v>32.74230997391065</v>
      </c>
      <c r="I15" s="1434">
        <v>-56.553714726769101</v>
      </c>
      <c r="J15" s="1434">
        <v>-21.322216862343591</v>
      </c>
      <c r="K15" s="1434">
        <v>-16.478126028151607</v>
      </c>
      <c r="L15" s="1434">
        <v>465503.22136541503</v>
      </c>
      <c r="M15" s="1434">
        <v>337785.25875062699</v>
      </c>
      <c r="N15" s="1435">
        <v>0.26905908319999999</v>
      </c>
      <c r="O15" s="1434">
        <v>594.94645926418548</v>
      </c>
      <c r="P15" s="1434">
        <v>47.410023442206352</v>
      </c>
      <c r="Q15" s="1434">
        <v>12.07261407747899</v>
      </c>
      <c r="R15" s="1434">
        <v>2.4073617347631671</v>
      </c>
      <c r="S15" s="1436">
        <v>2.4091780167999999</v>
      </c>
      <c r="T15" s="1426"/>
    </row>
    <row r="16" spans="1:21" s="585" customFormat="1" ht="20.100000000000001" customHeight="1">
      <c r="A16" s="1426"/>
      <c r="B16" s="1450">
        <v>11</v>
      </c>
      <c r="C16" s="1437" t="s">
        <v>2075</v>
      </c>
      <c r="D16" s="1433">
        <v>219.75851489653581</v>
      </c>
      <c r="E16" s="1434">
        <v>0</v>
      </c>
      <c r="F16" s="1434">
        <v>0</v>
      </c>
      <c r="G16" s="1434">
        <v>28.65968129955991</v>
      </c>
      <c r="H16" s="1434">
        <v>6.9321361354233977</v>
      </c>
      <c r="I16" s="1434">
        <v>-4.1340306062149681</v>
      </c>
      <c r="J16" s="1434">
        <v>-1.0542989552570603</v>
      </c>
      <c r="K16" s="1434">
        <v>-1.8438118134295918</v>
      </c>
      <c r="L16" s="1434">
        <v>56851.3881134275</v>
      </c>
      <c r="M16" s="1434">
        <v>33655.495160670602</v>
      </c>
      <c r="N16" s="1435">
        <v>0.34622944620000001</v>
      </c>
      <c r="O16" s="1434">
        <v>196.26560412779713</v>
      </c>
      <c r="P16" s="1434">
        <v>18.751551200559739</v>
      </c>
      <c r="Q16" s="1434">
        <v>4.7106373217931035</v>
      </c>
      <c r="R16" s="1434">
        <v>3.0722246385839164E-2</v>
      </c>
      <c r="S16" s="1436">
        <v>2.4119679752000001</v>
      </c>
      <c r="T16" s="1426"/>
    </row>
    <row r="17" spans="1:20" s="585" customFormat="1" ht="20.100000000000001" customHeight="1">
      <c r="A17" s="1426"/>
      <c r="B17" s="1450">
        <v>12</v>
      </c>
      <c r="C17" s="1437" t="s">
        <v>2076</v>
      </c>
      <c r="D17" s="1433">
        <v>4.3944486225441537</v>
      </c>
      <c r="E17" s="1434">
        <v>0</v>
      </c>
      <c r="F17" s="1434">
        <v>0</v>
      </c>
      <c r="G17" s="1434">
        <v>0</v>
      </c>
      <c r="H17" s="1434">
        <v>0</v>
      </c>
      <c r="I17" s="1434">
        <v>-7.2523433378867191E-3</v>
      </c>
      <c r="J17" s="1434">
        <v>0</v>
      </c>
      <c r="K17" s="1434">
        <v>0</v>
      </c>
      <c r="L17" s="1434">
        <v>2043.7475928803999</v>
      </c>
      <c r="M17" s="1434">
        <v>1683.9522127493999</v>
      </c>
      <c r="N17" s="1435">
        <v>0</v>
      </c>
      <c r="O17" s="1434">
        <v>4.3944486225441537</v>
      </c>
      <c r="P17" s="1434">
        <v>0</v>
      </c>
      <c r="Q17" s="1434">
        <v>0</v>
      </c>
      <c r="R17" s="1434">
        <v>0</v>
      </c>
      <c r="S17" s="1436">
        <v>0.3299462775</v>
      </c>
      <c r="T17" s="1426"/>
    </row>
    <row r="18" spans="1:20" s="585" customFormat="1" ht="20.100000000000001" customHeight="1">
      <c r="A18" s="1426"/>
      <c r="B18" s="1450">
        <v>13</v>
      </c>
      <c r="C18" s="1437" t="s">
        <v>2077</v>
      </c>
      <c r="D18" s="1433">
        <v>199.83304784912116</v>
      </c>
      <c r="E18" s="1434">
        <v>0</v>
      </c>
      <c r="F18" s="1434">
        <v>0</v>
      </c>
      <c r="G18" s="1434">
        <v>64.536546195805087</v>
      </c>
      <c r="H18" s="1434">
        <v>7.8062184109479231</v>
      </c>
      <c r="I18" s="1434">
        <v>-8.3654813919187614</v>
      </c>
      <c r="J18" s="1434">
        <v>-4.5834432535847736</v>
      </c>
      <c r="K18" s="1434">
        <v>-2.9240801468880222</v>
      </c>
      <c r="L18" s="1434">
        <v>139925.85830484901</v>
      </c>
      <c r="M18" s="1434">
        <v>86081.852177954905</v>
      </c>
      <c r="N18" s="1435">
        <v>0.3768466848</v>
      </c>
      <c r="O18" s="1434">
        <v>170.05557126870161</v>
      </c>
      <c r="P18" s="1434">
        <v>20.211904248116852</v>
      </c>
      <c r="Q18" s="1434">
        <v>8.6621063211252043</v>
      </c>
      <c r="R18" s="1434">
        <v>0.90346601117746927</v>
      </c>
      <c r="S18" s="1436">
        <v>3.3160733609999999</v>
      </c>
      <c r="T18" s="1426"/>
    </row>
    <row r="19" spans="1:20" s="585" customFormat="1" ht="20.100000000000001" customHeight="1">
      <c r="A19" s="1426"/>
      <c r="B19" s="1450">
        <v>14</v>
      </c>
      <c r="C19" s="1437" t="s">
        <v>2078</v>
      </c>
      <c r="D19" s="1433">
        <v>129.39212480307353</v>
      </c>
      <c r="E19" s="1434">
        <v>0</v>
      </c>
      <c r="F19" s="1434">
        <v>0</v>
      </c>
      <c r="G19" s="1434">
        <v>30.138639691333982</v>
      </c>
      <c r="H19" s="1434">
        <v>8.2901762838085418</v>
      </c>
      <c r="I19" s="1434">
        <v>-6.6295003584751422</v>
      </c>
      <c r="J19" s="1434">
        <v>-1.6369702625267151</v>
      </c>
      <c r="K19" s="1434">
        <v>-4.1728042009558779</v>
      </c>
      <c r="L19" s="1434">
        <v>52791.8520544087</v>
      </c>
      <c r="M19" s="1434">
        <v>35086.171050403696</v>
      </c>
      <c r="N19" s="1435">
        <v>0.11613016850000001</v>
      </c>
      <c r="O19" s="1434">
        <v>117.1099689787808</v>
      </c>
      <c r="P19" s="1434">
        <v>7.8443971865081066</v>
      </c>
      <c r="Q19" s="1434">
        <v>3.6744948118895651</v>
      </c>
      <c r="R19" s="1434">
        <v>0.7632638258950426</v>
      </c>
      <c r="S19" s="1436">
        <v>2.8906388382000001</v>
      </c>
      <c r="T19" s="1426"/>
    </row>
    <row r="20" spans="1:20" s="585" customFormat="1" ht="20.100000000000001" customHeight="1">
      <c r="A20" s="1426"/>
      <c r="B20" s="1450">
        <v>15</v>
      </c>
      <c r="C20" s="1437" t="s">
        <v>2079</v>
      </c>
      <c r="D20" s="1433">
        <v>66.354160288986648</v>
      </c>
      <c r="E20" s="1434">
        <v>0</v>
      </c>
      <c r="F20" s="1434">
        <v>0</v>
      </c>
      <c r="G20" s="1434">
        <v>8.2593920945544497</v>
      </c>
      <c r="H20" s="1434">
        <v>5.1409748384127942</v>
      </c>
      <c r="I20" s="1434">
        <v>-3.4844064265078223</v>
      </c>
      <c r="J20" s="1434">
        <v>-0.48712608331587637</v>
      </c>
      <c r="K20" s="1434">
        <v>-2.5478015305616482</v>
      </c>
      <c r="L20" s="1434">
        <v>26198.8101690326</v>
      </c>
      <c r="M20" s="1434">
        <v>21573.0620927448</v>
      </c>
      <c r="N20" s="1435">
        <v>9.3439081899999998E-2</v>
      </c>
      <c r="O20" s="1434">
        <v>59.680053981980194</v>
      </c>
      <c r="P20" s="1434">
        <v>2.8036992347716496</v>
      </c>
      <c r="Q20" s="1434">
        <v>2.8875597995501412</v>
      </c>
      <c r="R20" s="1434">
        <v>0.98284727268466032</v>
      </c>
      <c r="S20" s="1436">
        <v>4.2483746379999996</v>
      </c>
      <c r="T20" s="1426"/>
    </row>
    <row r="21" spans="1:20" s="585" customFormat="1" ht="27" customHeight="1">
      <c r="A21" s="1426"/>
      <c r="B21" s="1450">
        <v>16</v>
      </c>
      <c r="C21" s="1438" t="s">
        <v>2080</v>
      </c>
      <c r="D21" s="1433">
        <v>213.46082994023195</v>
      </c>
      <c r="E21" s="1434">
        <v>0</v>
      </c>
      <c r="F21" s="1434">
        <v>0</v>
      </c>
      <c r="G21" s="1434">
        <v>33.433790200767454</v>
      </c>
      <c r="H21" s="1434">
        <v>8.9240637647120415</v>
      </c>
      <c r="I21" s="1434">
        <v>-5.8352218306414887</v>
      </c>
      <c r="J21" s="1434">
        <v>-1.4230030085340253</v>
      </c>
      <c r="K21" s="1434">
        <v>-3.6474434454967608</v>
      </c>
      <c r="L21" s="1434">
        <v>133088.26539042199</v>
      </c>
      <c r="M21" s="1434">
        <v>107363.125052567</v>
      </c>
      <c r="N21" s="1435">
        <v>0.26482922800000003</v>
      </c>
      <c r="O21" s="1434">
        <v>177.76997657178728</v>
      </c>
      <c r="P21" s="1434">
        <v>28.443389343810829</v>
      </c>
      <c r="Q21" s="1434">
        <v>6.2605400242972058</v>
      </c>
      <c r="R21" s="1434">
        <v>0.98692400033664207</v>
      </c>
      <c r="S21" s="1436">
        <v>3.0920037000999998</v>
      </c>
      <c r="T21" s="1426"/>
    </row>
    <row r="22" spans="1:20" s="585" customFormat="1" ht="20.100000000000001" customHeight="1">
      <c r="A22" s="1426"/>
      <c r="B22" s="1450">
        <v>17</v>
      </c>
      <c r="C22" s="1437" t="s">
        <v>2081</v>
      </c>
      <c r="D22" s="1433">
        <v>94.905651109829066</v>
      </c>
      <c r="E22" s="1434">
        <v>0</v>
      </c>
      <c r="F22" s="1434">
        <v>0</v>
      </c>
      <c r="G22" s="1434">
        <v>6.994422208925827</v>
      </c>
      <c r="H22" s="1434">
        <v>1.4011930512834658</v>
      </c>
      <c r="I22" s="1434">
        <v>-1.1811736804795752</v>
      </c>
      <c r="J22" s="1434">
        <v>-0.17341921399490254</v>
      </c>
      <c r="K22" s="1434">
        <v>-0.48167001697360112</v>
      </c>
      <c r="L22" s="1434">
        <v>136463.24661774299</v>
      </c>
      <c r="M22" s="1434">
        <v>33263.693866296002</v>
      </c>
      <c r="N22" s="1435">
        <v>0.26953385260000001</v>
      </c>
      <c r="O22" s="1434">
        <v>87.660650109249119</v>
      </c>
      <c r="P22" s="1434">
        <v>6.5020267636878879</v>
      </c>
      <c r="Q22" s="1434">
        <v>0.7143498891154656</v>
      </c>
      <c r="R22" s="1434">
        <v>2.8624347776581724E-2</v>
      </c>
      <c r="S22" s="1436">
        <v>2.5802325365000001</v>
      </c>
      <c r="T22" s="1426"/>
    </row>
    <row r="23" spans="1:20" s="585" customFormat="1" ht="20.100000000000001" customHeight="1">
      <c r="A23" s="1426"/>
      <c r="B23" s="1450">
        <v>18</v>
      </c>
      <c r="C23" s="1437" t="s">
        <v>2082</v>
      </c>
      <c r="D23" s="1433">
        <v>66.474044553307081</v>
      </c>
      <c r="E23" s="1434">
        <v>0</v>
      </c>
      <c r="F23" s="1434">
        <v>0</v>
      </c>
      <c r="G23" s="1434">
        <v>7.7419031544594468</v>
      </c>
      <c r="H23" s="1434">
        <v>2.7958296323797929</v>
      </c>
      <c r="I23" s="1434">
        <v>-2.3079198593561316</v>
      </c>
      <c r="J23" s="1434">
        <v>-0.2676169756235639</v>
      </c>
      <c r="K23" s="1434">
        <v>-1.5716477294054823</v>
      </c>
      <c r="L23" s="1434">
        <v>18272.5400881696</v>
      </c>
      <c r="M23" s="1434">
        <v>11341.326723267999</v>
      </c>
      <c r="N23" s="1435">
        <v>8.6358735199999995E-2</v>
      </c>
      <c r="O23" s="1434">
        <v>50.020176168067159</v>
      </c>
      <c r="P23" s="1434">
        <v>13.510754343441645</v>
      </c>
      <c r="Q23" s="1434">
        <v>2.8930251665861322</v>
      </c>
      <c r="R23" s="1434">
        <v>5.0088875212144696E-2</v>
      </c>
      <c r="S23" s="1436">
        <v>3.7725007977999998</v>
      </c>
      <c r="T23" s="1426"/>
    </row>
    <row r="24" spans="1:20" s="585" customFormat="1" ht="20.100000000000001" customHeight="1">
      <c r="A24" s="1426"/>
      <c r="B24" s="1450">
        <v>19</v>
      </c>
      <c r="C24" s="1437" t="s">
        <v>2083</v>
      </c>
      <c r="D24" s="1433">
        <v>14.327490921719944</v>
      </c>
      <c r="E24" s="1434">
        <v>0</v>
      </c>
      <c r="F24" s="1434">
        <v>0</v>
      </c>
      <c r="G24" s="1434">
        <v>2.7814876399999999</v>
      </c>
      <c r="H24" s="1434">
        <v>0.27680158065798394</v>
      </c>
      <c r="I24" s="1434">
        <v>-0.31365251803035471</v>
      </c>
      <c r="J24" s="1434">
        <v>-0.19710814000000002</v>
      </c>
      <c r="K24" s="1434">
        <v>-5.3843814155774328E-2</v>
      </c>
      <c r="L24" s="1434">
        <v>16338.308123996299</v>
      </c>
      <c r="M24" s="1434">
        <v>10249.4206600865</v>
      </c>
      <c r="N24" s="1435">
        <v>0.23465808290000001</v>
      </c>
      <c r="O24" s="1434">
        <v>13.796462641987144</v>
      </c>
      <c r="P24" s="1434">
        <v>0.53102827973279931</v>
      </c>
      <c r="Q24" s="1434">
        <v>0</v>
      </c>
      <c r="R24" s="1434">
        <v>0</v>
      </c>
      <c r="S24" s="1436">
        <v>0.6138575986</v>
      </c>
      <c r="T24" s="1426"/>
    </row>
    <row r="25" spans="1:20" s="585" customFormat="1" ht="20.100000000000001" customHeight="1">
      <c r="A25" s="1426"/>
      <c r="B25" s="1450">
        <v>20</v>
      </c>
      <c r="C25" s="1437" t="s">
        <v>2084</v>
      </c>
      <c r="D25" s="1433">
        <v>122.01509140085589</v>
      </c>
      <c r="E25" s="1434">
        <v>0</v>
      </c>
      <c r="F25" s="1434">
        <v>0</v>
      </c>
      <c r="G25" s="1434">
        <v>10.054729260851341</v>
      </c>
      <c r="H25" s="1434">
        <v>0.19993222102929822</v>
      </c>
      <c r="I25" s="1434">
        <v>-1.4002492016302706</v>
      </c>
      <c r="J25" s="1434">
        <v>-0.48887119177156241</v>
      </c>
      <c r="K25" s="1434">
        <v>-0.17430002798325808</v>
      </c>
      <c r="L25" s="1434">
        <v>662945.834218918</v>
      </c>
      <c r="M25" s="1434">
        <v>465925.53465558402</v>
      </c>
      <c r="N25" s="1435">
        <v>0.60962803880000005</v>
      </c>
      <c r="O25" s="1434">
        <v>114.3519922687222</v>
      </c>
      <c r="P25" s="1434">
        <v>7.1688023878909837</v>
      </c>
      <c r="Q25" s="1434">
        <v>0.49429674424271375</v>
      </c>
      <c r="R25" s="1434">
        <v>0</v>
      </c>
      <c r="S25" s="1436">
        <v>1.5472315294000001</v>
      </c>
      <c r="T25" s="1426"/>
    </row>
    <row r="26" spans="1:20" s="585" customFormat="1" ht="20.100000000000001" customHeight="1">
      <c r="A26" s="1426"/>
      <c r="B26" s="1450">
        <v>21</v>
      </c>
      <c r="C26" s="1437" t="s">
        <v>2085</v>
      </c>
      <c r="D26" s="1433">
        <v>83.950666492124583</v>
      </c>
      <c r="E26" s="1434">
        <v>0</v>
      </c>
      <c r="F26" s="1434">
        <v>0</v>
      </c>
      <c r="G26" s="1434">
        <v>8.0707036465338398</v>
      </c>
      <c r="H26" s="1434">
        <v>1.9749686377819344</v>
      </c>
      <c r="I26" s="1434">
        <v>-1.3636151147917788</v>
      </c>
      <c r="J26" s="1434">
        <v>-0.39027000598498846</v>
      </c>
      <c r="K26" s="1434">
        <v>-0.57390174778193481</v>
      </c>
      <c r="L26" s="1434">
        <v>9459.9586887824007</v>
      </c>
      <c r="M26" s="1434">
        <v>4349.9549530876002</v>
      </c>
      <c r="N26" s="1435">
        <v>0.67569407029999995</v>
      </c>
      <c r="O26" s="1434">
        <v>81.43710924131031</v>
      </c>
      <c r="P26" s="1434">
        <v>2.5040578818123045</v>
      </c>
      <c r="Q26" s="1434">
        <v>0</v>
      </c>
      <c r="R26" s="1434">
        <v>9.4993690019741523E-3</v>
      </c>
      <c r="S26" s="1436">
        <v>1.6909543748</v>
      </c>
      <c r="T26" s="1426"/>
    </row>
    <row r="27" spans="1:20" s="585" customFormat="1" ht="20.100000000000001" customHeight="1">
      <c r="A27" s="1426"/>
      <c r="B27" s="1450">
        <v>22</v>
      </c>
      <c r="C27" s="1437" t="s">
        <v>2086</v>
      </c>
      <c r="D27" s="1433">
        <v>268.49149711184936</v>
      </c>
      <c r="E27" s="1434">
        <v>0</v>
      </c>
      <c r="F27" s="1434">
        <v>0</v>
      </c>
      <c r="G27" s="1434">
        <v>47.80705922089156</v>
      </c>
      <c r="H27" s="1434">
        <v>10.862626998776859</v>
      </c>
      <c r="I27" s="1434">
        <v>-12.847738584500094</v>
      </c>
      <c r="J27" s="1434">
        <v>-2.3490526969790961</v>
      </c>
      <c r="K27" s="1434">
        <v>-8.8834017644796255</v>
      </c>
      <c r="L27" s="1434">
        <v>596802.11871079297</v>
      </c>
      <c r="M27" s="1434">
        <v>505103.97090268502</v>
      </c>
      <c r="N27" s="1435">
        <v>0.23511229750000001</v>
      </c>
      <c r="O27" s="1434">
        <v>207.48635646720004</v>
      </c>
      <c r="P27" s="1434">
        <v>57.326690522884441</v>
      </c>
      <c r="Q27" s="1434">
        <v>3.540207244283279</v>
      </c>
      <c r="R27" s="1434">
        <v>0.13824287748158476</v>
      </c>
      <c r="S27" s="1436">
        <v>2.8512223231</v>
      </c>
      <c r="T27" s="1426"/>
    </row>
    <row r="28" spans="1:20" s="585" customFormat="1" ht="20.100000000000001" customHeight="1">
      <c r="A28" s="1426"/>
      <c r="B28" s="1450">
        <v>23</v>
      </c>
      <c r="C28" s="1437" t="s">
        <v>2087</v>
      </c>
      <c r="D28" s="1433">
        <v>347.96151847328213</v>
      </c>
      <c r="E28" s="1434">
        <v>0</v>
      </c>
      <c r="F28" s="1434">
        <v>0</v>
      </c>
      <c r="G28" s="1434">
        <v>27.537817269268462</v>
      </c>
      <c r="H28" s="1434">
        <v>13.561412292430527</v>
      </c>
      <c r="I28" s="1434">
        <v>-11.697888759489842</v>
      </c>
      <c r="J28" s="1434">
        <v>-1.8774674777238125</v>
      </c>
      <c r="K28" s="1434">
        <v>-8.4945584771938165</v>
      </c>
      <c r="L28" s="1434">
        <v>342992.313071782</v>
      </c>
      <c r="M28" s="1434">
        <v>108865.261137929</v>
      </c>
      <c r="N28" s="1435">
        <v>0.5697774176</v>
      </c>
      <c r="O28" s="1434">
        <v>305.2520737299846</v>
      </c>
      <c r="P28" s="1434">
        <v>40.972655148391425</v>
      </c>
      <c r="Q28" s="1434">
        <v>1.4567583877760466</v>
      </c>
      <c r="R28" s="1434">
        <v>0.280031207130021</v>
      </c>
      <c r="S28" s="1436">
        <v>1.9497190343999999</v>
      </c>
      <c r="T28" s="1426"/>
    </row>
    <row r="29" spans="1:20" s="585" customFormat="1" ht="20.100000000000001" customHeight="1">
      <c r="A29" s="1426"/>
      <c r="B29" s="1450">
        <v>24</v>
      </c>
      <c r="C29" s="1437" t="s">
        <v>2088</v>
      </c>
      <c r="D29" s="1433">
        <v>73.632578246369647</v>
      </c>
      <c r="E29" s="1434">
        <v>0</v>
      </c>
      <c r="F29" s="1434">
        <v>0</v>
      </c>
      <c r="G29" s="1434">
        <v>13.884547427734997</v>
      </c>
      <c r="H29" s="1434">
        <v>7.7172428182039079</v>
      </c>
      <c r="I29" s="1434">
        <v>-5.0263564736084119</v>
      </c>
      <c r="J29" s="1434">
        <v>-0.24300986543736991</v>
      </c>
      <c r="K29" s="1434">
        <v>-4.0479337687913954</v>
      </c>
      <c r="L29" s="1434">
        <v>130287.239552346</v>
      </c>
      <c r="M29" s="1434">
        <v>48560.6258277331</v>
      </c>
      <c r="N29" s="1435">
        <v>0.41482389469999997</v>
      </c>
      <c r="O29" s="1434">
        <v>71.972351136049909</v>
      </c>
      <c r="P29" s="1434">
        <v>1.6278474175933657</v>
      </c>
      <c r="Q29" s="1434">
        <v>0</v>
      </c>
      <c r="R29" s="1434">
        <v>3.2379692726367246E-2</v>
      </c>
      <c r="S29" s="1436">
        <v>1.2450047662999999</v>
      </c>
      <c r="T29" s="1426"/>
    </row>
    <row r="30" spans="1:20" s="585" customFormat="1" ht="20.100000000000001" customHeight="1">
      <c r="A30" s="1426"/>
      <c r="B30" s="1450">
        <v>25</v>
      </c>
      <c r="C30" s="1437" t="s">
        <v>2089</v>
      </c>
      <c r="D30" s="1433">
        <v>619.35721766185077</v>
      </c>
      <c r="E30" s="1434">
        <v>0</v>
      </c>
      <c r="F30" s="1434">
        <v>0</v>
      </c>
      <c r="G30" s="1434">
        <v>85.842680194313218</v>
      </c>
      <c r="H30" s="1434">
        <v>29.407177506889884</v>
      </c>
      <c r="I30" s="1434">
        <v>-18.966917721170294</v>
      </c>
      <c r="J30" s="1434">
        <v>-4.3912590077535185</v>
      </c>
      <c r="K30" s="1434">
        <v>-10.348136673579633</v>
      </c>
      <c r="L30" s="1434">
        <v>365749.82119827799</v>
      </c>
      <c r="M30" s="1434">
        <v>212980.35023863101</v>
      </c>
      <c r="N30" s="1435">
        <v>0.2396512274</v>
      </c>
      <c r="O30" s="1434">
        <v>510.98964291929786</v>
      </c>
      <c r="P30" s="1434">
        <v>89.025816913405919</v>
      </c>
      <c r="Q30" s="1434">
        <v>17.956677959398686</v>
      </c>
      <c r="R30" s="1434">
        <v>1.3850798697483206</v>
      </c>
      <c r="S30" s="1436">
        <v>3.1521411396999999</v>
      </c>
      <c r="T30" s="1426"/>
    </row>
    <row r="31" spans="1:20" s="585" customFormat="1" ht="20.100000000000001" customHeight="1">
      <c r="A31" s="1426"/>
      <c r="B31" s="1450">
        <v>26</v>
      </c>
      <c r="C31" s="1437" t="s">
        <v>2090</v>
      </c>
      <c r="D31" s="1433">
        <v>33.115969799568283</v>
      </c>
      <c r="E31" s="1434">
        <v>0</v>
      </c>
      <c r="F31" s="1434">
        <v>0</v>
      </c>
      <c r="G31" s="1434">
        <v>7.5523627809909515</v>
      </c>
      <c r="H31" s="1434">
        <v>2.3194267907618022</v>
      </c>
      <c r="I31" s="1434">
        <v>-1.543807120762702</v>
      </c>
      <c r="J31" s="1434">
        <v>-0.34459415982416347</v>
      </c>
      <c r="K31" s="1434">
        <v>-1.0735560554689361</v>
      </c>
      <c r="L31" s="1434">
        <v>173826.245935807</v>
      </c>
      <c r="M31" s="1434">
        <v>166657.61281481801</v>
      </c>
      <c r="N31" s="1435">
        <v>0.59440019970000002</v>
      </c>
      <c r="O31" s="1434">
        <v>28.339479468235208</v>
      </c>
      <c r="P31" s="1434">
        <v>4.7414700820156472</v>
      </c>
      <c r="Q31" s="1434">
        <v>0</v>
      </c>
      <c r="R31" s="1434">
        <v>3.5020249317428413E-2</v>
      </c>
      <c r="S31" s="1436">
        <v>2.3833928950000001</v>
      </c>
      <c r="T31" s="1426"/>
    </row>
    <row r="32" spans="1:20" s="585" customFormat="1" ht="20.100000000000001" customHeight="1">
      <c r="A32" s="1426"/>
      <c r="B32" s="1450">
        <v>27</v>
      </c>
      <c r="C32" s="1437" t="s">
        <v>2091</v>
      </c>
      <c r="D32" s="1433">
        <v>72.923933408734342</v>
      </c>
      <c r="E32" s="1434">
        <v>0</v>
      </c>
      <c r="F32" s="1434">
        <v>0</v>
      </c>
      <c r="G32" s="1434">
        <v>6.1635300596275542</v>
      </c>
      <c r="H32" s="1434">
        <v>0.73694126898286061</v>
      </c>
      <c r="I32" s="1434">
        <v>-1.1000932682568028</v>
      </c>
      <c r="J32" s="1434">
        <v>-0.23353856280049326</v>
      </c>
      <c r="K32" s="1434">
        <v>-0.39891731016414539</v>
      </c>
      <c r="L32" s="1434">
        <v>79758.256003799397</v>
      </c>
      <c r="M32" s="1434">
        <v>63784.086781022597</v>
      </c>
      <c r="N32" s="1435">
        <v>0.15336489189999999</v>
      </c>
      <c r="O32" s="1434">
        <v>65.968075245733246</v>
      </c>
      <c r="P32" s="1434">
        <v>6.0841241439997766</v>
      </c>
      <c r="Q32" s="1434">
        <v>0.74630914536169712</v>
      </c>
      <c r="R32" s="1434">
        <v>0.12542487363962432</v>
      </c>
      <c r="S32" s="1436">
        <v>1.741501006</v>
      </c>
      <c r="T32" s="1426"/>
    </row>
    <row r="33" spans="1:20" s="585" customFormat="1" ht="20.100000000000001" customHeight="1">
      <c r="A33" s="1426"/>
      <c r="B33" s="1450">
        <v>28</v>
      </c>
      <c r="C33" s="1437" t="s">
        <v>2092</v>
      </c>
      <c r="D33" s="1433">
        <v>158.98367886635253</v>
      </c>
      <c r="E33" s="1434">
        <v>0</v>
      </c>
      <c r="F33" s="1434">
        <v>0</v>
      </c>
      <c r="G33" s="1434">
        <v>30.80855509957745</v>
      </c>
      <c r="H33" s="1434">
        <v>5.2628499791678154</v>
      </c>
      <c r="I33" s="1434">
        <v>-4.0768119423432747</v>
      </c>
      <c r="J33" s="1434">
        <v>-0.86462620473495966</v>
      </c>
      <c r="K33" s="1434">
        <v>-2.0051825236750305</v>
      </c>
      <c r="L33" s="1434">
        <v>92909.695059415506</v>
      </c>
      <c r="M33" s="1434">
        <v>79899.814468216195</v>
      </c>
      <c r="N33" s="1435">
        <v>0.37529290180000002</v>
      </c>
      <c r="O33" s="1434">
        <v>145.50246089743948</v>
      </c>
      <c r="P33" s="1434">
        <v>10.191677045132225</v>
      </c>
      <c r="Q33" s="1434">
        <v>3.1971765898507973</v>
      </c>
      <c r="R33" s="1434">
        <v>9.2364333930054984E-2</v>
      </c>
      <c r="S33" s="1436">
        <v>2.2860176915000001</v>
      </c>
      <c r="T33" s="1426"/>
    </row>
    <row r="34" spans="1:20" s="585" customFormat="1" ht="20.100000000000001" customHeight="1">
      <c r="A34" s="1426"/>
      <c r="B34" s="1450">
        <v>29</v>
      </c>
      <c r="C34" s="1437" t="s">
        <v>2093</v>
      </c>
      <c r="D34" s="1433">
        <v>109.37198140783151</v>
      </c>
      <c r="E34" s="1434">
        <v>0</v>
      </c>
      <c r="F34" s="1434">
        <v>0</v>
      </c>
      <c r="G34" s="1434">
        <v>20.315777068425426</v>
      </c>
      <c r="H34" s="1434">
        <v>23.087340248843734</v>
      </c>
      <c r="I34" s="1434">
        <v>-10.273858263870272</v>
      </c>
      <c r="J34" s="1434">
        <v>-0.52596183157504628</v>
      </c>
      <c r="K34" s="1434">
        <v>-9.1474042292877709</v>
      </c>
      <c r="L34" s="1434">
        <v>83529.067899192698</v>
      </c>
      <c r="M34" s="1434">
        <v>70873.109956819302</v>
      </c>
      <c r="N34" s="1435">
        <v>0.47215371239999998</v>
      </c>
      <c r="O34" s="1434">
        <v>91.828303489802011</v>
      </c>
      <c r="P34" s="1434">
        <v>16.52159936535168</v>
      </c>
      <c r="Q34" s="1434">
        <v>1.0220785526778273</v>
      </c>
      <c r="R34" s="1434">
        <v>0</v>
      </c>
      <c r="S34" s="1436">
        <v>1.7428049566999999</v>
      </c>
      <c r="T34" s="1426"/>
    </row>
    <row r="35" spans="1:20" s="585" customFormat="1" ht="20.100000000000001" customHeight="1">
      <c r="A35" s="1426"/>
      <c r="B35" s="1450">
        <v>30</v>
      </c>
      <c r="C35" s="1437" t="s">
        <v>2094</v>
      </c>
      <c r="D35" s="1433">
        <v>40.890858895563603</v>
      </c>
      <c r="E35" s="1434">
        <v>0</v>
      </c>
      <c r="F35" s="1434">
        <v>0</v>
      </c>
      <c r="G35" s="1434">
        <v>12.85772720760637</v>
      </c>
      <c r="H35" s="1434">
        <v>0.88364501024294428</v>
      </c>
      <c r="I35" s="1434">
        <v>-1.1952406756698464</v>
      </c>
      <c r="J35" s="1434">
        <v>-0.43099192765139327</v>
      </c>
      <c r="K35" s="1434">
        <v>-0.57190251819346694</v>
      </c>
      <c r="L35" s="1434">
        <v>20046.067648607001</v>
      </c>
      <c r="M35" s="1434">
        <v>14308.4097697177</v>
      </c>
      <c r="N35" s="1435">
        <v>0.45045030670000002</v>
      </c>
      <c r="O35" s="1434">
        <v>37.175909060942573</v>
      </c>
      <c r="P35" s="1434">
        <v>3.4077200478340059</v>
      </c>
      <c r="Q35" s="1434">
        <v>0.21926522850235122</v>
      </c>
      <c r="R35" s="1434">
        <v>8.7964558284675698E-2</v>
      </c>
      <c r="S35" s="1436">
        <v>2.2041116491000001</v>
      </c>
      <c r="T35" s="1426"/>
    </row>
    <row r="36" spans="1:20" s="585" customFormat="1" ht="20.100000000000001" customHeight="1">
      <c r="A36" s="1426"/>
      <c r="B36" s="1450">
        <v>31</v>
      </c>
      <c r="C36" s="1437" t="s">
        <v>2095</v>
      </c>
      <c r="D36" s="1433">
        <v>129.84823890129715</v>
      </c>
      <c r="E36" s="1434">
        <v>0</v>
      </c>
      <c r="F36" s="1434">
        <v>0</v>
      </c>
      <c r="G36" s="1434">
        <v>18.011482175408844</v>
      </c>
      <c r="H36" s="1434">
        <v>8.1268286467437516</v>
      </c>
      <c r="I36" s="1434">
        <v>-5.4110843837666582</v>
      </c>
      <c r="J36" s="1434">
        <v>-0.90857474648841385</v>
      </c>
      <c r="K36" s="1434">
        <v>-3.6184944699981294</v>
      </c>
      <c r="L36" s="1434">
        <v>44827.933584410901</v>
      </c>
      <c r="M36" s="1434">
        <v>34081.489759917698</v>
      </c>
      <c r="N36" s="1435">
        <v>0.26646845749999998</v>
      </c>
      <c r="O36" s="1434">
        <v>108.94728930243114</v>
      </c>
      <c r="P36" s="1434">
        <v>14.19735505912281</v>
      </c>
      <c r="Q36" s="1434">
        <v>6.1690533305710282</v>
      </c>
      <c r="R36" s="1434">
        <v>0.53454120917217862</v>
      </c>
      <c r="S36" s="1436">
        <v>3.6401593162000001</v>
      </c>
      <c r="T36" s="1426"/>
    </row>
    <row r="37" spans="1:20" s="585" customFormat="1" ht="20.100000000000001" customHeight="1">
      <c r="A37" s="1426"/>
      <c r="B37" s="1450">
        <v>32</v>
      </c>
      <c r="C37" s="1437" t="s">
        <v>2096</v>
      </c>
      <c r="D37" s="1433">
        <v>51.562495336066803</v>
      </c>
      <c r="E37" s="1434">
        <v>0</v>
      </c>
      <c r="F37" s="1434">
        <v>0</v>
      </c>
      <c r="G37" s="1434">
        <v>9.1376992120695881</v>
      </c>
      <c r="H37" s="1434">
        <v>0.80804870556074315</v>
      </c>
      <c r="I37" s="1434">
        <v>-1.2602446446531208</v>
      </c>
      <c r="J37" s="1434">
        <v>-0.51319532350901387</v>
      </c>
      <c r="K37" s="1434">
        <v>-0.41014096668880212</v>
      </c>
      <c r="L37" s="1434">
        <v>14817.3080442394</v>
      </c>
      <c r="M37" s="1434">
        <v>7675.3157214605999</v>
      </c>
      <c r="N37" s="1435">
        <v>0.22782334039999999</v>
      </c>
      <c r="O37" s="1434">
        <v>43.863026010412625</v>
      </c>
      <c r="P37" s="1434">
        <v>5.297566297426652</v>
      </c>
      <c r="Q37" s="1434">
        <v>2.3484683166715206</v>
      </c>
      <c r="R37" s="1434">
        <v>5.3434711555997452E-2</v>
      </c>
      <c r="S37" s="1436">
        <v>2.9893132125999999</v>
      </c>
      <c r="T37" s="1426"/>
    </row>
    <row r="38" spans="1:20" s="585" customFormat="1" ht="20.100000000000001" customHeight="1">
      <c r="A38" s="1426"/>
      <c r="B38" s="1450">
        <v>33</v>
      </c>
      <c r="C38" s="1437" t="s">
        <v>2097</v>
      </c>
      <c r="D38" s="1433">
        <v>101.05751423452458</v>
      </c>
      <c r="E38" s="1434">
        <v>0</v>
      </c>
      <c r="F38" s="1434">
        <v>0</v>
      </c>
      <c r="G38" s="1434">
        <v>12.630849049354698</v>
      </c>
      <c r="H38" s="1434">
        <v>4.8503596577003396</v>
      </c>
      <c r="I38" s="1434">
        <v>-4.1746475469955557</v>
      </c>
      <c r="J38" s="1434">
        <v>-1.3998860655180467</v>
      </c>
      <c r="K38" s="1434">
        <v>-2.2572693301905682</v>
      </c>
      <c r="L38" s="1434">
        <v>53736.666932810796</v>
      </c>
      <c r="M38" s="1434">
        <v>21284.2639526446</v>
      </c>
      <c r="N38" s="1435">
        <v>0.34646966540000002</v>
      </c>
      <c r="O38" s="1434">
        <v>81.714052918252307</v>
      </c>
      <c r="P38" s="1434">
        <v>15.164944599069432</v>
      </c>
      <c r="Q38" s="1434">
        <v>3.6081029663592856</v>
      </c>
      <c r="R38" s="1434">
        <v>0.57041375084355894</v>
      </c>
      <c r="S38" s="1436">
        <v>3.1915182973</v>
      </c>
      <c r="T38" s="1426"/>
    </row>
    <row r="39" spans="1:20" s="585" customFormat="1" ht="20.100000000000001" customHeight="1">
      <c r="A39" s="1426"/>
      <c r="B39" s="1450">
        <v>34</v>
      </c>
      <c r="C39" s="1438" t="s">
        <v>2098</v>
      </c>
      <c r="D39" s="1433">
        <v>535.74175410366502</v>
      </c>
      <c r="E39" s="1434">
        <v>0</v>
      </c>
      <c r="F39" s="1434">
        <v>158.45215941699999</v>
      </c>
      <c r="G39" s="1434">
        <v>39.644579340758142</v>
      </c>
      <c r="H39" s="1434">
        <v>0.35334849246521854</v>
      </c>
      <c r="I39" s="1434">
        <v>-2.8522895415920395</v>
      </c>
      <c r="J39" s="1434">
        <v>-1.4594098003257501</v>
      </c>
      <c r="K39" s="1434">
        <v>-0.13577165365234875</v>
      </c>
      <c r="L39" s="1434">
        <v>305125.95021377946</v>
      </c>
      <c r="M39" s="1434">
        <v>157345.73507996631</v>
      </c>
      <c r="N39" s="1435">
        <v>0.77663540129999997</v>
      </c>
      <c r="O39" s="1434">
        <v>259.84615371385655</v>
      </c>
      <c r="P39" s="1434">
        <v>110.0584887109115</v>
      </c>
      <c r="Q39" s="1434">
        <v>165.82949021949904</v>
      </c>
      <c r="R39" s="1434">
        <v>7.6214593978901199E-3</v>
      </c>
      <c r="S39" s="1436">
        <v>6.0282207221000004</v>
      </c>
      <c r="T39" s="1426"/>
    </row>
    <row r="40" spans="1:20" s="585" customFormat="1" ht="20.100000000000001" customHeight="1">
      <c r="A40" s="1426"/>
      <c r="B40" s="1450">
        <v>35</v>
      </c>
      <c r="C40" s="1438" t="s">
        <v>2099</v>
      </c>
      <c r="D40" s="1433">
        <v>524.05400264516288</v>
      </c>
      <c r="E40" s="1434">
        <v>0</v>
      </c>
      <c r="F40" s="1434">
        <v>158.45215941699999</v>
      </c>
      <c r="G40" s="1434">
        <v>39.276462270758145</v>
      </c>
      <c r="H40" s="1434">
        <v>0.3356274145813361</v>
      </c>
      <c r="I40" s="1434">
        <v>-2.8117158950788399</v>
      </c>
      <c r="J40" s="1434">
        <v>-1.4524487603257501</v>
      </c>
      <c r="K40" s="1434">
        <v>-0.13009829576846632</v>
      </c>
      <c r="L40" s="1434">
        <v>297890.63307738199</v>
      </c>
      <c r="M40" s="1434">
        <v>153465.39411565999</v>
      </c>
      <c r="N40" s="1435">
        <v>0.77952801940000005</v>
      </c>
      <c r="O40" s="1434">
        <v>250.71143613030569</v>
      </c>
      <c r="P40" s="1434">
        <v>107.50545483596029</v>
      </c>
      <c r="Q40" s="1434">
        <v>165.82949021949904</v>
      </c>
      <c r="R40" s="1434">
        <v>7.6214593978901199E-3</v>
      </c>
      <c r="S40" s="1436">
        <v>6.1342135055</v>
      </c>
      <c r="T40" s="1426"/>
    </row>
    <row r="41" spans="1:20" s="585" customFormat="1" ht="20.100000000000001" customHeight="1">
      <c r="A41" s="1426"/>
      <c r="B41" s="1450">
        <v>36</v>
      </c>
      <c r="C41" s="1438" t="s">
        <v>2100</v>
      </c>
      <c r="D41" s="1433">
        <v>451.08006405462879</v>
      </c>
      <c r="E41" s="1434">
        <v>0</v>
      </c>
      <c r="F41" s="1434">
        <v>113.836309157</v>
      </c>
      <c r="G41" s="1434">
        <v>34.560888447376954</v>
      </c>
      <c r="H41" s="1434">
        <v>0.16490243934224985</v>
      </c>
      <c r="I41" s="1434">
        <v>-2.63528821756845</v>
      </c>
      <c r="J41" s="1434">
        <v>-1.3743033598671872</v>
      </c>
      <c r="K41" s="1434">
        <v>-5.3164022381509107E-2</v>
      </c>
      <c r="L41" s="1434">
        <v>280849.32737934397</v>
      </c>
      <c r="M41" s="1434">
        <v>145757.82486447701</v>
      </c>
      <c r="N41" s="1435">
        <v>0.78680091669999996</v>
      </c>
      <c r="O41" s="1434">
        <v>238.19530216230851</v>
      </c>
      <c r="P41" s="1434">
        <v>50.122000816487009</v>
      </c>
      <c r="Q41" s="1434">
        <v>162.76276107583328</v>
      </c>
      <c r="R41" s="1434">
        <v>0</v>
      </c>
      <c r="S41" s="1436">
        <v>6.2686588552</v>
      </c>
      <c r="T41" s="1426"/>
    </row>
    <row r="42" spans="1:20" s="585" customFormat="1" ht="20.100000000000001" customHeight="1">
      <c r="A42" s="1426"/>
      <c r="B42" s="1450">
        <v>37</v>
      </c>
      <c r="C42" s="1438" t="s">
        <v>2101</v>
      </c>
      <c r="D42" s="1433">
        <v>8.2431699766766435</v>
      </c>
      <c r="E42" s="1434">
        <v>0</v>
      </c>
      <c r="F42" s="1434">
        <v>0</v>
      </c>
      <c r="G42" s="1434">
        <v>0</v>
      </c>
      <c r="H42" s="1434">
        <v>0</v>
      </c>
      <c r="I42" s="1434">
        <v>-4.4820755685458418E-3</v>
      </c>
      <c r="J42" s="1434">
        <v>0</v>
      </c>
      <c r="K42" s="1434">
        <v>0</v>
      </c>
      <c r="L42" s="1434">
        <v>3848.5829910206999</v>
      </c>
      <c r="M42" s="1434">
        <v>2551.1113138228998</v>
      </c>
      <c r="N42" s="1435">
        <v>0.86101347520000004</v>
      </c>
      <c r="O42" s="1434">
        <v>6.1119813104160858</v>
      </c>
      <c r="P42" s="1434">
        <v>2.1311886662605581</v>
      </c>
      <c r="Q42" s="1434">
        <v>0</v>
      </c>
      <c r="R42" s="1434">
        <v>0</v>
      </c>
      <c r="S42" s="1436">
        <v>0.62166462629999997</v>
      </c>
      <c r="T42" s="1426"/>
    </row>
    <row r="43" spans="1:20" s="585" customFormat="1" ht="20.100000000000001" customHeight="1">
      <c r="A43" s="1426"/>
      <c r="B43" s="1450">
        <v>38</v>
      </c>
      <c r="C43" s="1438" t="s">
        <v>2102</v>
      </c>
      <c r="D43" s="1433">
        <v>3.4445814818254736</v>
      </c>
      <c r="E43" s="1434">
        <v>0</v>
      </c>
      <c r="F43" s="1434">
        <v>0</v>
      </c>
      <c r="G43" s="1434">
        <v>0.36811706999999994</v>
      </c>
      <c r="H43" s="1434">
        <v>1.7721077883882434E-2</v>
      </c>
      <c r="I43" s="1434">
        <v>-3.6091570944653581E-2</v>
      </c>
      <c r="J43" s="1434">
        <v>-6.9610400000000008E-3</v>
      </c>
      <c r="K43" s="1434">
        <v>-5.6733578838824321E-3</v>
      </c>
      <c r="L43" s="1434">
        <v>3386.7341453767999</v>
      </c>
      <c r="M43" s="1434">
        <v>1329.2296504834001</v>
      </c>
      <c r="N43" s="1435">
        <v>0.14473517350000001</v>
      </c>
      <c r="O43" s="1434">
        <v>3.022736273134814</v>
      </c>
      <c r="P43" s="1434">
        <v>0.42184520869065956</v>
      </c>
      <c r="Q43" s="1434">
        <v>0</v>
      </c>
      <c r="R43" s="1434">
        <v>0</v>
      </c>
      <c r="S43" s="1436">
        <v>2.7895285069</v>
      </c>
      <c r="T43" s="1426"/>
    </row>
    <row r="44" spans="1:20" s="585" customFormat="1" ht="20.100000000000001" customHeight="1">
      <c r="A44" s="1426"/>
      <c r="B44" s="1450">
        <v>39</v>
      </c>
      <c r="C44" s="1432" t="s">
        <v>2103</v>
      </c>
      <c r="D44" s="1433">
        <v>224.07014292678758</v>
      </c>
      <c r="E44" s="1434">
        <v>0</v>
      </c>
      <c r="F44" s="1434">
        <v>9.7765020099999997</v>
      </c>
      <c r="G44" s="1434">
        <v>50.353555219072462</v>
      </c>
      <c r="H44" s="1434">
        <v>1.2093705139883555</v>
      </c>
      <c r="I44" s="1434">
        <v>-6.8368934748634551</v>
      </c>
      <c r="J44" s="1434">
        <v>-5.4362920750133172</v>
      </c>
      <c r="K44" s="1434">
        <v>-0.45719300602146512</v>
      </c>
      <c r="L44" s="1434">
        <v>167327.48640721399</v>
      </c>
      <c r="M44" s="1434">
        <v>27228.0847162752</v>
      </c>
      <c r="N44" s="1435">
        <v>0.54665452739999998</v>
      </c>
      <c r="O44" s="1434">
        <v>145.97350421972868</v>
      </c>
      <c r="P44" s="1434">
        <v>50.411262865584803</v>
      </c>
      <c r="Q44" s="1434">
        <v>27.468676105304382</v>
      </c>
      <c r="R44" s="1434">
        <v>0.21669973616972077</v>
      </c>
      <c r="S44" s="1436">
        <v>4.9961168278999999</v>
      </c>
      <c r="T44" s="1426"/>
    </row>
    <row r="45" spans="1:20" s="585" customFormat="1" ht="20.100000000000001" customHeight="1">
      <c r="A45" s="1426"/>
      <c r="B45" s="1450">
        <v>40</v>
      </c>
      <c r="C45" s="1432" t="s">
        <v>2104</v>
      </c>
      <c r="D45" s="1433">
        <v>1464.2783918567004</v>
      </c>
      <c r="E45" s="1434">
        <v>0</v>
      </c>
      <c r="F45" s="1434">
        <v>0</v>
      </c>
      <c r="G45" s="1434">
        <v>209.82803582406706</v>
      </c>
      <c r="H45" s="1434">
        <v>106.17979291121458</v>
      </c>
      <c r="I45" s="1434">
        <v>-98.329552242896852</v>
      </c>
      <c r="J45" s="1434">
        <v>-9.177416428207799</v>
      </c>
      <c r="K45" s="1434">
        <v>-77.680132805755477</v>
      </c>
      <c r="L45" s="1434">
        <v>673834.67839978496</v>
      </c>
      <c r="M45" s="1434">
        <v>472208.33639411686</v>
      </c>
      <c r="N45" s="1435">
        <v>0.31880167529999998</v>
      </c>
      <c r="O45" s="1434">
        <v>1185.1869285271582</v>
      </c>
      <c r="P45" s="1434">
        <v>129.84223982185705</v>
      </c>
      <c r="Q45" s="1434">
        <v>146.6037013855896</v>
      </c>
      <c r="R45" s="1434">
        <v>2.6455221220956231</v>
      </c>
      <c r="S45" s="1436">
        <v>3.5233908552000002</v>
      </c>
      <c r="T45" s="1426"/>
    </row>
    <row r="46" spans="1:20" s="585" customFormat="1" ht="20.100000000000001" customHeight="1">
      <c r="A46" s="1426"/>
      <c r="B46" s="1450">
        <v>41</v>
      </c>
      <c r="C46" s="1438" t="s">
        <v>2105</v>
      </c>
      <c r="D46" s="1433">
        <v>696.95165004743546</v>
      </c>
      <c r="E46" s="1434">
        <v>0</v>
      </c>
      <c r="F46" s="1434">
        <v>0</v>
      </c>
      <c r="G46" s="1434">
        <v>68.377089825542953</v>
      </c>
      <c r="H46" s="1434">
        <v>59.02098987369699</v>
      </c>
      <c r="I46" s="1434">
        <v>-54.011035471125901</v>
      </c>
      <c r="J46" s="1434">
        <v>-3.4282837908374204</v>
      </c>
      <c r="K46" s="1434">
        <v>-43.281018016986934</v>
      </c>
      <c r="L46" s="1434">
        <v>356629.24646789703</v>
      </c>
      <c r="M46" s="1434">
        <v>302117.19269492797</v>
      </c>
      <c r="N46" s="1435">
        <v>0.2449698038</v>
      </c>
      <c r="O46" s="1434">
        <v>574.78997346448205</v>
      </c>
      <c r="P46" s="1434">
        <v>54.99819329791633</v>
      </c>
      <c r="Q46" s="1434">
        <v>66.001632322990446</v>
      </c>
      <c r="R46" s="1434">
        <v>1.1618509620466726</v>
      </c>
      <c r="S46" s="1436">
        <v>3.5769469736000001</v>
      </c>
      <c r="T46" s="1426"/>
    </row>
    <row r="47" spans="1:20" s="585" customFormat="1" ht="20.100000000000001" customHeight="1">
      <c r="A47" s="1426"/>
      <c r="B47" s="1450">
        <v>42</v>
      </c>
      <c r="C47" s="1438" t="s">
        <v>2106</v>
      </c>
      <c r="D47" s="1433">
        <v>433.00528878589932</v>
      </c>
      <c r="E47" s="1434">
        <v>0</v>
      </c>
      <c r="F47" s="1434">
        <v>0</v>
      </c>
      <c r="G47" s="1434">
        <v>94.051158124932272</v>
      </c>
      <c r="H47" s="1434">
        <v>35.436569061926122</v>
      </c>
      <c r="I47" s="1434">
        <v>-34.735092181375265</v>
      </c>
      <c r="J47" s="1434">
        <v>-2.2007583241911854</v>
      </c>
      <c r="K47" s="1434">
        <v>-30.63957711427091</v>
      </c>
      <c r="L47" s="1434">
        <v>110234.133900025</v>
      </c>
      <c r="M47" s="1434">
        <v>39957.899144281902</v>
      </c>
      <c r="N47" s="1435">
        <v>0.61858861519999997</v>
      </c>
      <c r="O47" s="1434">
        <v>330.21759662904941</v>
      </c>
      <c r="P47" s="1434">
        <v>30.825632055391676</v>
      </c>
      <c r="Q47" s="1434">
        <v>71.89166106181375</v>
      </c>
      <c r="R47" s="1434">
        <v>7.0399039644484934E-2</v>
      </c>
      <c r="S47" s="1436">
        <v>3.5030721885</v>
      </c>
      <c r="T47" s="1426"/>
    </row>
    <row r="48" spans="1:20" s="585" customFormat="1" ht="20.100000000000001" customHeight="1">
      <c r="A48" s="1426"/>
      <c r="B48" s="1450">
        <v>43</v>
      </c>
      <c r="C48" s="1438" t="s">
        <v>2107</v>
      </c>
      <c r="D48" s="1433">
        <v>334.32145302336551</v>
      </c>
      <c r="E48" s="1434">
        <v>0</v>
      </c>
      <c r="F48" s="1434">
        <v>0</v>
      </c>
      <c r="G48" s="1434">
        <v>47.399787873591819</v>
      </c>
      <c r="H48" s="1434">
        <v>11.722233975591463</v>
      </c>
      <c r="I48" s="1434">
        <v>-9.5834245903956905</v>
      </c>
      <c r="J48" s="1434">
        <v>-3.5483743131791936</v>
      </c>
      <c r="K48" s="1434">
        <v>-3.7595376744976341</v>
      </c>
      <c r="L48" s="1434">
        <v>206971.298031863</v>
      </c>
      <c r="M48" s="1434">
        <v>130133.244554907</v>
      </c>
      <c r="N48" s="1435">
        <v>0.10472073899999999</v>
      </c>
      <c r="O48" s="1434">
        <v>280.17935843362659</v>
      </c>
      <c r="P48" s="1434">
        <v>44.018414468549047</v>
      </c>
      <c r="Q48" s="1434">
        <v>8.7104080007854012</v>
      </c>
      <c r="R48" s="1434">
        <v>1.4132721204044658</v>
      </c>
      <c r="S48" s="1436">
        <v>3.5030721885</v>
      </c>
      <c r="T48" s="1426"/>
    </row>
    <row r="49" spans="1:20" s="585" customFormat="1" ht="20.100000000000001" customHeight="1">
      <c r="A49" s="1426"/>
      <c r="B49" s="1450">
        <v>44</v>
      </c>
      <c r="C49" s="1432" t="s">
        <v>2108</v>
      </c>
      <c r="D49" s="1433">
        <v>3755.1247298409576</v>
      </c>
      <c r="E49" s="1434">
        <v>0</v>
      </c>
      <c r="F49" s="1434">
        <v>6.3467035176</v>
      </c>
      <c r="G49" s="1434">
        <v>441.94820491599472</v>
      </c>
      <c r="H49" s="1434">
        <v>101.26911161907807</v>
      </c>
      <c r="I49" s="1434">
        <v>-92.776393770845047</v>
      </c>
      <c r="J49" s="1434">
        <v>-21.345137046530599</v>
      </c>
      <c r="K49" s="1434">
        <v>-40.766143876319127</v>
      </c>
      <c r="L49" s="1434">
        <v>2266699.0311831101</v>
      </c>
      <c r="M49" s="1434">
        <v>1593630.8410271599</v>
      </c>
      <c r="N49" s="1435">
        <v>0.20641604550000001</v>
      </c>
      <c r="O49" s="1434">
        <v>3114.8063514161299</v>
      </c>
      <c r="P49" s="1434">
        <v>482.76546510887891</v>
      </c>
      <c r="Q49" s="1434">
        <v>149.73505219652876</v>
      </c>
      <c r="R49" s="1434">
        <v>7.8178611194204644</v>
      </c>
      <c r="S49" s="1436">
        <v>3.4410181768000001</v>
      </c>
      <c r="T49" s="1426"/>
    </row>
    <row r="50" spans="1:20" s="585" customFormat="1" ht="20.100000000000001" customHeight="1">
      <c r="A50" s="1426"/>
      <c r="B50" s="1450">
        <v>45</v>
      </c>
      <c r="C50" s="1432" t="s">
        <v>2109</v>
      </c>
      <c r="D50" s="1433">
        <v>1271.1757707815466</v>
      </c>
      <c r="E50" s="1434">
        <v>0</v>
      </c>
      <c r="F50" s="1434">
        <v>4.56117443E-2</v>
      </c>
      <c r="G50" s="1434">
        <v>151.61476334252939</v>
      </c>
      <c r="H50" s="1434">
        <v>62.220235617467068</v>
      </c>
      <c r="I50" s="1434">
        <v>-34.015260853784305</v>
      </c>
      <c r="J50" s="1434">
        <v>-6.872486518972508</v>
      </c>
      <c r="K50" s="1434">
        <v>-17.111476381619788</v>
      </c>
      <c r="L50" s="1434">
        <v>817849.88269554533</v>
      </c>
      <c r="M50" s="1434">
        <v>367002.67625576555</v>
      </c>
      <c r="N50" s="1435">
        <v>0.35111778970000002</v>
      </c>
      <c r="O50" s="1434">
        <v>1053.9913784550806</v>
      </c>
      <c r="P50" s="1434">
        <v>207.29568736756761</v>
      </c>
      <c r="Q50" s="1434">
        <v>9.4244335977366784</v>
      </c>
      <c r="R50" s="1434">
        <v>0.4642713611618467</v>
      </c>
      <c r="S50" s="1436">
        <v>2.8428113753000002</v>
      </c>
      <c r="T50" s="1426"/>
    </row>
    <row r="51" spans="1:20" s="585" customFormat="1" ht="20.100000000000001" customHeight="1">
      <c r="A51" s="1426"/>
      <c r="B51" s="1450">
        <v>46</v>
      </c>
      <c r="C51" s="1438" t="s">
        <v>2110</v>
      </c>
      <c r="D51" s="1433">
        <v>897.60501508105381</v>
      </c>
      <c r="E51" s="1434">
        <v>0</v>
      </c>
      <c r="F51" s="1434">
        <v>0</v>
      </c>
      <c r="G51" s="1434">
        <v>123.8211519478255</v>
      </c>
      <c r="H51" s="1434">
        <v>56.711839078297153</v>
      </c>
      <c r="I51" s="1434">
        <v>-29.555515599597896</v>
      </c>
      <c r="J51" s="1434">
        <v>-6.2175885944444502</v>
      </c>
      <c r="K51" s="1434">
        <v>-15.686802205326625</v>
      </c>
      <c r="L51" s="1434">
        <v>694020.13875226397</v>
      </c>
      <c r="M51" s="1434">
        <v>318706.91414021899</v>
      </c>
      <c r="N51" s="1435">
        <v>0.25191568250000002</v>
      </c>
      <c r="O51" s="1434">
        <v>754.80421505278002</v>
      </c>
      <c r="P51" s="1434">
        <v>137.82223018554419</v>
      </c>
      <c r="Q51" s="1434">
        <v>4.5788542032080297</v>
      </c>
      <c r="R51" s="1434">
        <v>0.3997156395215582</v>
      </c>
      <c r="S51" s="1436">
        <v>3.0352114568999999</v>
      </c>
      <c r="T51" s="1426"/>
    </row>
    <row r="52" spans="1:20" s="585" customFormat="1" ht="20.100000000000001" customHeight="1">
      <c r="A52" s="1426"/>
      <c r="B52" s="1450">
        <v>47</v>
      </c>
      <c r="C52" s="1438" t="s">
        <v>2111</v>
      </c>
      <c r="D52" s="1433">
        <v>36.427510146015379</v>
      </c>
      <c r="E52" s="1434">
        <v>0</v>
      </c>
      <c r="F52" s="1434">
        <v>0</v>
      </c>
      <c r="G52" s="1434">
        <v>1.1717765409797276</v>
      </c>
      <c r="H52" s="1434">
        <v>0</v>
      </c>
      <c r="I52" s="1434">
        <v>-1.0103668438150908</v>
      </c>
      <c r="J52" s="1434">
        <v>-2.1307115808684267E-2</v>
      </c>
      <c r="K52" s="1434">
        <v>0</v>
      </c>
      <c r="L52" s="1434">
        <v>8252.5509156926</v>
      </c>
      <c r="M52" s="1434">
        <v>343.15653505580002</v>
      </c>
      <c r="N52" s="1435">
        <v>0.98189650399999995</v>
      </c>
      <c r="O52" s="1434">
        <v>9.1816139168475033</v>
      </c>
      <c r="P52" s="1434">
        <v>27.245896229167879</v>
      </c>
      <c r="Q52" s="1434">
        <v>0</v>
      </c>
      <c r="R52" s="1434">
        <v>0</v>
      </c>
      <c r="S52" s="1436">
        <v>6.8475669588999999</v>
      </c>
      <c r="T52" s="1426"/>
    </row>
    <row r="53" spans="1:20" s="585" customFormat="1" ht="20.100000000000001" customHeight="1">
      <c r="A53" s="1426"/>
      <c r="B53" s="1450">
        <v>48</v>
      </c>
      <c r="C53" s="1438" t="s">
        <v>2112</v>
      </c>
      <c r="D53" s="1433">
        <v>3.2600394673333946</v>
      </c>
      <c r="E53" s="1434">
        <v>0</v>
      </c>
      <c r="F53" s="1434">
        <v>0</v>
      </c>
      <c r="G53" s="1434">
        <v>2.0065819119432593</v>
      </c>
      <c r="H53" s="1434">
        <v>2.8045860125797926E-2</v>
      </c>
      <c r="I53" s="1434">
        <v>-8.5341818579607293E-2</v>
      </c>
      <c r="J53" s="1434">
        <v>-6.8634949187887595E-2</v>
      </c>
      <c r="K53" s="1434">
        <v>-5.5706151939579583E-3</v>
      </c>
      <c r="L53" s="1434">
        <v>689.01063054600002</v>
      </c>
      <c r="M53" s="1434">
        <v>351.78403842279999</v>
      </c>
      <c r="N53" s="1435">
        <v>0.81598919069999998</v>
      </c>
      <c r="O53" s="1434">
        <v>1.3657530825636648</v>
      </c>
      <c r="P53" s="1434">
        <v>1.5826315910419848</v>
      </c>
      <c r="Q53" s="1434">
        <v>0.31165479372774518</v>
      </c>
      <c r="R53" s="1434">
        <v>0</v>
      </c>
      <c r="S53" s="1436">
        <v>5.3721091743000002</v>
      </c>
      <c r="T53" s="1426"/>
    </row>
    <row r="54" spans="1:20" s="585" customFormat="1" ht="20.100000000000001" customHeight="1">
      <c r="A54" s="1426"/>
      <c r="B54" s="1450">
        <v>49</v>
      </c>
      <c r="C54" s="1438" t="s">
        <v>2113</v>
      </c>
      <c r="D54" s="1433">
        <v>318.49335255099589</v>
      </c>
      <c r="E54" s="1434">
        <v>0</v>
      </c>
      <c r="F54" s="1434">
        <v>0</v>
      </c>
      <c r="G54" s="1434">
        <v>23.173389707363722</v>
      </c>
      <c r="H54" s="1434">
        <v>4.9106188070166183</v>
      </c>
      <c r="I54" s="1434">
        <v>-3.0010670931511472</v>
      </c>
      <c r="J54" s="1434">
        <v>-0.51067343984294178</v>
      </c>
      <c r="K54" s="1434">
        <v>-1.2656623399623483</v>
      </c>
      <c r="L54" s="1434">
        <v>108951.905366992</v>
      </c>
      <c r="M54" s="1434">
        <v>46283.458922130398</v>
      </c>
      <c r="N54" s="1435">
        <v>0.55949286249999997</v>
      </c>
      <c r="O54" s="1434">
        <v>275.1018865615514</v>
      </c>
      <c r="P54" s="1434">
        <v>38.954119300250227</v>
      </c>
      <c r="Q54" s="1434">
        <v>4.3727909675540024</v>
      </c>
      <c r="R54" s="1434">
        <v>6.4555721640288485E-2</v>
      </c>
      <c r="S54" s="1436">
        <v>2.8120774489999998</v>
      </c>
      <c r="T54" s="1426"/>
    </row>
    <row r="55" spans="1:20" s="585" customFormat="1" ht="20.100000000000001" customHeight="1">
      <c r="A55" s="1426"/>
      <c r="B55" s="1450">
        <v>50</v>
      </c>
      <c r="C55" s="1438" t="s">
        <v>2114</v>
      </c>
      <c r="D55" s="1433">
        <v>15.389853536148172</v>
      </c>
      <c r="E55" s="1434">
        <v>0</v>
      </c>
      <c r="F55" s="1434">
        <v>4.56117443E-2</v>
      </c>
      <c r="G55" s="1434">
        <v>1.4418632344171911</v>
      </c>
      <c r="H55" s="1434">
        <v>0.56973187202749787</v>
      </c>
      <c r="I55" s="1434">
        <v>-0.36296949864056266</v>
      </c>
      <c r="J55" s="1434">
        <v>-5.42824196885449E-2</v>
      </c>
      <c r="K55" s="1434">
        <v>-0.15344122113685787</v>
      </c>
      <c r="L55" s="1434">
        <v>5936.2770300508</v>
      </c>
      <c r="M55" s="1434">
        <v>1317.3626199375999</v>
      </c>
      <c r="N55" s="1435">
        <v>0.23595452480000001</v>
      </c>
      <c r="O55" s="1434">
        <v>13.537909841337914</v>
      </c>
      <c r="P55" s="1434">
        <v>1.6908100615633581</v>
      </c>
      <c r="Q55" s="1434">
        <v>0.16113363324689933</v>
      </c>
      <c r="R55" s="1434">
        <v>0</v>
      </c>
      <c r="S55" s="1436">
        <v>2.6122612085000001</v>
      </c>
      <c r="T55" s="1426"/>
    </row>
    <row r="56" spans="1:20" s="585" customFormat="1" ht="20.100000000000001" customHeight="1">
      <c r="A56" s="1426"/>
      <c r="B56" s="1450">
        <v>51</v>
      </c>
      <c r="C56" s="1432" t="s">
        <v>2115</v>
      </c>
      <c r="D56" s="1433">
        <v>1243.2917551807554</v>
      </c>
      <c r="E56" s="1434">
        <v>0</v>
      </c>
      <c r="F56" s="1434">
        <v>0</v>
      </c>
      <c r="G56" s="1434">
        <v>377.86540174279958</v>
      </c>
      <c r="H56" s="1434">
        <v>43.727495795206885</v>
      </c>
      <c r="I56" s="1434">
        <v>-42.201646789831585</v>
      </c>
      <c r="J56" s="1434">
        <v>-13.436363744787975</v>
      </c>
      <c r="K56" s="1434">
        <v>-23.491709409671376</v>
      </c>
      <c r="L56" s="1434">
        <v>299595.79377549398</v>
      </c>
      <c r="M56" s="1434">
        <v>163785.69544822199</v>
      </c>
      <c r="N56" s="1435">
        <v>0.12652381970000001</v>
      </c>
      <c r="O56" s="1434">
        <v>418.29364675213645</v>
      </c>
      <c r="P56" s="1434">
        <v>375.94164242546231</v>
      </c>
      <c r="Q56" s="1434">
        <v>409.8733748763629</v>
      </c>
      <c r="R56" s="1434">
        <v>39.183091126793784</v>
      </c>
      <c r="S56" s="1436">
        <v>8.4338258419999992</v>
      </c>
      <c r="T56" s="1426"/>
    </row>
    <row r="57" spans="1:20" s="585" customFormat="1" ht="20.100000000000001" customHeight="1">
      <c r="A57" s="1426"/>
      <c r="B57" s="1450">
        <v>52</v>
      </c>
      <c r="C57" s="1432" t="s">
        <v>2116</v>
      </c>
      <c r="D57" s="1433">
        <v>1941.5420242033149</v>
      </c>
      <c r="E57" s="1434">
        <v>0</v>
      </c>
      <c r="F57" s="1434">
        <v>0</v>
      </c>
      <c r="G57" s="1434">
        <v>231.72464409204019</v>
      </c>
      <c r="H57" s="1434">
        <v>50.867697059673532</v>
      </c>
      <c r="I57" s="1434">
        <v>-45.753963357924803</v>
      </c>
      <c r="J57" s="1434">
        <v>-6.9310237940593176</v>
      </c>
      <c r="K57" s="1434">
        <v>-20.55147239160754</v>
      </c>
      <c r="L57" s="1434">
        <v>111789.34947303899</v>
      </c>
      <c r="M57" s="1434">
        <v>42860.3355860745</v>
      </c>
      <c r="N57" s="1435">
        <v>0.40660505730000002</v>
      </c>
      <c r="O57" s="1434">
        <v>1227.4980158257906</v>
      </c>
      <c r="P57" s="1434">
        <v>365.17540390633275</v>
      </c>
      <c r="Q57" s="1434">
        <v>347.90291641741828</v>
      </c>
      <c r="R57" s="1434">
        <v>0.96568805377317113</v>
      </c>
      <c r="S57" s="1436">
        <v>4.9830459386000001</v>
      </c>
      <c r="T57" s="1426"/>
    </row>
    <row r="58" spans="1:20" s="585" customFormat="1" ht="27" customHeight="1">
      <c r="A58" s="1426"/>
      <c r="B58" s="1450">
        <v>53</v>
      </c>
      <c r="C58" s="1439" t="s">
        <v>2117</v>
      </c>
      <c r="D58" s="1433">
        <v>4235.7722346658338</v>
      </c>
      <c r="E58" s="1434">
        <v>0</v>
      </c>
      <c r="F58" s="1434">
        <v>35.892546720200002</v>
      </c>
      <c r="G58" s="1434">
        <v>462.23651770279685</v>
      </c>
      <c r="H58" s="1434">
        <v>219.83414796696439</v>
      </c>
      <c r="I58" s="1434">
        <v>-294.42255899273096</v>
      </c>
      <c r="J58" s="1434">
        <v>-30.095424805195563</v>
      </c>
      <c r="K58" s="1434">
        <v>-230.59860033639384</v>
      </c>
      <c r="L58" s="1440"/>
      <c r="M58" s="1440"/>
      <c r="N58" s="1441"/>
      <c r="O58" s="1434">
        <v>3081.5401975816353</v>
      </c>
      <c r="P58" s="1434">
        <v>566.89517270380748</v>
      </c>
      <c r="Q58" s="1434">
        <v>568.85033567893583</v>
      </c>
      <c r="R58" s="1434">
        <v>18.486528701455583</v>
      </c>
      <c r="S58" s="1436">
        <v>4.0902155220000003</v>
      </c>
      <c r="T58" s="1426"/>
    </row>
    <row r="59" spans="1:20" s="585" customFormat="1" ht="20.100000000000001" customHeight="1">
      <c r="A59" s="1426"/>
      <c r="B59" s="1450">
        <v>54</v>
      </c>
      <c r="C59" s="1432" t="s">
        <v>2118</v>
      </c>
      <c r="D59" s="1433">
        <v>276.26808924796461</v>
      </c>
      <c r="E59" s="1434">
        <v>0</v>
      </c>
      <c r="F59" s="1434">
        <v>10.757179730000001</v>
      </c>
      <c r="G59" s="1434">
        <v>9.0256064456106522</v>
      </c>
      <c r="H59" s="1434">
        <v>2.5176739621147148</v>
      </c>
      <c r="I59" s="1434">
        <v>-3.1965043585865964</v>
      </c>
      <c r="J59" s="1434">
        <v>-0.1631353277820129</v>
      </c>
      <c r="K59" s="1434">
        <v>-1.6645333864372063</v>
      </c>
      <c r="L59" s="1440"/>
      <c r="M59" s="1440"/>
      <c r="N59" s="1441"/>
      <c r="O59" s="1434">
        <v>192.29457539474791</v>
      </c>
      <c r="P59" s="1434">
        <v>78.086342203572826</v>
      </c>
      <c r="Q59" s="1434">
        <v>5.7199591111811978</v>
      </c>
      <c r="R59" s="1434">
        <v>0.16721253846272269</v>
      </c>
      <c r="S59" s="1436">
        <v>1.5230075166999999</v>
      </c>
      <c r="T59" s="1426"/>
    </row>
    <row r="60" spans="1:20" s="585" customFormat="1" ht="20.100000000000001" customHeight="1">
      <c r="A60" s="1426"/>
      <c r="B60" s="1450">
        <v>55</v>
      </c>
      <c r="C60" s="1442" t="s">
        <v>2119</v>
      </c>
      <c r="D60" s="1433">
        <v>3959.5041454178695</v>
      </c>
      <c r="E60" s="1434">
        <v>0</v>
      </c>
      <c r="F60" s="1434">
        <v>25.135366990200001</v>
      </c>
      <c r="G60" s="1434">
        <v>453.21091125718618</v>
      </c>
      <c r="H60" s="1434">
        <v>217.31647400484968</v>
      </c>
      <c r="I60" s="1434">
        <v>-291.22605463414436</v>
      </c>
      <c r="J60" s="1434">
        <v>-29.932289477413551</v>
      </c>
      <c r="K60" s="1434">
        <v>-228.93406694995664</v>
      </c>
      <c r="L60" s="1440"/>
      <c r="M60" s="1440"/>
      <c r="N60" s="1441"/>
      <c r="O60" s="1434">
        <v>2889.2456221868874</v>
      </c>
      <c r="P60" s="1434">
        <v>488.80883050023471</v>
      </c>
      <c r="Q60" s="1434">
        <v>563.13037656775464</v>
      </c>
      <c r="R60" s="1434">
        <v>18.319316162992859</v>
      </c>
      <c r="S60" s="1436">
        <v>0.1269609243</v>
      </c>
      <c r="T60" s="1426"/>
    </row>
    <row r="61" spans="1:20" s="585" customFormat="1" ht="21.95" customHeight="1" thickBot="1">
      <c r="A61" s="1426"/>
      <c r="B61" s="1451">
        <v>56</v>
      </c>
      <c r="C61" s="1452" t="s">
        <v>222</v>
      </c>
      <c r="D61" s="1443">
        <v>19155.601278922506</v>
      </c>
      <c r="E61" s="1444">
        <v>0</v>
      </c>
      <c r="F61" s="1444">
        <v>210.5135234091</v>
      </c>
      <c r="G61" s="1444">
        <v>2670.3040756979058</v>
      </c>
      <c r="H61" s="1444">
        <v>791.4737493982484</v>
      </c>
      <c r="I61" s="1444">
        <v>-805.82755398923121</v>
      </c>
      <c r="J61" s="1444">
        <v>-145.29038267478779</v>
      </c>
      <c r="K61" s="1444">
        <v>-507.36500650568394</v>
      </c>
      <c r="L61" s="1444">
        <v>8756239.7795112561</v>
      </c>
      <c r="M61" s="1444">
        <v>5500871.1268985979</v>
      </c>
      <c r="N61" s="1445">
        <v>0.31334891380000002</v>
      </c>
      <c r="O61" s="1444">
        <v>14282.785423815098</v>
      </c>
      <c r="P61" s="1444">
        <v>2857.2678688339788</v>
      </c>
      <c r="Q61" s="1444">
        <v>1935.267735340281</v>
      </c>
      <c r="R61" s="1444">
        <v>80.280250933148352</v>
      </c>
      <c r="S61" s="1446">
        <v>3.8418080788000002</v>
      </c>
      <c r="T61" s="1426"/>
    </row>
    <row r="62" spans="1:20" s="585" customFormat="1" ht="29.25" customHeight="1">
      <c r="A62" s="1426"/>
      <c r="B62" s="2183" t="s">
        <v>2120</v>
      </c>
      <c r="C62" s="2183"/>
      <c r="D62" s="2183"/>
      <c r="E62" s="2183"/>
      <c r="F62" s="2183"/>
      <c r="G62" s="2183"/>
      <c r="H62" s="2183"/>
      <c r="I62" s="2183"/>
      <c r="J62" s="2183"/>
      <c r="K62" s="2183"/>
      <c r="L62" s="2183"/>
      <c r="M62" s="2183"/>
      <c r="N62" s="2183"/>
      <c r="O62" s="2183"/>
      <c r="P62" s="2183"/>
      <c r="Q62" s="2183"/>
      <c r="R62" s="2183"/>
      <c r="S62" s="2183"/>
      <c r="T62" s="1426"/>
    </row>
    <row r="63" spans="1:20">
      <c r="C63" s="596"/>
      <c r="D63" s="596"/>
      <c r="E63" s="596"/>
      <c r="F63" s="596"/>
      <c r="G63" s="596"/>
      <c r="H63" s="596"/>
      <c r="I63" s="596"/>
      <c r="J63" s="596"/>
      <c r="K63" s="596"/>
      <c r="L63" s="334"/>
      <c r="M63" s="334"/>
      <c r="N63" s="334"/>
      <c r="O63" s="334"/>
      <c r="P63" s="334"/>
      <c r="Q63" s="334"/>
      <c r="R63" s="334"/>
      <c r="S63" s="334"/>
    </row>
    <row r="64" spans="1:20" ht="11.45" customHeight="1">
      <c r="C64" s="334"/>
      <c r="D64" s="1296"/>
      <c r="E64" s="1296"/>
      <c r="F64" s="1296"/>
      <c r="G64" s="1296"/>
      <c r="H64" s="1296"/>
      <c r="I64" s="1296"/>
      <c r="J64" s="1296"/>
      <c r="K64" s="1296"/>
      <c r="L64" s="334"/>
      <c r="M64" s="334"/>
      <c r="N64" s="334"/>
      <c r="O64" s="334"/>
      <c r="P64" s="334"/>
      <c r="Q64" s="334"/>
      <c r="R64" s="334"/>
      <c r="S64" s="334"/>
    </row>
    <row r="65" spans="2:19" s="77" customFormat="1">
      <c r="B65" s="1448"/>
      <c r="C65" s="334"/>
      <c r="D65" s="334"/>
      <c r="E65" s="334"/>
      <c r="F65" s="334"/>
      <c r="G65" s="334"/>
      <c r="H65" s="334"/>
      <c r="I65" s="334"/>
      <c r="J65" s="334"/>
      <c r="K65" s="334"/>
      <c r="L65" s="334"/>
      <c r="M65" s="334"/>
      <c r="N65" s="334"/>
      <c r="O65" s="334"/>
      <c r="P65" s="334"/>
      <c r="Q65" s="334"/>
      <c r="R65" s="334"/>
      <c r="S65" s="334"/>
    </row>
    <row r="66" spans="2:19" s="77" customFormat="1">
      <c r="B66" s="1448"/>
      <c r="C66" s="334"/>
      <c r="D66" s="334"/>
      <c r="E66" s="334"/>
      <c r="F66" s="334"/>
      <c r="G66" s="334"/>
      <c r="H66" s="334"/>
      <c r="I66" s="334"/>
      <c r="J66" s="334"/>
      <c r="K66" s="334"/>
      <c r="L66" s="334"/>
      <c r="M66" s="334"/>
      <c r="N66" s="334"/>
      <c r="O66" s="334"/>
      <c r="P66" s="334"/>
      <c r="Q66" s="334"/>
      <c r="R66" s="334"/>
      <c r="S66" s="334"/>
    </row>
  </sheetData>
  <mergeCells count="10">
    <mergeCell ref="Q4:Q5"/>
    <mergeCell ref="R4:R5"/>
    <mergeCell ref="S4:S5"/>
    <mergeCell ref="B62:S62"/>
    <mergeCell ref="D4:H4"/>
    <mergeCell ref="I4:K4"/>
    <mergeCell ref="L4:M4"/>
    <mergeCell ref="N4:N5"/>
    <mergeCell ref="O4:O5"/>
    <mergeCell ref="P4:P5"/>
  </mergeCells>
  <hyperlinks>
    <hyperlink ref="U1" location="Index!A1" display="Back to index" xr:uid="{67C6B748-2663-4876-99D0-3AF73D4F44AD}"/>
  </hyperlinks>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655FE-E53B-4F8C-99A5-BB2C27E1C382}">
  <sheetPr>
    <tabColor theme="7" tint="0.59999389629810485"/>
  </sheetPr>
  <dimension ref="A1:W32"/>
  <sheetViews>
    <sheetView showGridLines="0" zoomScale="90" zoomScaleNormal="90" workbookViewId="0">
      <selection activeCell="K13" sqref="K13"/>
    </sheetView>
  </sheetViews>
  <sheetFormatPr defaultColWidth="8.85546875" defaultRowHeight="13.5"/>
  <cols>
    <col min="1" max="1" width="4.7109375" style="77" customWidth="1"/>
    <col min="2" max="2" width="3.28515625" style="585" bestFit="1" customWidth="1"/>
    <col min="3" max="3" width="47.85546875" style="585" customWidth="1"/>
    <col min="4" max="18" width="14.7109375" style="585" customWidth="1"/>
    <col min="19" max="19" width="14.7109375" style="1369" customWidth="1"/>
    <col min="20" max="21" width="8.85546875" style="585"/>
    <col min="22" max="22" width="15.140625" style="585" customWidth="1"/>
    <col min="23" max="16384" width="8.85546875" style="585"/>
  </cols>
  <sheetData>
    <row r="1" spans="1:23" s="1172" customFormat="1" ht="21.75">
      <c r="A1" s="1075"/>
      <c r="C1" s="228" t="s">
        <v>2121</v>
      </c>
      <c r="D1" s="1310"/>
      <c r="E1" s="1366"/>
      <c r="F1" s="1366"/>
      <c r="G1" s="1366"/>
      <c r="H1" s="1366"/>
      <c r="I1" s="1366"/>
      <c r="J1" s="1366"/>
      <c r="K1" s="1366"/>
      <c r="L1" s="1366"/>
      <c r="M1" s="1366"/>
      <c r="N1" s="1366"/>
      <c r="O1" s="1366"/>
      <c r="P1" s="1366"/>
      <c r="Q1" s="1366"/>
      <c r="R1" s="1366"/>
      <c r="S1" s="1367"/>
      <c r="T1" s="1366"/>
      <c r="U1" s="1366"/>
      <c r="V1" s="772" t="s">
        <v>418</v>
      </c>
      <c r="W1" s="1366"/>
    </row>
    <row r="2" spans="1:23" s="1172" customFormat="1" ht="18">
      <c r="A2" s="1075"/>
      <c r="C2" s="1298" t="s">
        <v>672</v>
      </c>
      <c r="D2" s="1310"/>
      <c r="E2" s="1366"/>
      <c r="F2" s="1366"/>
      <c r="G2" s="1366"/>
      <c r="H2" s="1366"/>
      <c r="I2" s="1366"/>
      <c r="J2" s="1366"/>
      <c r="K2" s="1366"/>
      <c r="L2" s="1366"/>
      <c r="M2" s="1366"/>
      <c r="N2" s="1366"/>
      <c r="O2" s="1366"/>
      <c r="P2" s="1366"/>
      <c r="Q2" s="1366"/>
      <c r="R2" s="1366"/>
      <c r="S2" s="1368"/>
      <c r="T2" s="1366"/>
      <c r="U2" s="1366"/>
      <c r="V2" s="1366"/>
      <c r="W2" s="1366"/>
    </row>
    <row r="3" spans="1:23" s="1486" customFormat="1" ht="20.25" customHeight="1" thickBot="1">
      <c r="A3" s="1485"/>
      <c r="B3" s="927"/>
      <c r="C3" s="1484"/>
      <c r="D3" s="1484" t="s">
        <v>64</v>
      </c>
      <c r="E3" s="1484" t="s">
        <v>65</v>
      </c>
      <c r="F3" s="1484" t="s">
        <v>66</v>
      </c>
      <c r="G3" s="1484" t="s">
        <v>67</v>
      </c>
      <c r="H3" s="1484" t="s">
        <v>68</v>
      </c>
      <c r="I3" s="1484" t="s">
        <v>69</v>
      </c>
      <c r="J3" s="1484" t="s">
        <v>70</v>
      </c>
      <c r="K3" s="1484" t="s">
        <v>71</v>
      </c>
      <c r="L3" s="1484" t="s">
        <v>106</v>
      </c>
      <c r="M3" s="1484" t="s">
        <v>107</v>
      </c>
      <c r="N3" s="1484" t="s">
        <v>108</v>
      </c>
      <c r="O3" s="1484" t="s">
        <v>109</v>
      </c>
      <c r="P3" s="1484" t="s">
        <v>204</v>
      </c>
      <c r="Q3" s="1484" t="s">
        <v>205</v>
      </c>
      <c r="R3" s="1484" t="s">
        <v>206</v>
      </c>
      <c r="S3" s="1484" t="s">
        <v>225</v>
      </c>
    </row>
    <row r="4" spans="1:23" s="1482" customFormat="1" ht="24" customHeight="1">
      <c r="A4" s="1481"/>
      <c r="C4" s="1483" t="s">
        <v>2122</v>
      </c>
      <c r="D4" s="2188" t="s">
        <v>2123</v>
      </c>
      <c r="E4" s="2188"/>
      <c r="F4" s="2188"/>
      <c r="G4" s="2188"/>
      <c r="H4" s="2188"/>
      <c r="I4" s="2188"/>
      <c r="J4" s="2188"/>
      <c r="K4" s="2188"/>
      <c r="L4" s="2188"/>
      <c r="M4" s="2188"/>
      <c r="N4" s="2188"/>
      <c r="O4" s="2188"/>
      <c r="P4" s="2188"/>
      <c r="Q4" s="2188"/>
      <c r="R4" s="2188"/>
      <c r="S4" s="2188"/>
    </row>
    <row r="5" spans="1:23" s="1477" customFormat="1" ht="20.25" customHeight="1">
      <c r="A5" s="1476"/>
      <c r="C5" s="1478"/>
      <c r="D5" s="1480"/>
      <c r="E5" s="2189" t="s">
        <v>2124</v>
      </c>
      <c r="F5" s="2189"/>
      <c r="G5" s="2189"/>
      <c r="H5" s="2189"/>
      <c r="I5" s="2189"/>
      <c r="J5" s="2189"/>
      <c r="K5" s="2189" t="s">
        <v>2125</v>
      </c>
      <c r="L5" s="2189"/>
      <c r="M5" s="2189"/>
      <c r="N5" s="2189"/>
      <c r="O5" s="2189"/>
      <c r="P5" s="2189"/>
      <c r="Q5" s="2189"/>
      <c r="R5" s="2189" t="s">
        <v>2126</v>
      </c>
      <c r="S5" s="2189"/>
    </row>
    <row r="6" spans="1:23" s="1366" customFormat="1" ht="88.5" customHeight="1">
      <c r="A6" s="1474"/>
      <c r="B6" s="1475"/>
      <c r="C6" s="1454"/>
      <c r="D6" s="1455"/>
      <c r="E6" s="1455" t="s">
        <v>2127</v>
      </c>
      <c r="F6" s="1455" t="s">
        <v>2128</v>
      </c>
      <c r="G6" s="1455" t="s">
        <v>2129</v>
      </c>
      <c r="H6" s="1455" t="s">
        <v>2130</v>
      </c>
      <c r="I6" s="1455" t="s">
        <v>2131</v>
      </c>
      <c r="J6" s="1455" t="s">
        <v>2132</v>
      </c>
      <c r="K6" s="1455" t="s">
        <v>2133</v>
      </c>
      <c r="L6" s="1455" t="s">
        <v>2134</v>
      </c>
      <c r="M6" s="1455" t="s">
        <v>2135</v>
      </c>
      <c r="N6" s="1455" t="s">
        <v>2136</v>
      </c>
      <c r="O6" s="1455" t="s">
        <v>2137</v>
      </c>
      <c r="P6" s="1455" t="s">
        <v>2138</v>
      </c>
      <c r="Q6" s="1455" t="s">
        <v>2139</v>
      </c>
      <c r="R6" s="1454"/>
      <c r="S6" s="1479" t="s">
        <v>2140</v>
      </c>
    </row>
    <row r="7" spans="1:23" s="1366" customFormat="1" ht="30" customHeight="1">
      <c r="A7" s="1474"/>
      <c r="B7" s="1456">
        <v>1</v>
      </c>
      <c r="C7" s="1457" t="s">
        <v>2141</v>
      </c>
      <c r="D7" s="1458">
        <v>29653.001954544474</v>
      </c>
      <c r="E7" s="1459">
        <v>15654.161769665101</v>
      </c>
      <c r="F7" s="1459">
        <v>5337.0067485918998</v>
      </c>
      <c r="G7" s="1459">
        <v>1949.6198562202999</v>
      </c>
      <c r="H7" s="1459">
        <v>824.69700006990001</v>
      </c>
      <c r="I7" s="1459">
        <v>334.35846058739997</v>
      </c>
      <c r="J7" s="1459">
        <v>292.6075747859</v>
      </c>
      <c r="K7" s="1459">
        <v>1078.1732691549</v>
      </c>
      <c r="L7" s="1459">
        <v>2043.0971187468001</v>
      </c>
      <c r="M7" s="1459">
        <v>3259.0161676910998</v>
      </c>
      <c r="N7" s="1459">
        <v>2638.6012631198</v>
      </c>
      <c r="O7" s="1459">
        <v>1405.6371998124</v>
      </c>
      <c r="P7" s="1459">
        <v>550.21681242859995</v>
      </c>
      <c r="Q7" s="1459">
        <v>15.8429271754</v>
      </c>
      <c r="R7" s="1459">
        <v>18662.417196415478</v>
      </c>
      <c r="S7" s="1460">
        <v>0.83175081234300774</v>
      </c>
    </row>
    <row r="8" spans="1:23" s="1366" customFormat="1" ht="30" customHeight="1">
      <c r="A8" s="1474"/>
      <c r="B8" s="1461">
        <v>2</v>
      </c>
      <c r="C8" s="1462" t="s">
        <v>2142</v>
      </c>
      <c r="D8" s="1463">
        <v>3416.5163266989807</v>
      </c>
      <c r="E8" s="1464">
        <v>824.65130643160001</v>
      </c>
      <c r="F8" s="1464">
        <v>1315.9458502931</v>
      </c>
      <c r="G8" s="1464">
        <v>289.33013260590002</v>
      </c>
      <c r="H8" s="1464">
        <v>2.1690100614999999</v>
      </c>
      <c r="I8" s="1464">
        <v>0</v>
      </c>
      <c r="J8" s="1464">
        <v>0</v>
      </c>
      <c r="K8" s="1464">
        <v>0.27576740999999999</v>
      </c>
      <c r="L8" s="1464">
        <v>1.31633932</v>
      </c>
      <c r="M8" s="1464">
        <v>5.9225849913999999</v>
      </c>
      <c r="N8" s="1464">
        <v>1.4045738699999999</v>
      </c>
      <c r="O8" s="1464">
        <v>0.76741179999999998</v>
      </c>
      <c r="P8" s="1464">
        <v>2.430736E-2</v>
      </c>
      <c r="Q8" s="1464">
        <v>0</v>
      </c>
      <c r="R8" s="1464">
        <v>3406.8053419475809</v>
      </c>
      <c r="S8" s="1465">
        <v>0.86291109823984191</v>
      </c>
    </row>
    <row r="9" spans="1:23" s="1366" customFormat="1" ht="30" customHeight="1">
      <c r="A9" s="1474"/>
      <c r="B9" s="1461">
        <v>3</v>
      </c>
      <c r="C9" s="1462" t="s">
        <v>2143</v>
      </c>
      <c r="D9" s="1463">
        <v>26126.147198685198</v>
      </c>
      <c r="E9" s="1464">
        <v>14817.7881210135</v>
      </c>
      <c r="F9" s="1464">
        <v>4013.1984974088</v>
      </c>
      <c r="G9" s="1464">
        <v>1657.7685017944</v>
      </c>
      <c r="H9" s="1464">
        <v>822.52799000840002</v>
      </c>
      <c r="I9" s="1464">
        <v>334.35846058739997</v>
      </c>
      <c r="J9" s="1464">
        <v>292.6075747859</v>
      </c>
      <c r="K9" s="1464">
        <v>1077.8975017449</v>
      </c>
      <c r="L9" s="1464">
        <v>2040.9944753268001</v>
      </c>
      <c r="M9" s="1464">
        <v>3250.1709078396998</v>
      </c>
      <c r="N9" s="1464">
        <v>2634.2552305698</v>
      </c>
      <c r="O9" s="1464">
        <v>1402.4631091224001</v>
      </c>
      <c r="P9" s="1464">
        <v>545.31796457860003</v>
      </c>
      <c r="Q9" s="1464">
        <v>15.8429271754</v>
      </c>
      <c r="R9" s="1464">
        <v>15159.205082327597</v>
      </c>
      <c r="S9" s="1465">
        <v>0.98887940933523</v>
      </c>
    </row>
    <row r="10" spans="1:23" s="1366" customFormat="1" ht="30" customHeight="1">
      <c r="A10" s="1474"/>
      <c r="B10" s="1461">
        <v>4</v>
      </c>
      <c r="C10" s="1462" t="s">
        <v>2144</v>
      </c>
      <c r="D10" s="1463">
        <v>110.33842916030002</v>
      </c>
      <c r="E10" s="1464">
        <v>11.72234222</v>
      </c>
      <c r="F10" s="1464">
        <v>7.86240089</v>
      </c>
      <c r="G10" s="1464">
        <v>2.5212218200000001</v>
      </c>
      <c r="H10" s="1464">
        <v>0</v>
      </c>
      <c r="I10" s="1464">
        <v>0</v>
      </c>
      <c r="J10" s="1464">
        <v>0</v>
      </c>
      <c r="K10" s="1464">
        <v>0</v>
      </c>
      <c r="L10" s="1464">
        <v>0.78630409999999995</v>
      </c>
      <c r="M10" s="1464">
        <v>2.9226748599999999</v>
      </c>
      <c r="N10" s="1464">
        <v>2.9414586800000002</v>
      </c>
      <c r="O10" s="1464">
        <v>2.4066788899999998</v>
      </c>
      <c r="P10" s="1464">
        <v>4.8745404900000002</v>
      </c>
      <c r="Q10" s="1464">
        <v>0</v>
      </c>
      <c r="R10" s="1464">
        <v>96.406772140300021</v>
      </c>
      <c r="S10" s="1465">
        <v>0.1845957667027984</v>
      </c>
    </row>
    <row r="11" spans="1:23" s="1366" customFormat="1" ht="30" customHeight="1">
      <c r="A11" s="1474"/>
      <c r="B11" s="1461">
        <v>5</v>
      </c>
      <c r="C11" s="1462" t="s">
        <v>2145</v>
      </c>
      <c r="D11" s="1463">
        <v>18252.526867249999</v>
      </c>
      <c r="E11" s="1464">
        <v>11886.8646683356</v>
      </c>
      <c r="F11" s="1464">
        <v>4895.2512461938004</v>
      </c>
      <c r="G11" s="1464">
        <v>1463.7135065144</v>
      </c>
      <c r="H11" s="1464">
        <v>4.4776344822</v>
      </c>
      <c r="I11" s="1464">
        <v>2.2198117239999999</v>
      </c>
      <c r="J11" s="1464">
        <v>0</v>
      </c>
      <c r="K11" s="1466"/>
      <c r="L11" s="1466"/>
      <c r="M11" s="1466"/>
      <c r="N11" s="1466"/>
      <c r="O11" s="1466"/>
      <c r="P11" s="1466"/>
      <c r="Q11" s="1466"/>
      <c r="R11" s="1464">
        <v>15522.48066340269</v>
      </c>
      <c r="S11" s="1465">
        <v>1</v>
      </c>
    </row>
    <row r="12" spans="1:23" s="1366" customFormat="1" ht="30" customHeight="1">
      <c r="A12" s="1474"/>
      <c r="B12" s="1461">
        <v>6</v>
      </c>
      <c r="C12" s="1467" t="s">
        <v>2146</v>
      </c>
      <c r="D12" s="1463">
        <v>1376.9314621530714</v>
      </c>
      <c r="E12" s="1464">
        <v>765.28569264960004</v>
      </c>
      <c r="F12" s="1464">
        <v>232.89132811409999</v>
      </c>
      <c r="G12" s="1464">
        <v>96.472736018500001</v>
      </c>
      <c r="H12" s="1464">
        <v>46.636643750200001</v>
      </c>
      <c r="I12" s="1464">
        <v>21.4971194558</v>
      </c>
      <c r="J12" s="1464">
        <v>18.7717279588</v>
      </c>
      <c r="K12" s="1464">
        <v>138.42181409119999</v>
      </c>
      <c r="L12" s="1464">
        <v>140.37576636110001</v>
      </c>
      <c r="M12" s="1464">
        <v>192.80667175120001</v>
      </c>
      <c r="N12" s="1464">
        <v>161.7873921268</v>
      </c>
      <c r="O12" s="1464">
        <v>87.951510541000005</v>
      </c>
      <c r="P12" s="1464">
        <v>32.965510667499998</v>
      </c>
      <c r="Q12" s="1464">
        <v>0.13387502000000001</v>
      </c>
      <c r="R12" s="1464">
        <v>622.48892159427146</v>
      </c>
      <c r="S12" s="1465">
        <v>0.763921462</v>
      </c>
    </row>
    <row r="13" spans="1:23" s="1334" customFormat="1" ht="30" customHeight="1">
      <c r="A13" s="1474"/>
      <c r="B13" s="1461">
        <v>7</v>
      </c>
      <c r="C13" s="1462" t="s">
        <v>2142</v>
      </c>
      <c r="D13" s="1463">
        <v>118.0391276246512</v>
      </c>
      <c r="E13" s="1464">
        <v>0</v>
      </c>
      <c r="F13" s="1464">
        <v>0</v>
      </c>
      <c r="G13" s="1464">
        <v>0</v>
      </c>
      <c r="H13" s="1464">
        <v>0</v>
      </c>
      <c r="I13" s="1464">
        <v>0</v>
      </c>
      <c r="J13" s="1464">
        <v>0</v>
      </c>
      <c r="K13" s="1985">
        <v>0</v>
      </c>
      <c r="L13" s="1464">
        <v>0</v>
      </c>
      <c r="M13" s="1464">
        <v>0</v>
      </c>
      <c r="N13" s="1464">
        <v>0</v>
      </c>
      <c r="O13" s="1464">
        <v>0</v>
      </c>
      <c r="P13" s="1464">
        <v>0</v>
      </c>
      <c r="Q13" s="1464">
        <v>0</v>
      </c>
      <c r="R13" s="1464">
        <v>118.0391276246512</v>
      </c>
      <c r="S13" s="1465">
        <v>0</v>
      </c>
    </row>
    <row r="14" spans="1:23" s="1334" customFormat="1" ht="30" customHeight="1">
      <c r="A14" s="1474"/>
      <c r="B14" s="1461">
        <v>8</v>
      </c>
      <c r="C14" s="1462" t="s">
        <v>2143</v>
      </c>
      <c r="D14" s="1463">
        <v>1213.0235053287201</v>
      </c>
      <c r="E14" s="1464">
        <v>765.28569264960004</v>
      </c>
      <c r="F14" s="1464">
        <v>232.89132811409999</v>
      </c>
      <c r="G14" s="1464">
        <v>96.472736018500001</v>
      </c>
      <c r="H14" s="1464">
        <v>46.636643750200001</v>
      </c>
      <c r="I14" s="1464">
        <v>21.4971194558</v>
      </c>
      <c r="J14" s="1464">
        <v>18.7717279588</v>
      </c>
      <c r="K14" s="1464">
        <v>138.42181409119999</v>
      </c>
      <c r="L14" s="1464">
        <v>140.37576636110001</v>
      </c>
      <c r="M14" s="1464">
        <v>192.80667175120001</v>
      </c>
      <c r="N14" s="1464">
        <v>161.7873921268</v>
      </c>
      <c r="O14" s="1464">
        <v>87.951510541000005</v>
      </c>
      <c r="P14" s="1464">
        <v>32.965510667499998</v>
      </c>
      <c r="Q14" s="1464">
        <v>0.13387502000000001</v>
      </c>
      <c r="R14" s="1464">
        <v>458.58096476992023</v>
      </c>
      <c r="S14" s="1465">
        <v>0.96428931830916575</v>
      </c>
    </row>
    <row r="15" spans="1:23" s="1366" customFormat="1" ht="30" customHeight="1">
      <c r="A15" s="1474"/>
      <c r="B15" s="1461">
        <v>9</v>
      </c>
      <c r="C15" s="1462" t="s">
        <v>2144</v>
      </c>
      <c r="D15" s="1463">
        <v>45.868829199700002</v>
      </c>
      <c r="E15" s="1464">
        <v>0</v>
      </c>
      <c r="F15" s="1464">
        <v>0</v>
      </c>
      <c r="G15" s="1464">
        <v>0</v>
      </c>
      <c r="H15" s="1464">
        <v>0</v>
      </c>
      <c r="I15" s="1464">
        <v>0</v>
      </c>
      <c r="J15" s="1464">
        <v>0</v>
      </c>
      <c r="K15" s="1464">
        <v>0</v>
      </c>
      <c r="L15" s="1464">
        <v>0</v>
      </c>
      <c r="M15" s="1464">
        <v>0</v>
      </c>
      <c r="N15" s="1464">
        <v>0</v>
      </c>
      <c r="O15" s="1464">
        <v>0</v>
      </c>
      <c r="P15" s="1464">
        <v>0</v>
      </c>
      <c r="Q15" s="1464">
        <v>0</v>
      </c>
      <c r="R15" s="1464">
        <v>45.868829199700002</v>
      </c>
      <c r="S15" s="1465">
        <v>0</v>
      </c>
    </row>
    <row r="16" spans="1:23" s="1366" customFormat="1" ht="30" customHeight="1" thickBot="1">
      <c r="A16" s="1474"/>
      <c r="B16" s="1468">
        <v>10</v>
      </c>
      <c r="C16" s="1469" t="s">
        <v>2145</v>
      </c>
      <c r="D16" s="1470">
        <v>506.99019059469998</v>
      </c>
      <c r="E16" s="1471">
        <v>470.45679253449998</v>
      </c>
      <c r="F16" s="1471">
        <v>36.5279222327</v>
      </c>
      <c r="G16" s="1471">
        <v>5.4758274999999997E-3</v>
      </c>
      <c r="H16" s="1471">
        <v>0</v>
      </c>
      <c r="I16" s="1471">
        <v>0</v>
      </c>
      <c r="J16" s="1471">
        <v>0</v>
      </c>
      <c r="K16" s="1472"/>
      <c r="L16" s="1472"/>
      <c r="M16" s="1472"/>
      <c r="N16" s="1472"/>
      <c r="O16" s="1472"/>
      <c r="P16" s="1472"/>
      <c r="Q16" s="1472"/>
      <c r="R16" s="1471">
        <v>475.5326470630992</v>
      </c>
      <c r="S16" s="1473">
        <v>1</v>
      </c>
    </row>
    <row r="17" spans="1:1">
      <c r="A17" s="1075"/>
    </row>
    <row r="18" spans="1:1">
      <c r="A18" s="1075"/>
    </row>
    <row r="19" spans="1:1">
      <c r="A19" s="1075"/>
    </row>
    <row r="20" spans="1:1">
      <c r="A20" s="1075"/>
    </row>
    <row r="21" spans="1:1">
      <c r="A21" s="1075"/>
    </row>
    <row r="22" spans="1:1">
      <c r="A22" s="1075"/>
    </row>
    <row r="23" spans="1:1">
      <c r="A23" s="1075"/>
    </row>
    <row r="24" spans="1:1">
      <c r="A24" s="1075"/>
    </row>
    <row r="25" spans="1:1">
      <c r="A25" s="1075"/>
    </row>
    <row r="26" spans="1:1">
      <c r="A26" s="1075"/>
    </row>
    <row r="27" spans="1:1">
      <c r="A27" s="1075"/>
    </row>
    <row r="28" spans="1:1">
      <c r="A28" s="1075"/>
    </row>
    <row r="29" spans="1:1">
      <c r="A29" s="1075"/>
    </row>
    <row r="30" spans="1:1">
      <c r="A30" s="1075"/>
    </row>
    <row r="31" spans="1:1">
      <c r="A31" s="1075"/>
    </row>
    <row r="32" spans="1:1">
      <c r="A32" s="1165"/>
    </row>
  </sheetData>
  <mergeCells count="4">
    <mergeCell ref="D4:S4"/>
    <mergeCell ref="E5:J5"/>
    <mergeCell ref="K5:Q5"/>
    <mergeCell ref="R5:S5"/>
  </mergeCells>
  <hyperlinks>
    <hyperlink ref="V1" location="Index!A1" display="Back to index" xr:uid="{0325C64A-39EA-4B21-A930-564B89566C9A}"/>
  </hyperlinks>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5FF9B-F539-4E59-8F15-B90B32262389}">
  <sheetPr>
    <tabColor theme="7" tint="0.59999389629810485"/>
  </sheetPr>
  <dimension ref="A1:L16"/>
  <sheetViews>
    <sheetView showGridLines="0" zoomScale="90" zoomScaleNormal="90" workbookViewId="0">
      <selection activeCell="L1" sqref="L1"/>
    </sheetView>
  </sheetViews>
  <sheetFormatPr defaultColWidth="22.28515625" defaultRowHeight="13.5"/>
  <cols>
    <col min="1" max="1" width="4.7109375" style="77" customWidth="1"/>
    <col min="2" max="2" width="3.28515625" style="334" bestFit="1" customWidth="1"/>
    <col min="3" max="3" width="39.7109375" style="585" customWidth="1"/>
    <col min="4" max="4" width="29" style="585" customWidth="1"/>
    <col min="5" max="9" width="20.7109375" style="585" customWidth="1"/>
    <col min="10" max="10" width="3.42578125" style="585" customWidth="1"/>
    <col min="11" max="16384" width="22.28515625" style="585"/>
  </cols>
  <sheetData>
    <row r="1" spans="1:12" ht="21.75">
      <c r="C1" s="228" t="s">
        <v>2147</v>
      </c>
      <c r="L1" s="772" t="s">
        <v>418</v>
      </c>
    </row>
    <row r="2" spans="1:12">
      <c r="A2" s="1075"/>
      <c r="C2" s="1297" t="s">
        <v>672</v>
      </c>
      <c r="D2" s="1365"/>
    </row>
    <row r="3" spans="1:12" ht="14.25" thickBot="1">
      <c r="A3" s="1075"/>
      <c r="C3" s="1171" t="s">
        <v>64</v>
      </c>
      <c r="D3" s="1171" t="s">
        <v>65</v>
      </c>
      <c r="E3" s="1171" t="s">
        <v>66</v>
      </c>
      <c r="F3" s="1171" t="s">
        <v>67</v>
      </c>
      <c r="G3" s="1171" t="s">
        <v>68</v>
      </c>
      <c r="H3" s="1171" t="s">
        <v>69</v>
      </c>
      <c r="I3" s="1171" t="s">
        <v>70</v>
      </c>
      <c r="J3" s="334"/>
      <c r="K3" s="334"/>
    </row>
    <row r="4" spans="1:12" s="1697" customFormat="1" ht="67.5" customHeight="1">
      <c r="A4" s="1695"/>
      <c r="B4" s="1696"/>
      <c r="C4" s="1684" t="s">
        <v>2148</v>
      </c>
      <c r="D4" s="1684" t="s">
        <v>2149</v>
      </c>
      <c r="E4" s="1684" t="s">
        <v>2150</v>
      </c>
      <c r="F4" s="1684" t="s">
        <v>2151</v>
      </c>
      <c r="G4" s="1684" t="s">
        <v>2152</v>
      </c>
      <c r="H4" s="1684" t="s">
        <v>2153</v>
      </c>
      <c r="I4" s="1684" t="s">
        <v>2154</v>
      </c>
    </row>
    <row r="5" spans="1:12" s="1697" customFormat="1" ht="20.100000000000001" customHeight="1">
      <c r="A5" s="1555"/>
      <c r="B5" s="1627">
        <v>1</v>
      </c>
      <c r="C5" s="1698" t="s">
        <v>2155</v>
      </c>
      <c r="D5" s="1699">
        <v>35.11</v>
      </c>
      <c r="E5" s="1700">
        <v>862.08773878317254</v>
      </c>
      <c r="F5" s="1701" t="s">
        <v>2357</v>
      </c>
      <c r="G5" s="1701">
        <v>2024</v>
      </c>
      <c r="H5" s="1702">
        <v>-0.4</v>
      </c>
      <c r="I5" s="1701" t="s">
        <v>2156</v>
      </c>
    </row>
    <row r="6" spans="1:12" s="1697" customFormat="1" ht="20.100000000000001" customHeight="1">
      <c r="A6" s="1555"/>
      <c r="B6" s="1630">
        <v>2</v>
      </c>
      <c r="C6" s="1703" t="s">
        <v>2157</v>
      </c>
      <c r="D6" s="1631" t="s">
        <v>2358</v>
      </c>
      <c r="E6" s="1700">
        <v>403.61658673137015</v>
      </c>
      <c r="F6" s="1701" t="s">
        <v>2315</v>
      </c>
      <c r="G6" s="1701">
        <v>2024</v>
      </c>
      <c r="H6" s="1702">
        <v>0.21</v>
      </c>
      <c r="I6" s="1701" t="s">
        <v>2158</v>
      </c>
    </row>
    <row r="7" spans="1:12" s="1697" customFormat="1" ht="20.100000000000001" customHeight="1">
      <c r="A7" s="1555"/>
      <c r="B7" s="1630">
        <v>3</v>
      </c>
      <c r="C7" s="1703" t="s">
        <v>2159</v>
      </c>
      <c r="D7" s="1631">
        <v>29.1</v>
      </c>
      <c r="E7" s="1700">
        <v>17.524619605530198</v>
      </c>
      <c r="F7" s="1701" t="s">
        <v>2160</v>
      </c>
      <c r="G7" s="1701">
        <v>2024</v>
      </c>
      <c r="H7" s="1702">
        <v>0.39</v>
      </c>
      <c r="I7" s="1701" t="s">
        <v>2161</v>
      </c>
    </row>
    <row r="8" spans="1:12" s="1697" customFormat="1" ht="20.100000000000001" customHeight="1">
      <c r="A8" s="1555"/>
      <c r="B8" s="1630">
        <v>4</v>
      </c>
      <c r="C8" s="1631" t="s">
        <v>2162</v>
      </c>
      <c r="D8" s="1631" t="s">
        <v>2359</v>
      </c>
      <c r="E8" s="1700">
        <v>3.0901582169590998</v>
      </c>
      <c r="F8" s="1701" t="s">
        <v>2163</v>
      </c>
      <c r="G8" s="1701">
        <v>2024</v>
      </c>
      <c r="H8" s="1702">
        <v>0.44</v>
      </c>
      <c r="I8" s="1701" t="s">
        <v>2164</v>
      </c>
    </row>
    <row r="9" spans="1:12" s="1708" customFormat="1" ht="20.100000000000001" customHeight="1">
      <c r="A9" s="1555"/>
      <c r="B9" s="1630">
        <v>5</v>
      </c>
      <c r="C9" s="1704" t="s">
        <v>2165</v>
      </c>
      <c r="D9" s="1631">
        <v>50.2</v>
      </c>
      <c r="E9" s="1705">
        <v>14.325521600873332</v>
      </c>
      <c r="F9" s="1706" t="s">
        <v>2166</v>
      </c>
      <c r="G9" s="1706">
        <v>2024</v>
      </c>
      <c r="H9" s="1707">
        <v>0.57999999999999996</v>
      </c>
      <c r="I9" s="1706" t="s">
        <v>2167</v>
      </c>
    </row>
    <row r="10" spans="1:12" s="1697" customFormat="1" ht="20.100000000000001" customHeight="1">
      <c r="A10" s="1555"/>
      <c r="B10" s="1630">
        <v>6</v>
      </c>
      <c r="C10" s="1631" t="s">
        <v>2168</v>
      </c>
      <c r="D10" s="1631">
        <v>23.51</v>
      </c>
      <c r="E10" s="1700">
        <v>68.496598079435842</v>
      </c>
      <c r="F10" s="1701" t="s">
        <v>2169</v>
      </c>
      <c r="G10" s="1701">
        <v>2024</v>
      </c>
      <c r="H10" s="1702">
        <v>0.44</v>
      </c>
      <c r="I10" s="1701" t="s">
        <v>2170</v>
      </c>
    </row>
    <row r="11" spans="1:12" s="1697" customFormat="1" ht="20.100000000000001" customHeight="1">
      <c r="A11" s="1555"/>
      <c r="B11" s="1630" t="s">
        <v>2171</v>
      </c>
      <c r="C11" s="1631" t="s">
        <v>2172</v>
      </c>
      <c r="D11" s="1631">
        <v>24.1</v>
      </c>
      <c r="E11" s="1700">
        <v>1.2849531080274701</v>
      </c>
      <c r="F11" s="1701" t="s">
        <v>2360</v>
      </c>
      <c r="G11" s="1701">
        <v>2024</v>
      </c>
      <c r="H11" s="1702">
        <v>0.18</v>
      </c>
      <c r="I11" s="1701" t="s">
        <v>2361</v>
      </c>
    </row>
    <row r="12" spans="1:12" s="1697" customFormat="1" ht="20.100000000000001" customHeight="1">
      <c r="A12" s="1555"/>
      <c r="B12" s="1630" t="s">
        <v>2173</v>
      </c>
      <c r="C12" s="1699" t="s">
        <v>2174</v>
      </c>
      <c r="D12" s="1631">
        <v>24.42</v>
      </c>
      <c r="E12" s="1709">
        <v>23.382648250300701</v>
      </c>
      <c r="F12" s="1710" t="s">
        <v>2175</v>
      </c>
      <c r="G12" s="1710">
        <v>2024</v>
      </c>
      <c r="H12" s="1711">
        <v>0.11</v>
      </c>
      <c r="I12" s="1710" t="s">
        <v>2176</v>
      </c>
    </row>
    <row r="13" spans="1:12" s="1697" customFormat="1" ht="20.100000000000001" customHeight="1" thickBot="1">
      <c r="A13" s="1555"/>
      <c r="B13" s="1712">
        <v>8</v>
      </c>
      <c r="C13" s="1713" t="s">
        <v>2177</v>
      </c>
      <c r="D13" s="1714">
        <v>20.100000000000001</v>
      </c>
      <c r="E13" s="1715">
        <v>46.16545712293378</v>
      </c>
      <c r="F13" s="1712" t="s">
        <v>2178</v>
      </c>
      <c r="G13" s="1712">
        <v>2024</v>
      </c>
      <c r="H13" s="1716">
        <v>0.3</v>
      </c>
      <c r="I13" s="1712" t="s">
        <v>2179</v>
      </c>
      <c r="K13" s="1940"/>
    </row>
    <row r="14" spans="1:12" s="1697" customFormat="1" ht="9" customHeight="1">
      <c r="A14" s="1555"/>
    </row>
    <row r="15" spans="1:12" s="1556" customFormat="1" ht="20.100000000000001" customHeight="1">
      <c r="A15" s="1558"/>
      <c r="C15" s="1717" t="s">
        <v>2335</v>
      </c>
      <c r="D15" s="1717"/>
    </row>
    <row r="16" spans="1:12" ht="20.100000000000001" customHeight="1"/>
  </sheetData>
  <hyperlinks>
    <hyperlink ref="L1" location="Index!A1" display="Back to index" xr:uid="{3C3F6157-91EE-4383-B258-7D1C81F2C421}"/>
  </hyperlinks>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CE1A3-E0E8-4029-92E0-C01CF17FA75F}">
  <sheetPr>
    <tabColor theme="7" tint="0.59999389629810485"/>
  </sheetPr>
  <dimension ref="A1:K32"/>
  <sheetViews>
    <sheetView showGridLines="0" zoomScale="90" zoomScaleNormal="90" workbookViewId="0"/>
  </sheetViews>
  <sheetFormatPr defaultColWidth="9.140625" defaultRowHeight="13.5"/>
  <cols>
    <col min="1" max="1" width="4.7109375" style="77" customWidth="1"/>
    <col min="2" max="2" width="3.5703125" style="585" customWidth="1"/>
    <col min="3" max="7" width="20.7109375" style="585" customWidth="1"/>
    <col min="8" max="8" width="46.42578125" style="585" customWidth="1"/>
    <col min="9" max="9" width="15.140625" style="585" customWidth="1"/>
    <col min="10" max="16384" width="9.140625" style="585"/>
  </cols>
  <sheetData>
    <row r="1" spans="1:11" ht="37.5" customHeight="1">
      <c r="C1" s="2190" t="s">
        <v>2180</v>
      </c>
      <c r="D1" s="2191"/>
      <c r="E1" s="2191"/>
      <c r="F1" s="2191"/>
      <c r="G1" s="2191"/>
      <c r="H1" s="2191"/>
      <c r="I1" s="772" t="s">
        <v>418</v>
      </c>
    </row>
    <row r="2" spans="1:11" ht="18">
      <c r="A2" s="1075"/>
      <c r="C2" s="1298" t="s">
        <v>672</v>
      </c>
    </row>
    <row r="3" spans="1:11" ht="14.25" thickBot="1">
      <c r="A3" s="1077"/>
      <c r="B3" s="870"/>
      <c r="C3" s="870" t="s">
        <v>64</v>
      </c>
      <c r="D3" s="870" t="s">
        <v>65</v>
      </c>
      <c r="E3" s="870" t="s">
        <v>66</v>
      </c>
      <c r="F3" s="800" t="s">
        <v>67</v>
      </c>
      <c r="G3" s="870" t="s">
        <v>68</v>
      </c>
    </row>
    <row r="4" spans="1:11" ht="85.5" customHeight="1">
      <c r="A4" s="1075"/>
      <c r="B4" s="1335"/>
      <c r="C4" s="1335" t="s">
        <v>2181</v>
      </c>
      <c r="D4" s="1335" t="s">
        <v>2182</v>
      </c>
      <c r="E4" s="1335" t="s">
        <v>2060</v>
      </c>
      <c r="F4" s="1336" t="s">
        <v>2183</v>
      </c>
      <c r="G4" s="1335" t="s">
        <v>2184</v>
      </c>
    </row>
    <row r="5" spans="1:11" ht="20.100000000000001" customHeight="1" thickBot="1">
      <c r="A5" s="1075"/>
      <c r="B5" s="1363">
        <v>1</v>
      </c>
      <c r="C5" s="1364">
        <v>0</v>
      </c>
      <c r="D5" s="1364">
        <v>0</v>
      </c>
      <c r="E5" s="1364">
        <v>0</v>
      </c>
      <c r="F5" s="1364">
        <v>0</v>
      </c>
      <c r="G5" s="1364">
        <v>0</v>
      </c>
    </row>
    <row r="6" spans="1:11" ht="15" customHeight="1">
      <c r="A6" s="1075"/>
      <c r="F6" s="192"/>
    </row>
    <row r="7" spans="1:11">
      <c r="A7" s="1075"/>
      <c r="C7" s="585" t="s">
        <v>2185</v>
      </c>
    </row>
    <row r="8" spans="1:11">
      <c r="A8" s="1075"/>
    </row>
    <row r="9" spans="1:11">
      <c r="A9" s="1075"/>
    </row>
    <row r="10" spans="1:11">
      <c r="A10" s="1075"/>
    </row>
    <row r="11" spans="1:11">
      <c r="A11" s="1075"/>
    </row>
    <row r="12" spans="1:11">
      <c r="A12" s="1075"/>
    </row>
    <row r="13" spans="1:11">
      <c r="A13" s="1075"/>
      <c r="K13" s="924"/>
    </row>
    <row r="14" spans="1:11">
      <c r="A14" s="1075"/>
    </row>
    <row r="15" spans="1:11">
      <c r="A15" s="1075"/>
    </row>
    <row r="16" spans="1:11">
      <c r="A16" s="1075"/>
    </row>
    <row r="17" spans="1:1">
      <c r="A17" s="1075"/>
    </row>
    <row r="18" spans="1:1">
      <c r="A18" s="1075"/>
    </row>
    <row r="19" spans="1:1">
      <c r="A19" s="1075"/>
    </row>
    <row r="20" spans="1:1">
      <c r="A20" s="1075"/>
    </row>
    <row r="21" spans="1:1">
      <c r="A21" s="1075"/>
    </row>
    <row r="22" spans="1:1">
      <c r="A22" s="1075"/>
    </row>
    <row r="23" spans="1:1">
      <c r="A23" s="1075"/>
    </row>
    <row r="24" spans="1:1">
      <c r="A24" s="1075"/>
    </row>
    <row r="25" spans="1:1">
      <c r="A25" s="1075"/>
    </row>
    <row r="26" spans="1:1">
      <c r="A26" s="1075"/>
    </row>
    <row r="27" spans="1:1">
      <c r="A27" s="1075"/>
    </row>
    <row r="28" spans="1:1">
      <c r="A28" s="1075"/>
    </row>
    <row r="29" spans="1:1">
      <c r="A29" s="1075"/>
    </row>
    <row r="30" spans="1:1">
      <c r="A30" s="1075"/>
    </row>
    <row r="31" spans="1:1">
      <c r="A31" s="1075"/>
    </row>
    <row r="32" spans="1:1">
      <c r="A32" s="1165"/>
    </row>
  </sheetData>
  <mergeCells count="1">
    <mergeCell ref="C1:H1"/>
  </mergeCells>
  <hyperlinks>
    <hyperlink ref="I1" location="Index!A1" display="Back to index" xr:uid="{07C3259C-B23E-4441-B556-657C5F5FE2A3}"/>
  </hyperlinks>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AC4DF-857C-4F36-801A-4BAC99796CC0}">
  <sheetPr>
    <tabColor theme="7" tint="0.59999389629810485"/>
  </sheetPr>
  <dimension ref="A1:R97"/>
  <sheetViews>
    <sheetView showGridLines="0" zoomScale="90" zoomScaleNormal="90" workbookViewId="0"/>
  </sheetViews>
  <sheetFormatPr defaultColWidth="8.85546875" defaultRowHeight="13.5"/>
  <cols>
    <col min="1" max="1" width="4.7109375" style="77" customWidth="1"/>
    <col min="2" max="2" width="3.28515625" style="870" bestFit="1" customWidth="1"/>
    <col min="3" max="3" width="66" style="585" customWidth="1"/>
    <col min="4" max="17" width="13.7109375" style="1332" customWidth="1"/>
    <col min="18" max="16384" width="8.85546875" style="585"/>
  </cols>
  <sheetData>
    <row r="1" spans="1:18" ht="27">
      <c r="C1" s="228" t="s">
        <v>2186</v>
      </c>
      <c r="Q1" s="1361"/>
      <c r="R1" s="1362" t="s">
        <v>418</v>
      </c>
    </row>
    <row r="2" spans="1:18" ht="18">
      <c r="A2" s="1075"/>
      <c r="C2" s="1303" t="s">
        <v>672</v>
      </c>
    </row>
    <row r="3" spans="1:18" ht="18">
      <c r="A3" s="1075"/>
      <c r="C3" s="1390"/>
    </row>
    <row r="4" spans="1:18" ht="18">
      <c r="A4" s="1075"/>
      <c r="B4" s="1487"/>
      <c r="C4" s="1372" t="s">
        <v>2187</v>
      </c>
    </row>
    <row r="5" spans="1:18" s="1489" customFormat="1" ht="14.25" thickBot="1">
      <c r="A5" s="1513"/>
      <c r="B5" s="1526"/>
      <c r="C5" s="1524" t="s">
        <v>64</v>
      </c>
      <c r="D5" s="1514" t="s">
        <v>65</v>
      </c>
      <c r="E5" s="1514" t="s">
        <v>66</v>
      </c>
      <c r="F5" s="1514" t="s">
        <v>67</v>
      </c>
      <c r="G5" s="1514" t="s">
        <v>68</v>
      </c>
      <c r="H5" s="1514" t="s">
        <v>69</v>
      </c>
      <c r="I5" s="1514" t="s">
        <v>70</v>
      </c>
      <c r="J5" s="1514" t="s">
        <v>71</v>
      </c>
      <c r="K5" s="1514" t="s">
        <v>106</v>
      </c>
      <c r="L5" s="1514" t="s">
        <v>107</v>
      </c>
      <c r="M5" s="1514" t="s">
        <v>108</v>
      </c>
      <c r="N5" s="1515" t="s">
        <v>109</v>
      </c>
      <c r="O5" s="1515" t="s">
        <v>204</v>
      </c>
      <c r="P5" s="1515" t="s">
        <v>205</v>
      </c>
      <c r="Q5" s="1515" t="s">
        <v>2188</v>
      </c>
    </row>
    <row r="6" spans="1:18" s="1528" customFormat="1" ht="15" customHeight="1">
      <c r="A6" s="1527"/>
      <c r="B6" s="650"/>
      <c r="C6" s="2192" t="s">
        <v>2189</v>
      </c>
      <c r="D6" s="2195" t="s">
        <v>2190</v>
      </c>
      <c r="E6" s="2195"/>
      <c r="F6" s="2195"/>
      <c r="G6" s="2195"/>
      <c r="H6" s="2195"/>
      <c r="I6" s="2195"/>
      <c r="J6" s="2195"/>
      <c r="K6" s="2195"/>
      <c r="L6" s="2195"/>
      <c r="M6" s="2195"/>
      <c r="N6" s="2195"/>
      <c r="O6" s="2195"/>
      <c r="P6" s="2195"/>
      <c r="Q6" s="2195"/>
    </row>
    <row r="7" spans="1:18" s="1489" customFormat="1" ht="26.25" customHeight="1">
      <c r="A7" s="1165"/>
      <c r="B7" s="1526"/>
      <c r="C7" s="2193"/>
      <c r="D7" s="1490"/>
      <c r="E7" s="2196" t="s">
        <v>2191</v>
      </c>
      <c r="F7" s="2196"/>
      <c r="G7" s="2196"/>
      <c r="H7" s="2196"/>
      <c r="I7" s="2196"/>
      <c r="J7" s="2196"/>
      <c r="K7" s="2196"/>
      <c r="L7" s="2196"/>
      <c r="M7" s="2196"/>
      <c r="N7" s="2196"/>
      <c r="O7" s="2196"/>
      <c r="P7" s="2196"/>
      <c r="Q7" s="2196"/>
    </row>
    <row r="8" spans="1:18" s="1489" customFormat="1" ht="52.5" customHeight="1">
      <c r="A8" s="1165"/>
      <c r="B8" s="1526"/>
      <c r="C8" s="2193"/>
      <c r="D8" s="1490"/>
      <c r="E8" s="2196" t="s">
        <v>2192</v>
      </c>
      <c r="F8" s="2196"/>
      <c r="G8" s="2196"/>
      <c r="H8" s="2196"/>
      <c r="I8" s="2196"/>
      <c r="J8" s="2197" t="s">
        <v>2193</v>
      </c>
      <c r="K8" s="2197" t="s">
        <v>2194</v>
      </c>
      <c r="L8" s="2197" t="s">
        <v>2195</v>
      </c>
      <c r="M8" s="2196" t="s">
        <v>2063</v>
      </c>
      <c r="N8" s="2196" t="s">
        <v>2062</v>
      </c>
      <c r="O8" s="2200" t="s">
        <v>1779</v>
      </c>
      <c r="P8" s="2200"/>
      <c r="Q8" s="2200"/>
    </row>
    <row r="9" spans="1:18" s="1489" customFormat="1" ht="52.5" customHeight="1">
      <c r="A9" s="1165"/>
      <c r="B9" s="1526"/>
      <c r="C9" s="2194"/>
      <c r="D9" s="1491"/>
      <c r="E9" s="1492" t="s">
        <v>2053</v>
      </c>
      <c r="F9" s="1492" t="s">
        <v>2054</v>
      </c>
      <c r="G9" s="1492" t="s">
        <v>2055</v>
      </c>
      <c r="H9" s="1492" t="s">
        <v>2056</v>
      </c>
      <c r="I9" s="1491" t="s">
        <v>2057</v>
      </c>
      <c r="J9" s="2198"/>
      <c r="K9" s="2198"/>
      <c r="L9" s="2198"/>
      <c r="M9" s="2199"/>
      <c r="N9" s="2199"/>
      <c r="O9" s="1493"/>
      <c r="P9" s="1494" t="s">
        <v>2196</v>
      </c>
      <c r="Q9" s="1494" t="s">
        <v>2062</v>
      </c>
    </row>
    <row r="10" spans="1:18" s="1501" customFormat="1" ht="20.100000000000001" customHeight="1">
      <c r="A10" s="1495"/>
      <c r="B10" s="1496">
        <v>1</v>
      </c>
      <c r="C10" s="1497" t="s">
        <v>2066</v>
      </c>
      <c r="D10" s="1516">
        <v>376.82045918938286</v>
      </c>
      <c r="E10" s="1516">
        <v>36.825305579999998</v>
      </c>
      <c r="F10" s="1516">
        <v>14.05174349</v>
      </c>
      <c r="G10" s="1516">
        <v>7.68249184</v>
      </c>
      <c r="H10" s="1516">
        <v>0.21506980000000001</v>
      </c>
      <c r="I10" s="1516">
        <v>4.8497259552000003</v>
      </c>
      <c r="J10" s="1516">
        <v>13.746568099999999</v>
      </c>
      <c r="K10" s="1516">
        <v>32.609990539999998</v>
      </c>
      <c r="L10" s="1516">
        <v>12.41805207</v>
      </c>
      <c r="M10" s="1516">
        <v>17.272703589999999</v>
      </c>
      <c r="N10" s="1516">
        <v>1.6666724399999999</v>
      </c>
      <c r="O10" s="1517">
        <v>-1.6831481399999999</v>
      </c>
      <c r="P10" s="1517">
        <v>-0.56322499999999998</v>
      </c>
      <c r="Q10" s="1518">
        <v>-0.73829283000000001</v>
      </c>
    </row>
    <row r="11" spans="1:18" s="1501" customFormat="1" ht="20.100000000000001" customHeight="1">
      <c r="A11" s="1495"/>
      <c r="B11" s="1502">
        <v>2</v>
      </c>
      <c r="C11" s="1503" t="s">
        <v>2067</v>
      </c>
      <c r="D11" s="1519">
        <v>138.36148017750742</v>
      </c>
      <c r="E11" s="1519">
        <v>4.5012221099999996</v>
      </c>
      <c r="F11" s="1519">
        <v>0.10879301</v>
      </c>
      <c r="G11" s="1519">
        <v>0</v>
      </c>
      <c r="H11" s="1519">
        <v>6.9574079999999996E-2</v>
      </c>
      <c r="I11" s="1519">
        <v>2.3692972558999998</v>
      </c>
      <c r="J11" s="1519">
        <v>2.92451287</v>
      </c>
      <c r="K11" s="1519">
        <v>0.78168855000000004</v>
      </c>
      <c r="L11" s="1519">
        <v>0.97338778000000004</v>
      </c>
      <c r="M11" s="1519">
        <v>0.87632315999999999</v>
      </c>
      <c r="N11" s="1519">
        <v>0.32466405999999998</v>
      </c>
      <c r="O11" s="1520">
        <v>-0.19743253999999999</v>
      </c>
      <c r="P11" s="1520">
        <v>-5.5847000000000001E-2</v>
      </c>
      <c r="Q11" s="1521">
        <v>-0.13361129999999999</v>
      </c>
    </row>
    <row r="12" spans="1:18" s="1501" customFormat="1" ht="20.100000000000001" customHeight="1">
      <c r="A12" s="1495"/>
      <c r="B12" s="1502">
        <v>3</v>
      </c>
      <c r="C12" s="1503" t="s">
        <v>2073</v>
      </c>
      <c r="D12" s="1519">
        <v>2885.5132064776544</v>
      </c>
      <c r="E12" s="1519">
        <v>313.35758393459997</v>
      </c>
      <c r="F12" s="1519">
        <v>36.311211350000001</v>
      </c>
      <c r="G12" s="1519">
        <v>12.018355059999999</v>
      </c>
      <c r="H12" s="1519">
        <v>3.2161715700000002</v>
      </c>
      <c r="I12" s="1519">
        <v>2.8407178844000001</v>
      </c>
      <c r="J12" s="1519">
        <v>75.2764942174</v>
      </c>
      <c r="K12" s="1519">
        <v>265.35249585719998</v>
      </c>
      <c r="L12" s="1519">
        <v>24.274331780000001</v>
      </c>
      <c r="M12" s="1519">
        <v>56.260721820000001</v>
      </c>
      <c r="N12" s="1519">
        <v>13.78622635</v>
      </c>
      <c r="O12" s="1520">
        <v>-15.194624749999999</v>
      </c>
      <c r="P12" s="1520">
        <v>-2.8584016700000001</v>
      </c>
      <c r="Q12" s="1521">
        <v>-10.11044583</v>
      </c>
    </row>
    <row r="13" spans="1:18" s="1501" customFormat="1" ht="20.100000000000001" customHeight="1">
      <c r="A13" s="1495"/>
      <c r="B13" s="1502">
        <v>4</v>
      </c>
      <c r="C13" s="1503" t="s">
        <v>2098</v>
      </c>
      <c r="D13" s="1519">
        <v>507.31225540116498</v>
      </c>
      <c r="E13" s="1519">
        <v>143.75665918000001</v>
      </c>
      <c r="F13" s="1519">
        <v>6.4239817199999996</v>
      </c>
      <c r="G13" s="1519">
        <v>47.818089929999999</v>
      </c>
      <c r="H13" s="1519">
        <v>0</v>
      </c>
      <c r="I13" s="1519">
        <v>3.6649672464999998</v>
      </c>
      <c r="J13" s="1519">
        <v>22.88205104</v>
      </c>
      <c r="K13" s="1941">
        <v>171.44099881</v>
      </c>
      <c r="L13" s="1519">
        <v>3.6756809800000001</v>
      </c>
      <c r="M13" s="1519">
        <v>0</v>
      </c>
      <c r="N13" s="1519">
        <v>0</v>
      </c>
      <c r="O13" s="1520">
        <v>-0.46779379999999998</v>
      </c>
      <c r="P13" s="1520">
        <v>0</v>
      </c>
      <c r="Q13" s="1521">
        <v>0</v>
      </c>
    </row>
    <row r="14" spans="1:18" s="1501" customFormat="1" ht="20.100000000000001" customHeight="1">
      <c r="A14" s="1495"/>
      <c r="B14" s="1502">
        <v>5</v>
      </c>
      <c r="C14" s="1503" t="s">
        <v>2197</v>
      </c>
      <c r="D14" s="1519">
        <v>168.34879330608757</v>
      </c>
      <c r="E14" s="1519">
        <v>18.176619630000001</v>
      </c>
      <c r="F14" s="1519">
        <v>7.1175354500000001</v>
      </c>
      <c r="G14" s="1519">
        <v>1.0810558299999999</v>
      </c>
      <c r="H14" s="1519">
        <v>0</v>
      </c>
      <c r="I14" s="1519">
        <v>4.6850429716999997</v>
      </c>
      <c r="J14" s="1519">
        <v>6.8069010299999997</v>
      </c>
      <c r="K14" s="1519">
        <v>19.011098759999999</v>
      </c>
      <c r="L14" s="1519">
        <v>0.55721111999999995</v>
      </c>
      <c r="M14" s="1519">
        <v>7.4590994000000004</v>
      </c>
      <c r="N14" s="1519">
        <v>5.7168399999999999E-3</v>
      </c>
      <c r="O14" s="1520">
        <v>-0.10247297</v>
      </c>
      <c r="P14" s="1520">
        <v>-3.7337429999999998E-2</v>
      </c>
      <c r="Q14" s="1521">
        <v>-4.6005100000000004E-3</v>
      </c>
    </row>
    <row r="15" spans="1:18" s="1501" customFormat="1" ht="20.100000000000001" customHeight="1">
      <c r="A15" s="1495"/>
      <c r="B15" s="1502">
        <v>6</v>
      </c>
      <c r="C15" s="1503" t="s">
        <v>2104</v>
      </c>
      <c r="D15" s="1519">
        <v>1138.9776390299005</v>
      </c>
      <c r="E15" s="1519">
        <v>127.00171785000001</v>
      </c>
      <c r="F15" s="1519">
        <v>4.7356656800000003</v>
      </c>
      <c r="G15" s="1519">
        <v>5.3414329199999999</v>
      </c>
      <c r="H15" s="1519">
        <v>1.2052694399999999</v>
      </c>
      <c r="I15" s="1519">
        <v>2.5569989030000002</v>
      </c>
      <c r="J15" s="1519">
        <v>20.87484165</v>
      </c>
      <c r="K15" s="1519">
        <v>100.48048678000001</v>
      </c>
      <c r="L15" s="1519">
        <v>16.92875746</v>
      </c>
      <c r="M15" s="1519">
        <v>8.9605697499999994</v>
      </c>
      <c r="N15" s="1519">
        <v>1.7581784300000001</v>
      </c>
      <c r="O15" s="1520">
        <v>-2.5585701200000002</v>
      </c>
      <c r="P15" s="1520">
        <v>-0.57744706999999995</v>
      </c>
      <c r="Q15" s="1521">
        <v>-1.20548535</v>
      </c>
    </row>
    <row r="16" spans="1:18" s="1501" customFormat="1" ht="20.100000000000001" customHeight="1">
      <c r="A16" s="1495"/>
      <c r="B16" s="1502">
        <v>7</v>
      </c>
      <c r="C16" s="1503" t="s">
        <v>2198</v>
      </c>
      <c r="D16" s="1519">
        <v>2405.569525838258</v>
      </c>
      <c r="E16" s="1519">
        <v>214.18774871479999</v>
      </c>
      <c r="F16" s="1519">
        <v>33.851434269999999</v>
      </c>
      <c r="G16" s="1519">
        <v>19.30098138</v>
      </c>
      <c r="H16" s="1519">
        <v>1.29437676</v>
      </c>
      <c r="I16" s="1519">
        <v>3.2422089638</v>
      </c>
      <c r="J16" s="1519">
        <v>86.450155515899993</v>
      </c>
      <c r="K16" s="1519">
        <v>160.59819832880001</v>
      </c>
      <c r="L16" s="1519">
        <v>21.586187280000001</v>
      </c>
      <c r="M16" s="1519">
        <v>36.481264920900003</v>
      </c>
      <c r="N16" s="1519">
        <v>7.0644586299999999</v>
      </c>
      <c r="O16" s="1520">
        <v>-6.7760650099999999</v>
      </c>
      <c r="P16" s="1520">
        <v>-1.6671237299999999</v>
      </c>
      <c r="Q16" s="1521">
        <v>-3.5415641500000001</v>
      </c>
    </row>
    <row r="17" spans="1:17" s="1501" customFormat="1" ht="20.100000000000001" customHeight="1">
      <c r="A17" s="1495"/>
      <c r="B17" s="1502">
        <v>8</v>
      </c>
      <c r="C17" s="1503" t="s">
        <v>2109</v>
      </c>
      <c r="D17" s="1519">
        <v>599.25137228444669</v>
      </c>
      <c r="E17" s="1519">
        <v>62.41948472</v>
      </c>
      <c r="F17" s="1519">
        <v>36.45679208</v>
      </c>
      <c r="G17" s="1519">
        <v>2.6220841400000001</v>
      </c>
      <c r="H17" s="1519">
        <v>0.11474106000000001</v>
      </c>
      <c r="I17" s="1519">
        <v>4.5376520738000004</v>
      </c>
      <c r="J17" s="1519">
        <v>36.311455350000003</v>
      </c>
      <c r="K17" s="1519">
        <v>61.0974243</v>
      </c>
      <c r="L17" s="1519">
        <v>4.2042223500000002</v>
      </c>
      <c r="M17" s="1519">
        <v>7.6515658200000001</v>
      </c>
      <c r="N17" s="1519">
        <v>0.93173744000000003</v>
      </c>
      <c r="O17" s="1520">
        <v>-2.0767913099999999</v>
      </c>
      <c r="P17" s="1520">
        <v>-0.34585321000000002</v>
      </c>
      <c r="Q17" s="1521">
        <v>-0.41894914</v>
      </c>
    </row>
    <row r="18" spans="1:17" s="1501" customFormat="1" ht="20.100000000000001" customHeight="1">
      <c r="A18" s="1495"/>
      <c r="B18" s="1502">
        <v>9</v>
      </c>
      <c r="C18" s="1503" t="s">
        <v>2116</v>
      </c>
      <c r="D18" s="1519">
        <v>1745.183324525515</v>
      </c>
      <c r="E18" s="1519">
        <v>98.718916780000001</v>
      </c>
      <c r="F18" s="1519">
        <v>39.213365289999999</v>
      </c>
      <c r="G18" s="1519">
        <v>38.554037100000002</v>
      </c>
      <c r="H18" s="1519">
        <v>0.12785995999999999</v>
      </c>
      <c r="I18" s="1519">
        <v>5.4389987335000001</v>
      </c>
      <c r="J18" s="1519">
        <v>76.793895950000007</v>
      </c>
      <c r="K18" s="1519">
        <v>91.946717539999995</v>
      </c>
      <c r="L18" s="1519">
        <v>7.8735656399999998</v>
      </c>
      <c r="M18" s="1519">
        <v>24.493316839999999</v>
      </c>
      <c r="N18" s="1519">
        <v>2.6197054500000001</v>
      </c>
      <c r="O18" s="1519">
        <v>-2.31457677</v>
      </c>
      <c r="P18" s="1519">
        <v>-1.0386654399999999</v>
      </c>
      <c r="Q18" s="1522">
        <v>-0.65330953999999997</v>
      </c>
    </row>
    <row r="19" spans="1:17" s="1501" customFormat="1" ht="20.100000000000001" customHeight="1">
      <c r="A19" s="1495"/>
      <c r="B19" s="1502">
        <v>10</v>
      </c>
      <c r="C19" s="1503" t="s">
        <v>2199</v>
      </c>
      <c r="D19" s="1519">
        <v>19514.526627109135</v>
      </c>
      <c r="E19" s="1519">
        <v>25.371210060500001</v>
      </c>
      <c r="F19" s="1519">
        <v>91.810450169000006</v>
      </c>
      <c r="G19" s="1519">
        <v>367.60272508439999</v>
      </c>
      <c r="H19" s="1519">
        <v>1609.6116882085</v>
      </c>
      <c r="I19" s="1519">
        <v>24.376994740200001</v>
      </c>
      <c r="J19" s="1519">
        <v>471.2758661172</v>
      </c>
      <c r="K19" s="1519">
        <v>1518.0392651614</v>
      </c>
      <c r="L19" s="1519">
        <v>105.0809422438</v>
      </c>
      <c r="M19" s="1519">
        <v>235.7199626922</v>
      </c>
      <c r="N19" s="1519">
        <v>25.259228904699999</v>
      </c>
      <c r="O19" s="1519">
        <v>-4.7383573523000004</v>
      </c>
      <c r="P19" s="1519">
        <v>-0.99085566300000005</v>
      </c>
      <c r="Q19" s="1522">
        <v>-3.3626552311000002</v>
      </c>
    </row>
    <row r="20" spans="1:17" s="1501" customFormat="1" ht="20.100000000000001" customHeight="1">
      <c r="A20" s="1495"/>
      <c r="B20" s="1502">
        <v>11</v>
      </c>
      <c r="C20" s="1503" t="s">
        <v>2200</v>
      </c>
      <c r="D20" s="1519">
        <v>2797.4073326715807</v>
      </c>
      <c r="E20" s="1519">
        <v>58.853484133000002</v>
      </c>
      <c r="F20" s="1519">
        <v>118.7099119147</v>
      </c>
      <c r="G20" s="1519">
        <v>111.7230488436</v>
      </c>
      <c r="H20" s="1519">
        <v>1.9411096400000001</v>
      </c>
      <c r="I20" s="1519">
        <v>9.2116526778000001</v>
      </c>
      <c r="J20" s="1519">
        <v>76.446980763900001</v>
      </c>
      <c r="K20" s="1519">
        <v>205.85718223870001</v>
      </c>
      <c r="L20" s="1519">
        <v>8.9233915286999999</v>
      </c>
      <c r="M20" s="1519">
        <v>41.5830182471</v>
      </c>
      <c r="N20" s="1519">
        <v>14.341546553100001</v>
      </c>
      <c r="O20" s="1519">
        <v>-12.636085960999999</v>
      </c>
      <c r="P20" s="1519">
        <v>-1.0021340122</v>
      </c>
      <c r="Q20" s="1522">
        <v>-10.721847568699999</v>
      </c>
    </row>
    <row r="21" spans="1:17" s="1501" customFormat="1" ht="20.100000000000001" customHeight="1">
      <c r="A21" s="1495"/>
      <c r="B21" s="1502">
        <v>12</v>
      </c>
      <c r="C21" s="1503" t="s">
        <v>2201</v>
      </c>
      <c r="D21" s="1519">
        <v>110.3384291603</v>
      </c>
      <c r="E21" s="1519">
        <v>4.5423785399999996</v>
      </c>
      <c r="F21" s="1519">
        <v>0</v>
      </c>
      <c r="G21" s="1519">
        <v>0</v>
      </c>
      <c r="H21" s="1519">
        <v>0</v>
      </c>
      <c r="I21" s="1519">
        <v>0</v>
      </c>
      <c r="J21" s="1519">
        <v>1.3168921499999999</v>
      </c>
      <c r="K21" s="1519">
        <v>2.9680045100000001</v>
      </c>
      <c r="L21" s="1519">
        <v>0.25748188</v>
      </c>
      <c r="M21" s="1519">
        <v>0</v>
      </c>
      <c r="N21" s="1519">
        <v>0</v>
      </c>
      <c r="O21" s="1519">
        <v>-1.39268524</v>
      </c>
      <c r="P21" s="1519">
        <v>0</v>
      </c>
      <c r="Q21" s="1522">
        <v>0</v>
      </c>
    </row>
    <row r="22" spans="1:17" s="1501" customFormat="1" ht="20.100000000000001" customHeight="1" thickBot="1">
      <c r="A22" s="1495"/>
      <c r="B22" s="1496">
        <v>13</v>
      </c>
      <c r="C22" s="1508" t="s">
        <v>2202</v>
      </c>
      <c r="D22" s="1523">
        <v>0</v>
      </c>
      <c r="E22" s="1523">
        <v>0</v>
      </c>
      <c r="F22" s="1523">
        <v>0</v>
      </c>
      <c r="G22" s="1523">
        <v>0</v>
      </c>
      <c r="H22" s="1523">
        <v>0</v>
      </c>
      <c r="I22" s="1523">
        <v>0</v>
      </c>
      <c r="J22" s="1523">
        <v>0</v>
      </c>
      <c r="K22" s="1523">
        <v>0</v>
      </c>
      <c r="L22" s="1523">
        <v>0</v>
      </c>
      <c r="M22" s="1523">
        <v>0</v>
      </c>
      <c r="N22" s="1523">
        <v>0</v>
      </c>
      <c r="O22" s="1523">
        <v>0</v>
      </c>
      <c r="P22" s="1523">
        <v>0</v>
      </c>
      <c r="Q22" s="1523">
        <v>0</v>
      </c>
    </row>
    <row r="23" spans="1:17" s="1489" customFormat="1">
      <c r="A23" s="1165"/>
      <c r="B23" s="1488"/>
      <c r="C23" s="1510"/>
      <c r="D23" s="1511"/>
      <c r="E23" s="1511"/>
      <c r="F23" s="1511"/>
      <c r="G23" s="1511"/>
      <c r="H23" s="1511"/>
      <c r="I23" s="1511"/>
      <c r="J23" s="1511"/>
      <c r="K23" s="1511"/>
      <c r="L23" s="1511"/>
      <c r="M23" s="1511"/>
      <c r="N23" s="1511"/>
      <c r="O23" s="1511"/>
      <c r="P23" s="1511"/>
      <c r="Q23" s="1511"/>
    </row>
    <row r="24" spans="1:17" ht="18">
      <c r="A24" s="1075"/>
      <c r="B24" s="1487"/>
      <c r="C24" s="1372" t="s">
        <v>2203</v>
      </c>
    </row>
    <row r="25" spans="1:17" s="334" customFormat="1" ht="14.25" thickBot="1">
      <c r="A25" s="1077"/>
      <c r="B25" s="1333"/>
      <c r="C25" s="1333" t="s">
        <v>64</v>
      </c>
      <c r="D25" s="1329" t="s">
        <v>65</v>
      </c>
      <c r="E25" s="1329" t="s">
        <v>66</v>
      </c>
      <c r="F25" s="1329" t="s">
        <v>67</v>
      </c>
      <c r="G25" s="1329" t="s">
        <v>68</v>
      </c>
      <c r="H25" s="1329" t="s">
        <v>69</v>
      </c>
      <c r="I25" s="1329" t="s">
        <v>70</v>
      </c>
      <c r="J25" s="1329" t="s">
        <v>71</v>
      </c>
      <c r="K25" s="1329" t="s">
        <v>106</v>
      </c>
      <c r="L25" s="1329" t="s">
        <v>107</v>
      </c>
      <c r="M25" s="1329" t="s">
        <v>108</v>
      </c>
      <c r="N25" s="1330" t="s">
        <v>109</v>
      </c>
      <c r="O25" s="1330" t="s">
        <v>204</v>
      </c>
      <c r="P25" s="1330" t="s">
        <v>205</v>
      </c>
      <c r="Q25" s="1330" t="s">
        <v>2188</v>
      </c>
    </row>
    <row r="26" spans="1:17" s="1528" customFormat="1" ht="15" customHeight="1">
      <c r="A26" s="1527"/>
      <c r="B26" s="650"/>
      <c r="C26" s="2192" t="s">
        <v>2189</v>
      </c>
      <c r="D26" s="2195" t="s">
        <v>2190</v>
      </c>
      <c r="E26" s="2195"/>
      <c r="F26" s="2195"/>
      <c r="G26" s="2195"/>
      <c r="H26" s="2195"/>
      <c r="I26" s="2195"/>
      <c r="J26" s="2195"/>
      <c r="K26" s="2195"/>
      <c r="L26" s="2195"/>
      <c r="M26" s="2195"/>
      <c r="N26" s="2195"/>
      <c r="O26" s="2195"/>
      <c r="P26" s="2195"/>
      <c r="Q26" s="2195"/>
    </row>
    <row r="27" spans="1:17" s="1489" customFormat="1" ht="26.25" customHeight="1">
      <c r="A27" s="1165"/>
      <c r="B27" s="1526"/>
      <c r="C27" s="2193"/>
      <c r="D27" s="1490"/>
      <c r="E27" s="2196" t="s">
        <v>2191</v>
      </c>
      <c r="F27" s="2196"/>
      <c r="G27" s="2196"/>
      <c r="H27" s="2196"/>
      <c r="I27" s="2196"/>
      <c r="J27" s="2196"/>
      <c r="K27" s="2196"/>
      <c r="L27" s="2196"/>
      <c r="M27" s="2196"/>
      <c r="N27" s="2196"/>
      <c r="O27" s="2196"/>
      <c r="P27" s="2196"/>
      <c r="Q27" s="2196"/>
    </row>
    <row r="28" spans="1:17" s="1489" customFormat="1" ht="52.5" customHeight="1">
      <c r="A28" s="1165"/>
      <c r="B28" s="1526"/>
      <c r="C28" s="2193"/>
      <c r="D28" s="1490"/>
      <c r="E28" s="2196" t="s">
        <v>2192</v>
      </c>
      <c r="F28" s="2196"/>
      <c r="G28" s="2196"/>
      <c r="H28" s="2196"/>
      <c r="I28" s="2196"/>
      <c r="J28" s="2197" t="s">
        <v>2193</v>
      </c>
      <c r="K28" s="2197" t="s">
        <v>2194</v>
      </c>
      <c r="L28" s="2197" t="s">
        <v>2195</v>
      </c>
      <c r="M28" s="2196" t="s">
        <v>2063</v>
      </c>
      <c r="N28" s="2196" t="s">
        <v>2062</v>
      </c>
      <c r="O28" s="2200" t="s">
        <v>1779</v>
      </c>
      <c r="P28" s="2200"/>
      <c r="Q28" s="2200"/>
    </row>
    <row r="29" spans="1:17" s="1489" customFormat="1" ht="52.5" customHeight="1">
      <c r="A29" s="1165"/>
      <c r="B29" s="1526"/>
      <c r="C29" s="2194"/>
      <c r="D29" s="1491"/>
      <c r="E29" s="1492" t="s">
        <v>2053</v>
      </c>
      <c r="F29" s="1492" t="s">
        <v>2054</v>
      </c>
      <c r="G29" s="1492" t="s">
        <v>2055</v>
      </c>
      <c r="H29" s="1492" t="s">
        <v>2056</v>
      </c>
      <c r="I29" s="1491" t="s">
        <v>2057</v>
      </c>
      <c r="J29" s="2198"/>
      <c r="K29" s="2198"/>
      <c r="L29" s="2198"/>
      <c r="M29" s="2199"/>
      <c r="N29" s="2199"/>
      <c r="O29" s="1493"/>
      <c r="P29" s="1494" t="s">
        <v>2196</v>
      </c>
      <c r="Q29" s="1494" t="s">
        <v>2062</v>
      </c>
    </row>
    <row r="30" spans="1:17" s="1501" customFormat="1" ht="20.100000000000001" customHeight="1">
      <c r="A30" s="1495"/>
      <c r="B30" s="1496">
        <v>1</v>
      </c>
      <c r="C30" s="1497" t="s">
        <v>2066</v>
      </c>
      <c r="D30" s="1498">
        <v>21.1764614539</v>
      </c>
      <c r="E30" s="1498">
        <v>0.2419595692</v>
      </c>
      <c r="F30" s="1498">
        <v>5.4631860999999997E-2</v>
      </c>
      <c r="G30" s="1498">
        <v>0</v>
      </c>
      <c r="H30" s="1498">
        <v>0</v>
      </c>
      <c r="I30" s="1498">
        <v>3.1973694707</v>
      </c>
      <c r="J30" s="1498">
        <v>0.12614070190000001</v>
      </c>
      <c r="K30" s="1498">
        <v>0.17045072820000001</v>
      </c>
      <c r="L30" s="1498">
        <v>0</v>
      </c>
      <c r="M30" s="1498">
        <v>0</v>
      </c>
      <c r="N30" s="1498">
        <v>1.34728178E-2</v>
      </c>
      <c r="O30" s="1499">
        <v>-1.5992811799999999E-2</v>
      </c>
      <c r="P30" s="1499">
        <v>0</v>
      </c>
      <c r="Q30" s="1500">
        <v>-1.3304847200000001E-2</v>
      </c>
    </row>
    <row r="31" spans="1:17" s="1501" customFormat="1" ht="20.100000000000001" customHeight="1">
      <c r="A31" s="1495"/>
      <c r="B31" s="1502">
        <v>2</v>
      </c>
      <c r="C31" s="1503" t="s">
        <v>2067</v>
      </c>
      <c r="D31" s="1504">
        <v>20.6813589763</v>
      </c>
      <c r="E31" s="1504">
        <v>0</v>
      </c>
      <c r="F31" s="1504">
        <v>0</v>
      </c>
      <c r="G31" s="1504">
        <v>0</v>
      </c>
      <c r="H31" s="1504">
        <v>0</v>
      </c>
      <c r="I31" s="1504">
        <v>0</v>
      </c>
      <c r="J31" s="1504">
        <v>0</v>
      </c>
      <c r="K31" s="1504">
        <v>0</v>
      </c>
      <c r="L31" s="1504">
        <v>0</v>
      </c>
      <c r="M31" s="1504">
        <v>0</v>
      </c>
      <c r="N31" s="1504">
        <v>0</v>
      </c>
      <c r="O31" s="1505">
        <v>0</v>
      </c>
      <c r="P31" s="1505">
        <v>0</v>
      </c>
      <c r="Q31" s="1506">
        <v>0</v>
      </c>
    </row>
    <row r="32" spans="1:17" s="1501" customFormat="1" ht="20.100000000000001" customHeight="1">
      <c r="A32" s="1495"/>
      <c r="B32" s="1502">
        <v>3</v>
      </c>
      <c r="C32" s="1503" t="s">
        <v>2073</v>
      </c>
      <c r="D32" s="1504">
        <v>955.58571851570002</v>
      </c>
      <c r="E32" s="1504">
        <v>11.6061884539</v>
      </c>
      <c r="F32" s="1504">
        <v>0.36190578480000002</v>
      </c>
      <c r="G32" s="1504">
        <v>0</v>
      </c>
      <c r="H32" s="1504">
        <v>0</v>
      </c>
      <c r="I32" s="1504">
        <v>1.4070924915</v>
      </c>
      <c r="J32" s="1504">
        <v>7.7922478437000002</v>
      </c>
      <c r="K32" s="1504">
        <v>4.1758463950999998</v>
      </c>
      <c r="L32" s="1504">
        <v>0</v>
      </c>
      <c r="M32" s="1504">
        <v>1.5159931516</v>
      </c>
      <c r="N32" s="1504">
        <v>9.3395113099999996E-2</v>
      </c>
      <c r="O32" s="1505">
        <v>-0.16532275439999999</v>
      </c>
      <c r="P32" s="1505">
        <v>-5.5345148500000003E-2</v>
      </c>
      <c r="Q32" s="1506">
        <v>-4.7968103900000003E-2</v>
      </c>
    </row>
    <row r="33" spans="1:17" s="1501" customFormat="1" ht="20.100000000000001" customHeight="1">
      <c r="A33" s="1495"/>
      <c r="B33" s="1502">
        <v>4</v>
      </c>
      <c r="C33" s="1503" t="s">
        <v>2098</v>
      </c>
      <c r="D33" s="1504">
        <v>19.1219084084</v>
      </c>
      <c r="E33" s="1504">
        <v>0</v>
      </c>
      <c r="F33" s="1504">
        <v>0</v>
      </c>
      <c r="G33" s="1504">
        <v>0</v>
      </c>
      <c r="H33" s="1504">
        <v>0</v>
      </c>
      <c r="I33" s="1504">
        <v>0</v>
      </c>
      <c r="J33" s="1504">
        <v>0</v>
      </c>
      <c r="K33" s="1504">
        <v>0</v>
      </c>
      <c r="L33" s="1504">
        <v>0</v>
      </c>
      <c r="M33" s="1504">
        <v>0</v>
      </c>
      <c r="N33" s="1504">
        <v>0</v>
      </c>
      <c r="O33" s="1505">
        <v>0</v>
      </c>
      <c r="P33" s="1505">
        <v>0</v>
      </c>
      <c r="Q33" s="1506">
        <v>0</v>
      </c>
    </row>
    <row r="34" spans="1:17" s="1501" customFormat="1" ht="20.100000000000001" customHeight="1">
      <c r="A34" s="1495"/>
      <c r="B34" s="1502">
        <v>5</v>
      </c>
      <c r="C34" s="1503" t="s">
        <v>2197</v>
      </c>
      <c r="D34" s="1504">
        <v>55.721349620700003</v>
      </c>
      <c r="E34" s="1504">
        <v>0.36731938050000001</v>
      </c>
      <c r="F34" s="1504">
        <v>0</v>
      </c>
      <c r="G34" s="1504">
        <v>0</v>
      </c>
      <c r="H34" s="1504">
        <v>0</v>
      </c>
      <c r="I34" s="1504">
        <v>3.1872687603999998</v>
      </c>
      <c r="J34" s="1504">
        <v>0.2973686908</v>
      </c>
      <c r="K34" s="1504">
        <v>6.9950689600000004E-2</v>
      </c>
      <c r="L34" s="1504">
        <v>0</v>
      </c>
      <c r="M34" s="1504">
        <v>0</v>
      </c>
      <c r="N34" s="1504">
        <v>5.4941900000000003E-5</v>
      </c>
      <c r="O34" s="1505">
        <v>-2.4525897E-3</v>
      </c>
      <c r="P34" s="1505">
        <v>0</v>
      </c>
      <c r="Q34" s="1506">
        <v>-3.6584300000000001E-5</v>
      </c>
    </row>
    <row r="35" spans="1:17" s="1501" customFormat="1" ht="20.100000000000001" customHeight="1">
      <c r="A35" s="1495"/>
      <c r="B35" s="1502">
        <v>6</v>
      </c>
      <c r="C35" s="1503" t="s">
        <v>2104</v>
      </c>
      <c r="D35" s="1504">
        <v>324.15617664299998</v>
      </c>
      <c r="E35" s="1504">
        <v>4.5889412958999998</v>
      </c>
      <c r="F35" s="1504">
        <v>0.60274655460000004</v>
      </c>
      <c r="G35" s="1504">
        <v>0</v>
      </c>
      <c r="H35" s="1504">
        <v>0</v>
      </c>
      <c r="I35" s="1504">
        <v>2.6964281874</v>
      </c>
      <c r="J35" s="1504">
        <v>1.7425726893</v>
      </c>
      <c r="K35" s="1504">
        <v>3.4491151613</v>
      </c>
      <c r="L35" s="1504">
        <v>0</v>
      </c>
      <c r="M35" s="1504">
        <v>1.8710881801000001</v>
      </c>
      <c r="N35" s="1504">
        <v>0.26032380109999997</v>
      </c>
      <c r="O35" s="1505">
        <v>-0.19443625219999999</v>
      </c>
      <c r="P35" s="1505">
        <v>-2.9029623300000001E-2</v>
      </c>
      <c r="Q35" s="1506">
        <v>-0.1353679075</v>
      </c>
    </row>
    <row r="36" spans="1:17" s="1501" customFormat="1" ht="20.100000000000001" customHeight="1">
      <c r="A36" s="1495"/>
      <c r="B36" s="1502">
        <v>7</v>
      </c>
      <c r="C36" s="1503" t="s">
        <v>2198</v>
      </c>
      <c r="D36" s="1504">
        <v>1314.9986220515</v>
      </c>
      <c r="E36" s="1504">
        <v>3.5296222417999998</v>
      </c>
      <c r="F36" s="1504">
        <v>0.74279345519999995</v>
      </c>
      <c r="G36" s="1504">
        <v>0.1688020764</v>
      </c>
      <c r="H36" s="1504">
        <v>0</v>
      </c>
      <c r="I36" s="1504">
        <v>2.8742377727999999</v>
      </c>
      <c r="J36" s="1504">
        <v>2.2450239437000001</v>
      </c>
      <c r="K36" s="1504">
        <v>2.1961938296999999</v>
      </c>
      <c r="L36" s="1504">
        <v>0</v>
      </c>
      <c r="M36" s="1504">
        <v>0.40232758670000002</v>
      </c>
      <c r="N36" s="1504">
        <v>0.10057060230000001</v>
      </c>
      <c r="O36" s="1505">
        <v>-0.1348471031</v>
      </c>
      <c r="P36" s="1505">
        <v>-4.7383183299999999E-2</v>
      </c>
      <c r="Q36" s="1506">
        <v>-5.2812262899999997E-2</v>
      </c>
    </row>
    <row r="37" spans="1:17" s="1501" customFormat="1" ht="20.100000000000001" customHeight="1">
      <c r="A37" s="1495"/>
      <c r="B37" s="1502">
        <v>8</v>
      </c>
      <c r="C37" s="1503" t="s">
        <v>2109</v>
      </c>
      <c r="D37" s="1504">
        <v>670.65198300079999</v>
      </c>
      <c r="E37" s="1504">
        <v>16.635407664700001</v>
      </c>
      <c r="F37" s="1504">
        <v>6.0250010826000002</v>
      </c>
      <c r="G37" s="1504">
        <v>0</v>
      </c>
      <c r="H37" s="1504">
        <v>0</v>
      </c>
      <c r="I37" s="1504">
        <v>3.4376563353999998</v>
      </c>
      <c r="J37" s="1504">
        <v>18.4360019577</v>
      </c>
      <c r="K37" s="1504">
        <v>4.2244067896999997</v>
      </c>
      <c r="L37" s="1504">
        <v>0</v>
      </c>
      <c r="M37" s="1504">
        <v>0.4792175152</v>
      </c>
      <c r="N37" s="1504">
        <v>0.45115602690000001</v>
      </c>
      <c r="O37" s="1505">
        <v>-0.32156142879999999</v>
      </c>
      <c r="P37" s="1505">
        <v>-3.4479197000000003E-2</v>
      </c>
      <c r="Q37" s="1506">
        <v>-0.1643018134</v>
      </c>
    </row>
    <row r="38" spans="1:17" s="1501" customFormat="1" ht="20.100000000000001" customHeight="1">
      <c r="A38" s="1495"/>
      <c r="B38" s="1502">
        <v>9</v>
      </c>
      <c r="C38" s="1503" t="s">
        <v>2116</v>
      </c>
      <c r="D38" s="1504">
        <v>194.3451835203</v>
      </c>
      <c r="E38" s="1504">
        <v>0.64268664710000001</v>
      </c>
      <c r="F38" s="1504">
        <v>5.8431961599999999E-2</v>
      </c>
      <c r="G38" s="1504">
        <v>0</v>
      </c>
      <c r="H38" s="1504">
        <v>0</v>
      </c>
      <c r="I38" s="1504">
        <v>2.7149663014000001</v>
      </c>
      <c r="J38" s="1504">
        <v>0.64201155649999997</v>
      </c>
      <c r="K38" s="1504">
        <v>5.9107052200000003E-2</v>
      </c>
      <c r="L38" s="1504">
        <v>0</v>
      </c>
      <c r="M38" s="1504">
        <v>0.15615968150000001</v>
      </c>
      <c r="N38" s="1504">
        <v>0</v>
      </c>
      <c r="O38" s="1504">
        <v>-6.6827878999999998E-3</v>
      </c>
      <c r="P38" s="1504">
        <v>-3.8146794999999998E-3</v>
      </c>
      <c r="Q38" s="1507">
        <v>0</v>
      </c>
    </row>
    <row r="39" spans="1:17" s="1501" customFormat="1" ht="20.100000000000001" customHeight="1">
      <c r="A39" s="1495"/>
      <c r="B39" s="1502">
        <v>10</v>
      </c>
      <c r="C39" s="1503" t="s">
        <v>2199</v>
      </c>
      <c r="D39" s="1504">
        <v>7808.8524419424821</v>
      </c>
      <c r="E39" s="1504">
        <v>1.5396674614999999</v>
      </c>
      <c r="F39" s="1504">
        <v>6.4398894292</v>
      </c>
      <c r="G39" s="1504">
        <v>32.501584613399999</v>
      </c>
      <c r="H39" s="1504">
        <v>53.305105341699999</v>
      </c>
      <c r="I39" s="1504">
        <v>20.2133259286</v>
      </c>
      <c r="J39" s="1504">
        <v>55.270984460999998</v>
      </c>
      <c r="K39" s="1504">
        <v>38.515262384800003</v>
      </c>
      <c r="L39" s="1504">
        <v>0</v>
      </c>
      <c r="M39" s="1504">
        <v>6.6661673691000001</v>
      </c>
      <c r="N39" s="1504">
        <v>1.4015291827</v>
      </c>
      <c r="O39" s="1504">
        <v>-0.86520999340000004</v>
      </c>
      <c r="P39" s="1504">
        <v>-0.1371746878</v>
      </c>
      <c r="Q39" s="1507">
        <v>-0.67078780159999996</v>
      </c>
    </row>
    <row r="40" spans="1:17" s="1501" customFormat="1" ht="20.100000000000001" customHeight="1">
      <c r="A40" s="1495"/>
      <c r="B40" s="1502">
        <v>11</v>
      </c>
      <c r="C40" s="1503" t="s">
        <v>2200</v>
      </c>
      <c r="D40" s="1504">
        <v>495.70307732075116</v>
      </c>
      <c r="E40" s="1504">
        <v>1.9926909319999999</v>
      </c>
      <c r="F40" s="1504">
        <v>2.2641170879999999</v>
      </c>
      <c r="G40" s="1504">
        <v>0</v>
      </c>
      <c r="H40" s="1504">
        <v>0</v>
      </c>
      <c r="I40" s="1504">
        <v>4.8301407730000001</v>
      </c>
      <c r="J40" s="1504">
        <v>4.0656404119999996</v>
      </c>
      <c r="K40" s="1504">
        <v>0.19116760790000001</v>
      </c>
      <c r="L40" s="1504">
        <v>0</v>
      </c>
      <c r="M40" s="1504">
        <v>0.53425647109999996</v>
      </c>
      <c r="N40" s="1504">
        <v>0</v>
      </c>
      <c r="O40" s="1504">
        <v>-3.7962193700000001E-2</v>
      </c>
      <c r="P40" s="1504">
        <v>-4.0365725999999998E-3</v>
      </c>
      <c r="Q40" s="1507">
        <v>0</v>
      </c>
    </row>
    <row r="41" spans="1:17" s="1501" customFormat="1" ht="20.100000000000001" customHeight="1">
      <c r="A41" s="1495"/>
      <c r="B41" s="1502">
        <v>12</v>
      </c>
      <c r="C41" s="1503" t="s">
        <v>2201</v>
      </c>
      <c r="D41" s="1504">
        <v>0</v>
      </c>
      <c r="E41" s="1504">
        <v>0</v>
      </c>
      <c r="F41" s="1504">
        <v>0</v>
      </c>
      <c r="G41" s="1504">
        <v>0</v>
      </c>
      <c r="H41" s="1504">
        <v>0</v>
      </c>
      <c r="I41" s="1504">
        <v>0</v>
      </c>
      <c r="J41" s="1504">
        <v>0</v>
      </c>
      <c r="K41" s="1504">
        <v>0</v>
      </c>
      <c r="L41" s="1504">
        <v>0</v>
      </c>
      <c r="M41" s="1504">
        <v>0</v>
      </c>
      <c r="N41" s="1504">
        <v>0</v>
      </c>
      <c r="O41" s="1504">
        <v>0</v>
      </c>
      <c r="P41" s="1504">
        <v>0</v>
      </c>
      <c r="Q41" s="1507">
        <v>0</v>
      </c>
    </row>
    <row r="42" spans="1:17" s="1501" customFormat="1" ht="20.100000000000001" customHeight="1" thickBot="1">
      <c r="A42" s="1495"/>
      <c r="B42" s="1496">
        <v>13</v>
      </c>
      <c r="C42" s="1508" t="s">
        <v>2202</v>
      </c>
      <c r="D42" s="1509">
        <v>0</v>
      </c>
      <c r="E42" s="1509">
        <v>0</v>
      </c>
      <c r="F42" s="1509">
        <v>0</v>
      </c>
      <c r="G42" s="1509">
        <v>0</v>
      </c>
      <c r="H42" s="1509">
        <v>0</v>
      </c>
      <c r="I42" s="1509">
        <v>0</v>
      </c>
      <c r="J42" s="1509">
        <v>0</v>
      </c>
      <c r="K42" s="1509">
        <v>0</v>
      </c>
      <c r="L42" s="1509">
        <v>0</v>
      </c>
      <c r="M42" s="1509">
        <v>0</v>
      </c>
      <c r="N42" s="1509">
        <v>0</v>
      </c>
      <c r="O42" s="1509">
        <v>0</v>
      </c>
      <c r="P42" s="1509">
        <v>0</v>
      </c>
      <c r="Q42" s="1509">
        <v>0</v>
      </c>
    </row>
    <row r="43" spans="1:17" s="1489" customFormat="1">
      <c r="A43" s="1165"/>
      <c r="B43" s="1488"/>
      <c r="C43" s="1510"/>
      <c r="D43" s="1511"/>
      <c r="E43" s="1511"/>
      <c r="F43" s="1511"/>
      <c r="G43" s="1511"/>
      <c r="H43" s="1511"/>
      <c r="I43" s="1511"/>
      <c r="J43" s="1511"/>
      <c r="K43" s="1511"/>
      <c r="L43" s="1511"/>
      <c r="M43" s="1511"/>
      <c r="N43" s="1511"/>
      <c r="O43" s="1511"/>
      <c r="P43" s="1511"/>
      <c r="Q43" s="1511"/>
    </row>
    <row r="44" spans="1:17" s="1489" customFormat="1" ht="18">
      <c r="A44" s="1165"/>
      <c r="B44" s="1488"/>
      <c r="C44" s="1512" t="s">
        <v>2204</v>
      </c>
      <c r="D44" s="1511"/>
      <c r="E44" s="1511"/>
      <c r="F44" s="1511"/>
      <c r="G44" s="1511"/>
      <c r="H44" s="1511"/>
      <c r="I44" s="1511"/>
      <c r="J44" s="1511"/>
      <c r="K44" s="1511"/>
      <c r="L44" s="1511"/>
      <c r="M44" s="1511"/>
      <c r="N44" s="1511"/>
      <c r="O44" s="1511"/>
      <c r="P44" s="1511"/>
      <c r="Q44" s="1511"/>
    </row>
    <row r="45" spans="1:17" s="334" customFormat="1" ht="14.25" thickBot="1">
      <c r="A45" s="1077"/>
      <c r="B45" s="1333"/>
      <c r="C45" s="1333" t="s">
        <v>64</v>
      </c>
      <c r="D45" s="1329" t="s">
        <v>65</v>
      </c>
      <c r="E45" s="1329" t="s">
        <v>66</v>
      </c>
      <c r="F45" s="1329" t="s">
        <v>67</v>
      </c>
      <c r="G45" s="1329" t="s">
        <v>68</v>
      </c>
      <c r="H45" s="1329" t="s">
        <v>69</v>
      </c>
      <c r="I45" s="1329" t="s">
        <v>70</v>
      </c>
      <c r="J45" s="1329" t="s">
        <v>71</v>
      </c>
      <c r="K45" s="1329" t="s">
        <v>106</v>
      </c>
      <c r="L45" s="1329" t="s">
        <v>107</v>
      </c>
      <c r="M45" s="1329" t="s">
        <v>108</v>
      </c>
      <c r="N45" s="1330" t="s">
        <v>109</v>
      </c>
      <c r="O45" s="1330" t="s">
        <v>204</v>
      </c>
      <c r="P45" s="1330" t="s">
        <v>205</v>
      </c>
      <c r="Q45" s="1330" t="s">
        <v>2188</v>
      </c>
    </row>
    <row r="46" spans="1:17" s="1528" customFormat="1" ht="15" customHeight="1">
      <c r="A46" s="1527"/>
      <c r="B46" s="650"/>
      <c r="C46" s="2192" t="s">
        <v>2189</v>
      </c>
      <c r="D46" s="2195" t="s">
        <v>2190</v>
      </c>
      <c r="E46" s="2195"/>
      <c r="F46" s="2195"/>
      <c r="G46" s="2195"/>
      <c r="H46" s="2195"/>
      <c r="I46" s="2195"/>
      <c r="J46" s="2195"/>
      <c r="K46" s="2195"/>
      <c r="L46" s="2195"/>
      <c r="M46" s="2195"/>
      <c r="N46" s="2195"/>
      <c r="O46" s="2195"/>
      <c r="P46" s="2195"/>
      <c r="Q46" s="2195"/>
    </row>
    <row r="47" spans="1:17" s="1489" customFormat="1" ht="26.25" customHeight="1">
      <c r="A47" s="1165"/>
      <c r="B47" s="1526"/>
      <c r="C47" s="2193"/>
      <c r="D47" s="1490"/>
      <c r="E47" s="2196" t="s">
        <v>2191</v>
      </c>
      <c r="F47" s="2196"/>
      <c r="G47" s="2196"/>
      <c r="H47" s="2196"/>
      <c r="I47" s="2196"/>
      <c r="J47" s="2196"/>
      <c r="K47" s="2196"/>
      <c r="L47" s="2196"/>
      <c r="M47" s="2196"/>
      <c r="N47" s="2196"/>
      <c r="O47" s="2196"/>
      <c r="P47" s="2196"/>
      <c r="Q47" s="2196"/>
    </row>
    <row r="48" spans="1:17" s="1489" customFormat="1" ht="52.5" customHeight="1">
      <c r="A48" s="1165"/>
      <c r="B48" s="1526"/>
      <c r="C48" s="2193"/>
      <c r="D48" s="1490"/>
      <c r="E48" s="2196" t="s">
        <v>2192</v>
      </c>
      <c r="F48" s="2196"/>
      <c r="G48" s="2196"/>
      <c r="H48" s="2196"/>
      <c r="I48" s="2196"/>
      <c r="J48" s="2197" t="s">
        <v>2193</v>
      </c>
      <c r="K48" s="2197" t="s">
        <v>2194</v>
      </c>
      <c r="L48" s="2197" t="s">
        <v>2195</v>
      </c>
      <c r="M48" s="2196" t="s">
        <v>2063</v>
      </c>
      <c r="N48" s="2196" t="s">
        <v>2062</v>
      </c>
      <c r="O48" s="2200" t="s">
        <v>1779</v>
      </c>
      <c r="P48" s="2200"/>
      <c r="Q48" s="2200"/>
    </row>
    <row r="49" spans="1:17" s="1489" customFormat="1" ht="52.5" customHeight="1">
      <c r="A49" s="1165"/>
      <c r="B49" s="1526"/>
      <c r="C49" s="2194"/>
      <c r="D49" s="1491"/>
      <c r="E49" s="1492" t="s">
        <v>2053</v>
      </c>
      <c r="F49" s="1492" t="s">
        <v>2054</v>
      </c>
      <c r="G49" s="1492" t="s">
        <v>2055</v>
      </c>
      <c r="H49" s="1492" t="s">
        <v>2056</v>
      </c>
      <c r="I49" s="1491" t="s">
        <v>2057</v>
      </c>
      <c r="J49" s="2198"/>
      <c r="K49" s="2198"/>
      <c r="L49" s="2198"/>
      <c r="M49" s="2199"/>
      <c r="N49" s="2199"/>
      <c r="O49" s="1493"/>
      <c r="P49" s="1494" t="s">
        <v>2196</v>
      </c>
      <c r="Q49" s="1494" t="s">
        <v>2062</v>
      </c>
    </row>
    <row r="50" spans="1:17" s="1501" customFormat="1" ht="20.100000000000001" customHeight="1">
      <c r="A50" s="1495"/>
      <c r="B50" s="1496">
        <v>1</v>
      </c>
      <c r="C50" s="1497" t="s">
        <v>2066</v>
      </c>
      <c r="D50" s="1516">
        <v>6.5780833914999999</v>
      </c>
      <c r="E50" s="1516">
        <v>4.8483941102000001</v>
      </c>
      <c r="F50" s="1516">
        <v>0</v>
      </c>
      <c r="G50" s="1516">
        <v>0</v>
      </c>
      <c r="H50" s="1516">
        <v>0</v>
      </c>
      <c r="I50" s="1516">
        <v>2.7896725288000002</v>
      </c>
      <c r="J50" s="1516">
        <v>4.4709423793000003</v>
      </c>
      <c r="K50" s="1516">
        <v>0.3774517309</v>
      </c>
      <c r="L50" s="1516">
        <v>0</v>
      </c>
      <c r="M50" s="1516">
        <v>3.8391791981000001</v>
      </c>
      <c r="N50" s="1516">
        <v>0</v>
      </c>
      <c r="O50" s="1517">
        <v>-1.223379E-2</v>
      </c>
      <c r="P50" s="1517">
        <v>-4.4483728000000002E-3</v>
      </c>
      <c r="Q50" s="1518">
        <v>0</v>
      </c>
    </row>
    <row r="51" spans="1:17" s="1501" customFormat="1" ht="20.100000000000001" customHeight="1">
      <c r="A51" s="1495"/>
      <c r="B51" s="1502">
        <v>2</v>
      </c>
      <c r="C51" s="1503" t="s">
        <v>2067</v>
      </c>
      <c r="D51" s="1519">
        <v>0.29954497070000002</v>
      </c>
      <c r="E51" s="1519">
        <v>6.2010800999999999E-3</v>
      </c>
      <c r="F51" s="1519">
        <v>0</v>
      </c>
      <c r="G51" s="1519">
        <v>0</v>
      </c>
      <c r="H51" s="1519">
        <v>0</v>
      </c>
      <c r="I51" s="1519">
        <v>2.6768547118999999</v>
      </c>
      <c r="J51" s="1519">
        <v>0</v>
      </c>
      <c r="K51" s="1519">
        <v>6.2010800999999999E-3</v>
      </c>
      <c r="L51" s="1519">
        <v>0</v>
      </c>
      <c r="M51" s="1519">
        <v>2.1823599999999999E-5</v>
      </c>
      <c r="N51" s="1519">
        <v>0</v>
      </c>
      <c r="O51" s="1520">
        <v>-6.3729600000000001E-5</v>
      </c>
      <c r="P51" s="1520">
        <v>-1.3161E-6</v>
      </c>
      <c r="Q51" s="1521">
        <v>0</v>
      </c>
    </row>
    <row r="52" spans="1:17" s="1501" customFormat="1" ht="20.100000000000001" customHeight="1">
      <c r="A52" s="1495"/>
      <c r="B52" s="1502">
        <v>3</v>
      </c>
      <c r="C52" s="1503" t="s">
        <v>2073</v>
      </c>
      <c r="D52" s="1519">
        <v>16.113672309199998</v>
      </c>
      <c r="E52" s="1519">
        <v>4.3936683716999996</v>
      </c>
      <c r="F52" s="1519">
        <v>0</v>
      </c>
      <c r="G52" s="1519">
        <v>0</v>
      </c>
      <c r="H52" s="1519">
        <v>0</v>
      </c>
      <c r="I52" s="1519">
        <v>1.3282261989999999</v>
      </c>
      <c r="J52" s="1519">
        <v>7.7081530100000004E-2</v>
      </c>
      <c r="K52" s="1519">
        <v>4.3165868416000004</v>
      </c>
      <c r="L52" s="1519">
        <v>0</v>
      </c>
      <c r="M52" s="1519">
        <v>2.3144903966000001</v>
      </c>
      <c r="N52" s="1519">
        <v>0</v>
      </c>
      <c r="O52" s="1520">
        <v>-1.80843555E-2</v>
      </c>
      <c r="P52" s="1520">
        <v>-1.4728418300000001E-2</v>
      </c>
      <c r="Q52" s="1521">
        <v>0</v>
      </c>
    </row>
    <row r="53" spans="1:17" s="1501" customFormat="1" ht="20.100000000000001" customHeight="1">
      <c r="A53" s="1495"/>
      <c r="B53" s="1502">
        <v>4</v>
      </c>
      <c r="C53" s="1503" t="s">
        <v>2098</v>
      </c>
      <c r="D53" s="1519">
        <v>0</v>
      </c>
      <c r="E53" s="1519">
        <v>0</v>
      </c>
      <c r="F53" s="1519">
        <v>0</v>
      </c>
      <c r="G53" s="1519">
        <v>0</v>
      </c>
      <c r="H53" s="1519">
        <v>0</v>
      </c>
      <c r="I53" s="1519">
        <v>0</v>
      </c>
      <c r="J53" s="1519">
        <v>0</v>
      </c>
      <c r="K53" s="1519">
        <v>0</v>
      </c>
      <c r="L53" s="1519">
        <v>0</v>
      </c>
      <c r="M53" s="1519">
        <v>0</v>
      </c>
      <c r="N53" s="1519">
        <v>0</v>
      </c>
      <c r="O53" s="1520">
        <v>0</v>
      </c>
      <c r="P53" s="1520">
        <v>0</v>
      </c>
      <c r="Q53" s="1521">
        <v>0</v>
      </c>
    </row>
    <row r="54" spans="1:17" s="1501" customFormat="1" ht="20.100000000000001" customHeight="1">
      <c r="A54" s="1495"/>
      <c r="B54" s="1502">
        <v>5</v>
      </c>
      <c r="C54" s="1503" t="s">
        <v>2197</v>
      </c>
      <c r="D54" s="1519">
        <v>0</v>
      </c>
      <c r="E54" s="1519">
        <v>0</v>
      </c>
      <c r="F54" s="1519">
        <v>0</v>
      </c>
      <c r="G54" s="1519">
        <v>0</v>
      </c>
      <c r="H54" s="1519">
        <v>0</v>
      </c>
      <c r="I54" s="1519">
        <v>0</v>
      </c>
      <c r="J54" s="1519">
        <v>0</v>
      </c>
      <c r="K54" s="1519">
        <v>0</v>
      </c>
      <c r="L54" s="1519">
        <v>0</v>
      </c>
      <c r="M54" s="1519">
        <v>0</v>
      </c>
      <c r="N54" s="1519">
        <v>0</v>
      </c>
      <c r="O54" s="1520">
        <v>0</v>
      </c>
      <c r="P54" s="1520">
        <v>0</v>
      </c>
      <c r="Q54" s="1521">
        <v>0</v>
      </c>
    </row>
    <row r="55" spans="1:17" s="1501" customFormat="1" ht="20.100000000000001" customHeight="1">
      <c r="A55" s="1495"/>
      <c r="B55" s="1502">
        <v>6</v>
      </c>
      <c r="C55" s="1503" t="s">
        <v>2104</v>
      </c>
      <c r="D55" s="1519">
        <v>1.52764215E-2</v>
      </c>
      <c r="E55" s="1519">
        <v>1.5276391800000001E-2</v>
      </c>
      <c r="F55" s="1519">
        <v>0</v>
      </c>
      <c r="G55" s="1519">
        <v>0</v>
      </c>
      <c r="H55" s="1519">
        <v>0</v>
      </c>
      <c r="I55" s="1519">
        <v>2.5562650442999999</v>
      </c>
      <c r="J55" s="1519">
        <v>6.7675733000000004E-3</v>
      </c>
      <c r="K55" s="1519">
        <v>8.5088184999999993E-3</v>
      </c>
      <c r="L55" s="1519">
        <v>0</v>
      </c>
      <c r="M55" s="1519">
        <v>1.0090902400000001E-2</v>
      </c>
      <c r="N55" s="1519">
        <v>0</v>
      </c>
      <c r="O55" s="1520">
        <v>-8.7680959999999997E-4</v>
      </c>
      <c r="P55" s="1520">
        <v>-7.5080709999999996E-4</v>
      </c>
      <c r="Q55" s="1521">
        <v>0</v>
      </c>
    </row>
    <row r="56" spans="1:17" s="1501" customFormat="1" ht="20.100000000000001" customHeight="1">
      <c r="A56" s="1495"/>
      <c r="B56" s="1502">
        <v>7</v>
      </c>
      <c r="C56" s="1503" t="s">
        <v>2198</v>
      </c>
      <c r="D56" s="1519">
        <v>12.9766491957</v>
      </c>
      <c r="E56" s="1519">
        <v>12.3000111711</v>
      </c>
      <c r="F56" s="1519">
        <v>0</v>
      </c>
      <c r="G56" s="1519">
        <v>0</v>
      </c>
      <c r="H56" s="1519">
        <v>0</v>
      </c>
      <c r="I56" s="1519">
        <v>0.7748724736</v>
      </c>
      <c r="J56" s="1519">
        <v>1.8982780652</v>
      </c>
      <c r="K56" s="1519">
        <v>10.4017331059</v>
      </c>
      <c r="L56" s="1519">
        <v>0</v>
      </c>
      <c r="M56" s="1519">
        <v>1.9084271263000001</v>
      </c>
      <c r="N56" s="1519">
        <v>0</v>
      </c>
      <c r="O56" s="1520">
        <v>-0.16312127030000001</v>
      </c>
      <c r="P56" s="1520">
        <v>-6.2782939600000004E-2</v>
      </c>
      <c r="Q56" s="1521">
        <v>0</v>
      </c>
    </row>
    <row r="57" spans="1:17" s="1501" customFormat="1" ht="20.100000000000001" customHeight="1">
      <c r="A57" s="1495"/>
      <c r="B57" s="1502">
        <v>8</v>
      </c>
      <c r="C57" s="1503" t="s">
        <v>2109</v>
      </c>
      <c r="D57" s="1519">
        <v>1.2711964963</v>
      </c>
      <c r="E57" s="1519">
        <v>0.73143579599999997</v>
      </c>
      <c r="F57" s="1519">
        <v>0</v>
      </c>
      <c r="G57" s="1519">
        <v>0</v>
      </c>
      <c r="H57" s="1519">
        <v>0</v>
      </c>
      <c r="I57" s="1519">
        <v>1.9920075299999999E-2</v>
      </c>
      <c r="J57" s="1519">
        <v>1.39365875E-2</v>
      </c>
      <c r="K57" s="1519">
        <v>0.71749920850000004</v>
      </c>
      <c r="L57" s="1519">
        <v>0</v>
      </c>
      <c r="M57" s="1519">
        <v>0</v>
      </c>
      <c r="N57" s="1519">
        <v>0</v>
      </c>
      <c r="O57" s="1520">
        <v>-5.1419059999999997E-4</v>
      </c>
      <c r="P57" s="1520">
        <v>0</v>
      </c>
      <c r="Q57" s="1521">
        <v>0</v>
      </c>
    </row>
    <row r="58" spans="1:17" s="1501" customFormat="1" ht="20.100000000000001" customHeight="1">
      <c r="A58" s="1495"/>
      <c r="B58" s="1502">
        <v>9</v>
      </c>
      <c r="C58" s="1503" t="s">
        <v>2116</v>
      </c>
      <c r="D58" s="1519">
        <v>0.21548833749999999</v>
      </c>
      <c r="E58" s="1519">
        <v>0.13865112439999999</v>
      </c>
      <c r="F58" s="1519">
        <v>0</v>
      </c>
      <c r="G58" s="1519">
        <v>0</v>
      </c>
      <c r="H58" s="1519">
        <v>0</v>
      </c>
      <c r="I58" s="1519">
        <v>0.2463525379</v>
      </c>
      <c r="J58" s="1519">
        <v>0.13767221460000001</v>
      </c>
      <c r="K58" s="1519">
        <v>9.789098999999999E-4</v>
      </c>
      <c r="L58" s="1519">
        <v>0</v>
      </c>
      <c r="M58" s="1519">
        <v>0</v>
      </c>
      <c r="N58" s="1519">
        <v>0</v>
      </c>
      <c r="O58" s="1519">
        <v>-1.4070476E-3</v>
      </c>
      <c r="P58" s="1519">
        <v>0</v>
      </c>
      <c r="Q58" s="1522">
        <v>0</v>
      </c>
    </row>
    <row r="59" spans="1:17" s="1501" customFormat="1" ht="20.100000000000001" customHeight="1">
      <c r="A59" s="1495"/>
      <c r="B59" s="1502">
        <v>10</v>
      </c>
      <c r="C59" s="1503" t="s">
        <v>2199</v>
      </c>
      <c r="D59" s="1519">
        <v>15.791634962201698</v>
      </c>
      <c r="E59" s="1519">
        <v>1.4048057159</v>
      </c>
      <c r="F59" s="1519">
        <v>0.81525477319999995</v>
      </c>
      <c r="G59" s="1519">
        <v>0.79954112749999995</v>
      </c>
      <c r="H59" s="1519">
        <v>7.1678608199999994E-2</v>
      </c>
      <c r="I59" s="1519">
        <v>6.563975943</v>
      </c>
      <c r="J59" s="1519">
        <v>0.1112496981</v>
      </c>
      <c r="K59" s="1519">
        <v>2.9800305266999998</v>
      </c>
      <c r="L59" s="1519">
        <v>0</v>
      </c>
      <c r="M59" s="1519">
        <v>0.39949151970000002</v>
      </c>
      <c r="N59" s="1519">
        <v>0.60076581330000001</v>
      </c>
      <c r="O59" s="1519">
        <v>-0.22626309110000001</v>
      </c>
      <c r="P59" s="1519">
        <v>-1.3139426E-3</v>
      </c>
      <c r="Q59" s="1522">
        <v>-0.22448462599999999</v>
      </c>
    </row>
    <row r="60" spans="1:17" s="1501" customFormat="1" ht="20.100000000000001" customHeight="1">
      <c r="A60" s="1495"/>
      <c r="B60" s="1502">
        <v>11</v>
      </c>
      <c r="C60" s="1503" t="s">
        <v>2200</v>
      </c>
      <c r="D60" s="1519">
        <v>123.033415573</v>
      </c>
      <c r="E60" s="1519">
        <v>16.9412486401</v>
      </c>
      <c r="F60" s="1519">
        <v>4.4249475288999998</v>
      </c>
      <c r="G60" s="1519">
        <v>0</v>
      </c>
      <c r="H60" s="1519">
        <v>0</v>
      </c>
      <c r="I60" s="1519">
        <v>4.1167282100999998</v>
      </c>
      <c r="J60" s="1519">
        <v>6.8291112515999997</v>
      </c>
      <c r="K60" s="1519">
        <v>14.5370849174</v>
      </c>
      <c r="L60" s="1519">
        <v>0</v>
      </c>
      <c r="M60" s="1519">
        <v>4.5479840847000004</v>
      </c>
      <c r="N60" s="1519">
        <v>2.1272883644</v>
      </c>
      <c r="O60" s="1519">
        <v>-0.2776490311</v>
      </c>
      <c r="P60" s="1519">
        <v>-1.15870381E-2</v>
      </c>
      <c r="Q60" s="1522">
        <v>-0.25902192569999999</v>
      </c>
    </row>
    <row r="61" spans="1:17" s="1501" customFormat="1" ht="20.100000000000001" customHeight="1">
      <c r="A61" s="1495"/>
      <c r="B61" s="1502">
        <v>12</v>
      </c>
      <c r="C61" s="1503" t="s">
        <v>2201</v>
      </c>
      <c r="D61" s="1519">
        <v>45.868829199700002</v>
      </c>
      <c r="E61" s="1519">
        <v>0</v>
      </c>
      <c r="F61" s="1519">
        <v>0</v>
      </c>
      <c r="G61" s="1519">
        <v>0</v>
      </c>
      <c r="H61" s="1519">
        <v>0</v>
      </c>
      <c r="I61" s="1519">
        <v>0</v>
      </c>
      <c r="J61" s="1519">
        <v>0</v>
      </c>
      <c r="K61" s="1519">
        <v>0</v>
      </c>
      <c r="L61" s="1519">
        <v>0</v>
      </c>
      <c r="M61" s="1519">
        <v>0</v>
      </c>
      <c r="N61" s="1519">
        <v>0</v>
      </c>
      <c r="O61" s="1519">
        <v>0</v>
      </c>
      <c r="P61" s="1519">
        <v>0</v>
      </c>
      <c r="Q61" s="1522">
        <v>0</v>
      </c>
    </row>
    <row r="62" spans="1:17" s="1501" customFormat="1" ht="20.100000000000001" customHeight="1" thickBot="1">
      <c r="A62" s="1495"/>
      <c r="B62" s="1496">
        <v>13</v>
      </c>
      <c r="C62" s="1508" t="s">
        <v>2202</v>
      </c>
      <c r="D62" s="1523">
        <v>0</v>
      </c>
      <c r="E62" s="1523">
        <v>0</v>
      </c>
      <c r="F62" s="1523">
        <v>0</v>
      </c>
      <c r="G62" s="1523">
        <v>0</v>
      </c>
      <c r="H62" s="1523">
        <v>0</v>
      </c>
      <c r="I62" s="1523">
        <v>0</v>
      </c>
      <c r="J62" s="1523">
        <v>0</v>
      </c>
      <c r="K62" s="1523">
        <v>0</v>
      </c>
      <c r="L62" s="1523">
        <v>0</v>
      </c>
      <c r="M62" s="1523">
        <v>0</v>
      </c>
      <c r="N62" s="1523">
        <v>0</v>
      </c>
      <c r="O62" s="1523">
        <v>0</v>
      </c>
      <c r="P62" s="1523">
        <v>0</v>
      </c>
      <c r="Q62" s="1523">
        <v>0</v>
      </c>
    </row>
    <row r="63" spans="1:17" s="1489" customFormat="1">
      <c r="A63" s="1165"/>
      <c r="B63" s="1488"/>
      <c r="C63" s="1510"/>
      <c r="D63" s="1511"/>
      <c r="E63" s="1511"/>
      <c r="F63" s="1511"/>
      <c r="G63" s="1511"/>
      <c r="H63" s="1511"/>
      <c r="I63" s="1511"/>
      <c r="J63" s="1511"/>
      <c r="K63" s="1511"/>
      <c r="L63" s="1511"/>
      <c r="M63" s="1511"/>
      <c r="N63" s="1511"/>
      <c r="O63" s="1511"/>
      <c r="P63" s="1511"/>
      <c r="Q63" s="1511"/>
    </row>
    <row r="64" spans="1:17" s="1489" customFormat="1" ht="18">
      <c r="A64" s="1165"/>
      <c r="B64" s="1488"/>
      <c r="C64" s="1512" t="s">
        <v>2205</v>
      </c>
      <c r="D64" s="1511"/>
      <c r="E64" s="1511"/>
      <c r="F64" s="1511"/>
      <c r="G64" s="1511"/>
      <c r="H64" s="1511"/>
      <c r="I64" s="1511"/>
      <c r="J64" s="1511"/>
      <c r="K64" s="1511"/>
      <c r="L64" s="1511"/>
      <c r="M64" s="1511"/>
      <c r="N64" s="1511"/>
      <c r="O64" s="1511"/>
      <c r="P64" s="1511"/>
      <c r="Q64" s="1511"/>
    </row>
    <row r="65" spans="1:17" s="334" customFormat="1" ht="14.25" thickBot="1">
      <c r="A65" s="1077"/>
      <c r="B65" s="1333"/>
      <c r="C65" s="1333" t="s">
        <v>64</v>
      </c>
      <c r="D65" s="1329" t="s">
        <v>65</v>
      </c>
      <c r="E65" s="1329" t="s">
        <v>66</v>
      </c>
      <c r="F65" s="1329" t="s">
        <v>67</v>
      </c>
      <c r="G65" s="1329" t="s">
        <v>68</v>
      </c>
      <c r="H65" s="1329" t="s">
        <v>69</v>
      </c>
      <c r="I65" s="1329" t="s">
        <v>70</v>
      </c>
      <c r="J65" s="1329" t="s">
        <v>71</v>
      </c>
      <c r="K65" s="1329" t="s">
        <v>106</v>
      </c>
      <c r="L65" s="1329" t="s">
        <v>107</v>
      </c>
      <c r="M65" s="1329" t="s">
        <v>108</v>
      </c>
      <c r="N65" s="1330" t="s">
        <v>109</v>
      </c>
      <c r="O65" s="1330" t="s">
        <v>204</v>
      </c>
      <c r="P65" s="1330" t="s">
        <v>205</v>
      </c>
      <c r="Q65" s="1330" t="s">
        <v>2188</v>
      </c>
    </row>
    <row r="66" spans="1:17" s="1528" customFormat="1" ht="15" customHeight="1">
      <c r="A66" s="1527"/>
      <c r="B66" s="650"/>
      <c r="C66" s="2192" t="s">
        <v>2189</v>
      </c>
      <c r="D66" s="2195" t="s">
        <v>2190</v>
      </c>
      <c r="E66" s="2195"/>
      <c r="F66" s="2195"/>
      <c r="G66" s="2195"/>
      <c r="H66" s="2195"/>
      <c r="I66" s="2195"/>
      <c r="J66" s="2195"/>
      <c r="K66" s="2195"/>
      <c r="L66" s="2195"/>
      <c r="M66" s="2195"/>
      <c r="N66" s="2195"/>
      <c r="O66" s="2195"/>
      <c r="P66" s="2195"/>
      <c r="Q66" s="2195"/>
    </row>
    <row r="67" spans="1:17" s="1489" customFormat="1" ht="26.25" customHeight="1">
      <c r="A67" s="1165"/>
      <c r="B67" s="1526"/>
      <c r="C67" s="2193"/>
      <c r="D67" s="1490"/>
      <c r="E67" s="2196" t="s">
        <v>2191</v>
      </c>
      <c r="F67" s="2196"/>
      <c r="G67" s="2196"/>
      <c r="H67" s="2196"/>
      <c r="I67" s="2196"/>
      <c r="J67" s="2196"/>
      <c r="K67" s="2196"/>
      <c r="L67" s="2196"/>
      <c r="M67" s="2196"/>
      <c r="N67" s="2196"/>
      <c r="O67" s="2196"/>
      <c r="P67" s="2196"/>
      <c r="Q67" s="2196"/>
    </row>
    <row r="68" spans="1:17" s="1489" customFormat="1" ht="52.5" customHeight="1">
      <c r="A68" s="1165"/>
      <c r="B68" s="1526"/>
      <c r="C68" s="2193"/>
      <c r="D68" s="1490"/>
      <c r="E68" s="2196" t="s">
        <v>2192</v>
      </c>
      <c r="F68" s="2196"/>
      <c r="G68" s="2196"/>
      <c r="H68" s="2196"/>
      <c r="I68" s="2196"/>
      <c r="J68" s="2197" t="s">
        <v>2193</v>
      </c>
      <c r="K68" s="2197" t="s">
        <v>2194</v>
      </c>
      <c r="L68" s="2197" t="s">
        <v>2195</v>
      </c>
      <c r="M68" s="2196" t="s">
        <v>2063</v>
      </c>
      <c r="N68" s="2196" t="s">
        <v>2062</v>
      </c>
      <c r="O68" s="2200" t="s">
        <v>1779</v>
      </c>
      <c r="P68" s="2200"/>
      <c r="Q68" s="2200"/>
    </row>
    <row r="69" spans="1:17" s="1489" customFormat="1" ht="52.5" customHeight="1">
      <c r="A69" s="1165"/>
      <c r="B69" s="1526"/>
      <c r="C69" s="2194"/>
      <c r="D69" s="1491"/>
      <c r="E69" s="1492" t="s">
        <v>2053</v>
      </c>
      <c r="F69" s="1492" t="s">
        <v>2054</v>
      </c>
      <c r="G69" s="1492" t="s">
        <v>2055</v>
      </c>
      <c r="H69" s="1492" t="s">
        <v>2056</v>
      </c>
      <c r="I69" s="1491" t="s">
        <v>2057</v>
      </c>
      <c r="J69" s="2198"/>
      <c r="K69" s="2198"/>
      <c r="L69" s="2198"/>
      <c r="M69" s="2199"/>
      <c r="N69" s="2199"/>
      <c r="O69" s="1493"/>
      <c r="P69" s="1494" t="s">
        <v>2196</v>
      </c>
      <c r="Q69" s="1494" t="s">
        <v>2062</v>
      </c>
    </row>
    <row r="70" spans="1:17" s="1501" customFormat="1" ht="20.100000000000001" customHeight="1">
      <c r="A70" s="1495"/>
      <c r="B70" s="1496">
        <v>1</v>
      </c>
      <c r="C70" s="1497" t="s">
        <v>2066</v>
      </c>
      <c r="D70" s="1516">
        <v>0.64143380999999999</v>
      </c>
      <c r="E70" s="1516">
        <v>0</v>
      </c>
      <c r="F70" s="1516">
        <v>0</v>
      </c>
      <c r="G70" s="1516">
        <v>0</v>
      </c>
      <c r="H70" s="1516">
        <v>0</v>
      </c>
      <c r="I70" s="1516">
        <v>0</v>
      </c>
      <c r="J70" s="1516">
        <v>0</v>
      </c>
      <c r="K70" s="1516">
        <v>0</v>
      </c>
      <c r="L70" s="1516">
        <v>0</v>
      </c>
      <c r="M70" s="1516">
        <v>0</v>
      </c>
      <c r="N70" s="1516">
        <v>0</v>
      </c>
      <c r="O70" s="1517">
        <v>0</v>
      </c>
      <c r="P70" s="1517">
        <v>0</v>
      </c>
      <c r="Q70" s="1518">
        <v>0</v>
      </c>
    </row>
    <row r="71" spans="1:17" s="1501" customFormat="1" ht="20.100000000000001" customHeight="1">
      <c r="A71" s="1495"/>
      <c r="B71" s="1502">
        <v>2</v>
      </c>
      <c r="C71" s="1503" t="s">
        <v>2067</v>
      </c>
      <c r="D71" s="1519">
        <v>41.145641653399998</v>
      </c>
      <c r="E71" s="1519">
        <v>0</v>
      </c>
      <c r="F71" s="1519">
        <v>0</v>
      </c>
      <c r="G71" s="1519">
        <v>0</v>
      </c>
      <c r="H71" s="1519">
        <v>0</v>
      </c>
      <c r="I71" s="1519">
        <v>0</v>
      </c>
      <c r="J71" s="1519">
        <v>0</v>
      </c>
      <c r="K71" s="1519">
        <v>0</v>
      </c>
      <c r="L71" s="1519">
        <v>0</v>
      </c>
      <c r="M71" s="1519">
        <v>0</v>
      </c>
      <c r="N71" s="1519">
        <v>0</v>
      </c>
      <c r="O71" s="1520">
        <v>0</v>
      </c>
      <c r="P71" s="1520">
        <v>0</v>
      </c>
      <c r="Q71" s="1521">
        <v>0</v>
      </c>
    </row>
    <row r="72" spans="1:17" s="1501" customFormat="1" ht="20.100000000000001" customHeight="1">
      <c r="A72" s="1495"/>
      <c r="B72" s="1502">
        <v>3</v>
      </c>
      <c r="C72" s="1503" t="s">
        <v>2073</v>
      </c>
      <c r="D72" s="1519">
        <v>21.687414437699999</v>
      </c>
      <c r="E72" s="1519">
        <v>0</v>
      </c>
      <c r="F72" s="1519">
        <v>0</v>
      </c>
      <c r="G72" s="1519">
        <v>0</v>
      </c>
      <c r="H72" s="1519">
        <v>0</v>
      </c>
      <c r="I72" s="1519">
        <v>0</v>
      </c>
      <c r="J72" s="1519">
        <v>0</v>
      </c>
      <c r="K72" s="1519">
        <v>0</v>
      </c>
      <c r="L72" s="1519">
        <v>0</v>
      </c>
      <c r="M72" s="1519">
        <v>0</v>
      </c>
      <c r="N72" s="1519">
        <v>0</v>
      </c>
      <c r="O72" s="1520">
        <v>0</v>
      </c>
      <c r="P72" s="1520">
        <v>0</v>
      </c>
      <c r="Q72" s="1521">
        <v>0</v>
      </c>
    </row>
    <row r="73" spans="1:17" s="1501" customFormat="1" ht="20.100000000000001" customHeight="1">
      <c r="A73" s="1495"/>
      <c r="B73" s="1502">
        <v>4</v>
      </c>
      <c r="C73" s="1503" t="s">
        <v>2098</v>
      </c>
      <c r="D73" s="1519">
        <v>9.3075902941000006</v>
      </c>
      <c r="E73" s="1519">
        <v>0</v>
      </c>
      <c r="F73" s="1519">
        <v>0</v>
      </c>
      <c r="G73" s="1519">
        <v>0</v>
      </c>
      <c r="H73" s="1519">
        <v>0</v>
      </c>
      <c r="I73" s="1519">
        <v>0</v>
      </c>
      <c r="J73" s="1519">
        <v>0</v>
      </c>
      <c r="K73" s="1519">
        <v>0</v>
      </c>
      <c r="L73" s="1519">
        <v>0</v>
      </c>
      <c r="M73" s="1519">
        <v>0</v>
      </c>
      <c r="N73" s="1519">
        <v>0</v>
      </c>
      <c r="O73" s="1520">
        <v>0</v>
      </c>
      <c r="P73" s="1520">
        <v>0</v>
      </c>
      <c r="Q73" s="1521">
        <v>0</v>
      </c>
    </row>
    <row r="74" spans="1:17" s="1501" customFormat="1" ht="20.100000000000001" customHeight="1">
      <c r="A74" s="1495"/>
      <c r="B74" s="1502">
        <v>5</v>
      </c>
      <c r="C74" s="1503" t="s">
        <v>2197</v>
      </c>
      <c r="D74" s="1519">
        <v>0</v>
      </c>
      <c r="E74" s="1519">
        <v>0</v>
      </c>
      <c r="F74" s="1519">
        <v>0</v>
      </c>
      <c r="G74" s="1519">
        <v>0</v>
      </c>
      <c r="H74" s="1519">
        <v>0</v>
      </c>
      <c r="I74" s="1519">
        <v>0</v>
      </c>
      <c r="J74" s="1519">
        <v>0</v>
      </c>
      <c r="K74" s="1519">
        <v>0</v>
      </c>
      <c r="L74" s="1519">
        <v>0</v>
      </c>
      <c r="M74" s="1519">
        <v>0</v>
      </c>
      <c r="N74" s="1519">
        <v>0</v>
      </c>
      <c r="O74" s="1520">
        <v>0</v>
      </c>
      <c r="P74" s="1520">
        <v>0</v>
      </c>
      <c r="Q74" s="1521">
        <v>0</v>
      </c>
    </row>
    <row r="75" spans="1:17" s="1501" customFormat="1" ht="20.100000000000001" customHeight="1">
      <c r="A75" s="1495"/>
      <c r="B75" s="1502">
        <v>6</v>
      </c>
      <c r="C75" s="1503" t="s">
        <v>2104</v>
      </c>
      <c r="D75" s="1519">
        <v>1.1292997623000001</v>
      </c>
      <c r="E75" s="1519">
        <v>0</v>
      </c>
      <c r="F75" s="1519">
        <v>0</v>
      </c>
      <c r="G75" s="1519">
        <v>0</v>
      </c>
      <c r="H75" s="1519">
        <v>0</v>
      </c>
      <c r="I75" s="1519">
        <v>0</v>
      </c>
      <c r="J75" s="1519">
        <v>0</v>
      </c>
      <c r="K75" s="1519">
        <v>0</v>
      </c>
      <c r="L75" s="1519">
        <v>0</v>
      </c>
      <c r="M75" s="1519">
        <v>0</v>
      </c>
      <c r="N75" s="1519">
        <v>0</v>
      </c>
      <c r="O75" s="1520">
        <v>0</v>
      </c>
      <c r="P75" s="1520">
        <v>0</v>
      </c>
      <c r="Q75" s="1521">
        <v>0</v>
      </c>
    </row>
    <row r="76" spans="1:17" s="1501" customFormat="1" ht="20.100000000000001" customHeight="1">
      <c r="A76" s="1495"/>
      <c r="B76" s="1502">
        <v>7</v>
      </c>
      <c r="C76" s="1503" t="s">
        <v>2198</v>
      </c>
      <c r="D76" s="1519">
        <v>21.5799327555</v>
      </c>
      <c r="E76" s="1519">
        <v>0</v>
      </c>
      <c r="F76" s="1519">
        <v>0</v>
      </c>
      <c r="G76" s="1519">
        <v>0</v>
      </c>
      <c r="H76" s="1519">
        <v>0</v>
      </c>
      <c r="I76" s="1519">
        <v>0</v>
      </c>
      <c r="J76" s="1519">
        <v>0</v>
      </c>
      <c r="K76" s="1519">
        <v>0</v>
      </c>
      <c r="L76" s="1519">
        <v>0</v>
      </c>
      <c r="M76" s="1519">
        <v>0</v>
      </c>
      <c r="N76" s="1519">
        <v>0</v>
      </c>
      <c r="O76" s="1520">
        <v>0</v>
      </c>
      <c r="P76" s="1520">
        <v>0</v>
      </c>
      <c r="Q76" s="1521">
        <v>0</v>
      </c>
    </row>
    <row r="77" spans="1:17" s="1501" customFormat="1" ht="20.100000000000001" customHeight="1">
      <c r="A77" s="1495"/>
      <c r="B77" s="1502">
        <v>8</v>
      </c>
      <c r="C77" s="1503" t="s">
        <v>2109</v>
      </c>
      <c r="D77" s="1519">
        <v>1.219E-3</v>
      </c>
      <c r="E77" s="1519">
        <v>0</v>
      </c>
      <c r="F77" s="1519">
        <v>0</v>
      </c>
      <c r="G77" s="1519">
        <v>0</v>
      </c>
      <c r="H77" s="1519">
        <v>0</v>
      </c>
      <c r="I77" s="1519">
        <v>0</v>
      </c>
      <c r="J77" s="1519">
        <v>0</v>
      </c>
      <c r="K77" s="1519">
        <v>0</v>
      </c>
      <c r="L77" s="1519">
        <v>0</v>
      </c>
      <c r="M77" s="1519">
        <v>0</v>
      </c>
      <c r="N77" s="1519">
        <v>0</v>
      </c>
      <c r="O77" s="1520">
        <v>0</v>
      </c>
      <c r="P77" s="1520">
        <v>0</v>
      </c>
      <c r="Q77" s="1521">
        <v>0</v>
      </c>
    </row>
    <row r="78" spans="1:17" s="1501" customFormat="1" ht="20.100000000000001" customHeight="1">
      <c r="A78" s="1495"/>
      <c r="B78" s="1502">
        <v>9</v>
      </c>
      <c r="C78" s="1503" t="s">
        <v>2116</v>
      </c>
      <c r="D78" s="1519">
        <v>1.7980278199999999</v>
      </c>
      <c r="E78" s="1519">
        <v>0</v>
      </c>
      <c r="F78" s="1519">
        <v>0</v>
      </c>
      <c r="G78" s="1519">
        <v>0</v>
      </c>
      <c r="H78" s="1519">
        <v>0</v>
      </c>
      <c r="I78" s="1519">
        <v>0</v>
      </c>
      <c r="J78" s="1519">
        <v>0</v>
      </c>
      <c r="K78" s="1519">
        <v>0</v>
      </c>
      <c r="L78" s="1519">
        <v>0</v>
      </c>
      <c r="M78" s="1519">
        <v>0</v>
      </c>
      <c r="N78" s="1519">
        <v>0</v>
      </c>
      <c r="O78" s="1519">
        <v>0</v>
      </c>
      <c r="P78" s="1519">
        <v>0</v>
      </c>
      <c r="Q78" s="1522">
        <v>0</v>
      </c>
    </row>
    <row r="79" spans="1:17" s="1501" customFormat="1" ht="20.100000000000001" customHeight="1">
      <c r="A79" s="1495"/>
      <c r="B79" s="1502">
        <v>10</v>
      </c>
      <c r="C79" s="1503" t="s">
        <v>2199</v>
      </c>
      <c r="D79" s="1519">
        <v>0</v>
      </c>
      <c r="E79" s="1519">
        <v>0</v>
      </c>
      <c r="F79" s="1519">
        <v>0</v>
      </c>
      <c r="G79" s="1519">
        <v>0</v>
      </c>
      <c r="H79" s="1519">
        <v>0</v>
      </c>
      <c r="I79" s="1519">
        <v>0</v>
      </c>
      <c r="J79" s="1519">
        <v>0</v>
      </c>
      <c r="K79" s="1519">
        <v>0</v>
      </c>
      <c r="L79" s="1519">
        <v>0</v>
      </c>
      <c r="M79" s="1519">
        <v>0</v>
      </c>
      <c r="N79" s="1519">
        <v>0</v>
      </c>
      <c r="O79" s="1519">
        <v>0</v>
      </c>
      <c r="P79" s="1519">
        <v>0</v>
      </c>
      <c r="Q79" s="1522">
        <v>0</v>
      </c>
    </row>
    <row r="80" spans="1:17" s="1501" customFormat="1" ht="20.100000000000001" customHeight="1">
      <c r="A80" s="1495"/>
      <c r="B80" s="1502">
        <v>11</v>
      </c>
      <c r="C80" s="1503" t="s">
        <v>2200</v>
      </c>
      <c r="D80" s="1519">
        <v>118.4116287583</v>
      </c>
      <c r="E80" s="1519">
        <v>0</v>
      </c>
      <c r="F80" s="1519">
        <v>0</v>
      </c>
      <c r="G80" s="1519">
        <v>0</v>
      </c>
      <c r="H80" s="1519">
        <v>0</v>
      </c>
      <c r="I80" s="1519">
        <v>0</v>
      </c>
      <c r="J80" s="1519">
        <v>0</v>
      </c>
      <c r="K80" s="1519">
        <v>0</v>
      </c>
      <c r="L80" s="1519">
        <v>0</v>
      </c>
      <c r="M80" s="1519">
        <v>0</v>
      </c>
      <c r="N80" s="1519">
        <v>0</v>
      </c>
      <c r="O80" s="1519">
        <v>0</v>
      </c>
      <c r="P80" s="1519">
        <v>0</v>
      </c>
      <c r="Q80" s="1522">
        <v>0</v>
      </c>
    </row>
    <row r="81" spans="1:17" s="1501" customFormat="1" ht="20.100000000000001" customHeight="1">
      <c r="A81" s="1495"/>
      <c r="B81" s="1502">
        <v>12</v>
      </c>
      <c r="C81" s="1503" t="s">
        <v>2201</v>
      </c>
      <c r="D81" s="1519">
        <v>0</v>
      </c>
      <c r="E81" s="1519">
        <v>0</v>
      </c>
      <c r="F81" s="1519">
        <v>0</v>
      </c>
      <c r="G81" s="1519">
        <v>0</v>
      </c>
      <c r="H81" s="1519">
        <v>0</v>
      </c>
      <c r="I81" s="1519">
        <v>0</v>
      </c>
      <c r="J81" s="1519">
        <v>0</v>
      </c>
      <c r="K81" s="1519">
        <v>0</v>
      </c>
      <c r="L81" s="1519">
        <v>0</v>
      </c>
      <c r="M81" s="1519">
        <v>0</v>
      </c>
      <c r="N81" s="1519">
        <v>0</v>
      </c>
      <c r="O81" s="1519">
        <v>0</v>
      </c>
      <c r="P81" s="1519">
        <v>0</v>
      </c>
      <c r="Q81" s="1522">
        <v>0</v>
      </c>
    </row>
    <row r="82" spans="1:17" s="1501" customFormat="1" ht="20.100000000000001" customHeight="1" thickBot="1">
      <c r="A82" s="1495"/>
      <c r="B82" s="1496">
        <v>13</v>
      </c>
      <c r="C82" s="1508" t="s">
        <v>2202</v>
      </c>
      <c r="D82" s="1523">
        <v>0</v>
      </c>
      <c r="E82" s="1523">
        <v>0</v>
      </c>
      <c r="F82" s="1523">
        <v>0</v>
      </c>
      <c r="G82" s="1523">
        <v>0</v>
      </c>
      <c r="H82" s="1523">
        <v>0</v>
      </c>
      <c r="I82" s="1523">
        <v>0</v>
      </c>
      <c r="J82" s="1523">
        <v>0</v>
      </c>
      <c r="K82" s="1523">
        <v>0</v>
      </c>
      <c r="L82" s="1523">
        <v>0</v>
      </c>
      <c r="M82" s="1523">
        <v>0</v>
      </c>
      <c r="N82" s="1523">
        <v>0</v>
      </c>
      <c r="O82" s="1523">
        <v>0</v>
      </c>
      <c r="P82" s="1523">
        <v>0</v>
      </c>
      <c r="Q82" s="1523">
        <v>0</v>
      </c>
    </row>
    <row r="83" spans="1:17" s="1501" customFormat="1">
      <c r="A83" s="1495"/>
      <c r="B83" s="1524"/>
      <c r="D83" s="1525"/>
      <c r="E83" s="1525"/>
      <c r="F83" s="1525"/>
      <c r="G83" s="1525"/>
      <c r="H83" s="1525"/>
      <c r="I83" s="1525"/>
      <c r="J83" s="1525"/>
      <c r="K83" s="1525"/>
      <c r="L83" s="1525"/>
      <c r="M83" s="1525"/>
      <c r="N83" s="1525"/>
      <c r="O83" s="1525"/>
      <c r="P83" s="1525"/>
      <c r="Q83" s="1525"/>
    </row>
    <row r="84" spans="1:17" s="1489" customFormat="1">
      <c r="A84" s="1165"/>
      <c r="B84" s="1488"/>
      <c r="C84" s="1510"/>
      <c r="D84" s="1511"/>
      <c r="E84" s="1511"/>
      <c r="F84" s="1511"/>
      <c r="G84" s="1511"/>
      <c r="H84" s="1511"/>
      <c r="I84" s="1511"/>
      <c r="J84" s="1511"/>
      <c r="K84" s="1511"/>
      <c r="L84" s="1511"/>
      <c r="M84" s="1511"/>
      <c r="N84" s="1511"/>
      <c r="O84" s="1511"/>
      <c r="P84" s="1511"/>
      <c r="Q84" s="1511"/>
    </row>
    <row r="85" spans="1:17" s="1489" customFormat="1">
      <c r="A85" s="1165"/>
      <c r="B85" s="1488"/>
      <c r="C85" s="1510"/>
      <c r="D85" s="1511"/>
      <c r="E85" s="1511"/>
      <c r="F85" s="1511"/>
      <c r="G85" s="1511"/>
      <c r="H85" s="1511"/>
      <c r="I85" s="1511"/>
      <c r="J85" s="1511"/>
      <c r="K85" s="1511"/>
      <c r="L85" s="1511"/>
      <c r="M85" s="1511"/>
      <c r="N85" s="1511"/>
      <c r="O85" s="1511"/>
      <c r="P85" s="1511"/>
      <c r="Q85" s="1511"/>
    </row>
    <row r="86" spans="1:17">
      <c r="B86" s="1487"/>
      <c r="C86" s="1331"/>
    </row>
    <row r="87" spans="1:17">
      <c r="B87" s="1487"/>
      <c r="C87" s="1331"/>
    </row>
    <row r="88" spans="1:17">
      <c r="B88" s="1487"/>
      <c r="C88" s="1331"/>
    </row>
    <row r="89" spans="1:17">
      <c r="B89" s="1487"/>
      <c r="C89" s="1331"/>
    </row>
    <row r="90" spans="1:17">
      <c r="B90" s="1487"/>
      <c r="C90" s="1331"/>
    </row>
    <row r="91" spans="1:17">
      <c r="B91" s="1487"/>
      <c r="C91" s="1331"/>
    </row>
    <row r="92" spans="1:17">
      <c r="B92" s="1487"/>
      <c r="C92" s="1331"/>
    </row>
    <row r="93" spans="1:17">
      <c r="B93" s="1487"/>
      <c r="C93" s="1331"/>
    </row>
    <row r="94" spans="1:17">
      <c r="B94" s="1487"/>
      <c r="C94" s="1331"/>
    </row>
    <row r="95" spans="1:17">
      <c r="B95" s="1487"/>
      <c r="C95" s="1331"/>
    </row>
    <row r="96" spans="1:17">
      <c r="B96" s="1487"/>
      <c r="C96" s="1331"/>
    </row>
    <row r="97" spans="2:3">
      <c r="B97" s="1487"/>
      <c r="C97" s="1331"/>
    </row>
  </sheetData>
  <mergeCells count="40">
    <mergeCell ref="C6:C9"/>
    <mergeCell ref="D6:Q6"/>
    <mergeCell ref="E7:Q7"/>
    <mergeCell ref="E8:I8"/>
    <mergeCell ref="J8:J9"/>
    <mergeCell ref="K8:K9"/>
    <mergeCell ref="L8:L9"/>
    <mergeCell ref="M8:M9"/>
    <mergeCell ref="N8:N9"/>
    <mergeCell ref="O8:Q8"/>
    <mergeCell ref="C26:C29"/>
    <mergeCell ref="D26:Q26"/>
    <mergeCell ref="E27:Q27"/>
    <mergeCell ref="E28:I28"/>
    <mergeCell ref="J28:J29"/>
    <mergeCell ref="K28:K29"/>
    <mergeCell ref="L28:L29"/>
    <mergeCell ref="M28:M29"/>
    <mergeCell ref="N28:N29"/>
    <mergeCell ref="O28:Q28"/>
    <mergeCell ref="C46:C49"/>
    <mergeCell ref="D46:Q46"/>
    <mergeCell ref="E47:Q47"/>
    <mergeCell ref="E48:I48"/>
    <mergeCell ref="J48:J49"/>
    <mergeCell ref="K48:K49"/>
    <mergeCell ref="L48:L49"/>
    <mergeCell ref="M48:M49"/>
    <mergeCell ref="N48:N49"/>
    <mergeCell ref="O48:Q48"/>
    <mergeCell ref="C66:C69"/>
    <mergeCell ref="D66:Q66"/>
    <mergeCell ref="E67:Q67"/>
    <mergeCell ref="E68:I68"/>
    <mergeCell ref="J68:J69"/>
    <mergeCell ref="K68:K69"/>
    <mergeCell ref="L68:L69"/>
    <mergeCell ref="M68:M69"/>
    <mergeCell ref="N68:N69"/>
    <mergeCell ref="O68:Q68"/>
  </mergeCells>
  <hyperlinks>
    <hyperlink ref="R1" location="Index!A1" display="Back to index" xr:uid="{46956706-29D6-4E33-8F79-30ED75AB7B67}"/>
  </hyperlinks>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6DABA-6C77-4B32-B60B-DB9F227D6A27}">
  <sheetPr>
    <tabColor theme="7" tint="0.59999389629810485"/>
  </sheetPr>
  <dimension ref="A1:K32"/>
  <sheetViews>
    <sheetView showGridLines="0" zoomScale="90" zoomScaleNormal="90" workbookViewId="0"/>
  </sheetViews>
  <sheetFormatPr defaultColWidth="9.140625" defaultRowHeight="13.5"/>
  <cols>
    <col min="1" max="1" width="4.7109375" style="77" customWidth="1"/>
    <col min="2" max="2" width="35.140625" style="585" customWidth="1"/>
    <col min="3" max="6" width="25.7109375" style="585" customWidth="1"/>
    <col min="7" max="7" width="31" style="585" bestFit="1" customWidth="1"/>
    <col min="8" max="16384" width="9.140625" style="585"/>
  </cols>
  <sheetData>
    <row r="1" spans="1:11" ht="21.75">
      <c r="A1" s="1075"/>
      <c r="B1" s="228" t="s">
        <v>2206</v>
      </c>
      <c r="C1" s="1371"/>
      <c r="F1" s="772" t="s">
        <v>418</v>
      </c>
    </row>
    <row r="2" spans="1:11" ht="18">
      <c r="A2" s="1075"/>
      <c r="B2" s="1298" t="s">
        <v>672</v>
      </c>
    </row>
    <row r="3" spans="1:11" ht="14.25" thickBot="1">
      <c r="A3" s="1075"/>
    </row>
    <row r="4" spans="1:11" s="334" customFormat="1">
      <c r="A4" s="1077"/>
      <c r="B4" s="1341"/>
      <c r="C4" s="2201" t="s">
        <v>2207</v>
      </c>
      <c r="D4" s="2201"/>
      <c r="E4" s="2201"/>
      <c r="F4" s="2202" t="s">
        <v>2208</v>
      </c>
    </row>
    <row r="5" spans="1:11" s="334" customFormat="1" ht="40.5">
      <c r="A5" s="1075"/>
      <c r="B5" s="1342"/>
      <c r="C5" s="1360" t="s">
        <v>2209</v>
      </c>
      <c r="D5" s="1360" t="s">
        <v>2210</v>
      </c>
      <c r="E5" s="1360" t="s">
        <v>2211</v>
      </c>
      <c r="F5" s="2076"/>
    </row>
    <row r="6" spans="1:11" s="596" customFormat="1" ht="24.95" customHeight="1">
      <c r="A6" s="111"/>
      <c r="B6" s="1986" t="s">
        <v>2212</v>
      </c>
      <c r="C6" s="1693">
        <v>3.7938689322648635E-2</v>
      </c>
      <c r="D6" s="1693">
        <v>3.2651777163351103E-7</v>
      </c>
      <c r="E6" s="1693">
        <v>3.7939015840420268E-2</v>
      </c>
      <c r="F6" s="1987">
        <v>0.61572753652394829</v>
      </c>
    </row>
    <row r="7" spans="1:11" s="596" customFormat="1" ht="24.95" customHeight="1" thickBot="1">
      <c r="A7" s="111"/>
      <c r="B7" s="1988" t="s">
        <v>2213</v>
      </c>
      <c r="C7" s="1694">
        <v>7.4525921549725677E-2</v>
      </c>
      <c r="D7" s="1694">
        <v>2.1147499035082911E-6</v>
      </c>
      <c r="E7" s="1694">
        <v>7.4528036299629188E-2</v>
      </c>
      <c r="F7" s="1989">
        <v>0.28249723096983803</v>
      </c>
    </row>
    <row r="8" spans="1:11" s="334" customFormat="1" ht="20.100000000000001" customHeight="1">
      <c r="A8" s="1075"/>
      <c r="B8" s="334" t="s">
        <v>2214</v>
      </c>
    </row>
    <row r="9" spans="1:11" s="334" customFormat="1">
      <c r="A9" s="1075"/>
    </row>
    <row r="10" spans="1:11" s="334" customFormat="1">
      <c r="A10" s="1075"/>
    </row>
    <row r="11" spans="1:11">
      <c r="A11" s="1075"/>
    </row>
    <row r="12" spans="1:11">
      <c r="A12" s="1075"/>
      <c r="K12" s="924"/>
    </row>
    <row r="13" spans="1:11">
      <c r="A13" s="1075"/>
      <c r="K13" s="924"/>
    </row>
    <row r="14" spans="1:11">
      <c r="A14" s="1075"/>
    </row>
    <row r="15" spans="1:11">
      <c r="A15" s="1075"/>
    </row>
    <row r="16" spans="1:11">
      <c r="A16" s="1075"/>
    </row>
    <row r="17" spans="1:1">
      <c r="A17" s="1075"/>
    </row>
    <row r="18" spans="1:1">
      <c r="A18" s="1075"/>
    </row>
    <row r="19" spans="1:1">
      <c r="A19" s="1075"/>
    </row>
    <row r="20" spans="1:1">
      <c r="A20" s="1075"/>
    </row>
    <row r="21" spans="1:1">
      <c r="A21" s="1075"/>
    </row>
    <row r="22" spans="1:1">
      <c r="A22" s="1075"/>
    </row>
    <row r="23" spans="1:1">
      <c r="A23" s="1075"/>
    </row>
    <row r="24" spans="1:1">
      <c r="A24" s="1075"/>
    </row>
    <row r="25" spans="1:1">
      <c r="A25" s="1075"/>
    </row>
    <row r="26" spans="1:1">
      <c r="A26" s="1075"/>
    </row>
    <row r="27" spans="1:1">
      <c r="A27" s="1075"/>
    </row>
    <row r="28" spans="1:1">
      <c r="A28" s="1075"/>
    </row>
    <row r="29" spans="1:1">
      <c r="A29" s="1075"/>
    </row>
    <row r="30" spans="1:1">
      <c r="A30" s="1075"/>
    </row>
    <row r="31" spans="1:1">
      <c r="A31" s="1075"/>
    </row>
    <row r="32" spans="1:1">
      <c r="A32" s="1165"/>
    </row>
  </sheetData>
  <mergeCells count="2">
    <mergeCell ref="C4:E4"/>
    <mergeCell ref="F4:F5"/>
  </mergeCells>
  <hyperlinks>
    <hyperlink ref="F1" location="Index!A1" display="Back to index" xr:uid="{66087DC7-CCAA-40FA-A93A-B4E05D3E5779}"/>
  </hyperlinks>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3EBA-0A72-4EDD-9DE5-59A87235E182}">
  <sheetPr>
    <tabColor theme="7" tint="0.59999389629810485"/>
  </sheetPr>
  <dimension ref="A1:T307"/>
  <sheetViews>
    <sheetView showGridLines="0" zoomScale="90" zoomScaleNormal="90" workbookViewId="0"/>
  </sheetViews>
  <sheetFormatPr defaultColWidth="8.85546875" defaultRowHeight="13.5"/>
  <cols>
    <col min="1" max="1" width="4.7109375" style="77" customWidth="1"/>
    <col min="2" max="2" width="6.42578125" style="983" customWidth="1"/>
    <col min="3" max="3" width="69.85546875" style="1311" customWidth="1"/>
    <col min="4" max="19" width="12.7109375" style="1311" customWidth="1"/>
    <col min="20" max="16384" width="8.85546875" style="1311"/>
  </cols>
  <sheetData>
    <row r="1" spans="1:20" ht="21.75">
      <c r="A1" s="1075"/>
      <c r="B1" s="228" t="s">
        <v>2215</v>
      </c>
      <c r="C1" s="1370"/>
      <c r="S1" s="772" t="s">
        <v>418</v>
      </c>
    </row>
    <row r="2" spans="1:20" s="1296" customFormat="1" ht="18">
      <c r="A2" s="1075"/>
      <c r="B2" s="1298" t="s">
        <v>672</v>
      </c>
    </row>
    <row r="3" spans="1:20" s="1295" customFormat="1" ht="15" customHeight="1" thickBot="1">
      <c r="A3" s="1077"/>
      <c r="B3" s="596"/>
      <c r="C3" s="596"/>
      <c r="D3" s="988" t="s">
        <v>64</v>
      </c>
      <c r="E3" s="988" t="s">
        <v>65</v>
      </c>
      <c r="F3" s="988" t="s">
        <v>66</v>
      </c>
      <c r="G3" s="988" t="s">
        <v>67</v>
      </c>
      <c r="H3" s="988" t="s">
        <v>68</v>
      </c>
      <c r="I3" s="988" t="s">
        <v>69</v>
      </c>
      <c r="J3" s="988" t="s">
        <v>70</v>
      </c>
      <c r="K3" s="988" t="s">
        <v>71</v>
      </c>
      <c r="L3" s="988" t="s">
        <v>106</v>
      </c>
      <c r="M3" s="988" t="s">
        <v>107</v>
      </c>
      <c r="N3" s="988" t="s">
        <v>108</v>
      </c>
      <c r="O3" s="988" t="s">
        <v>109</v>
      </c>
      <c r="P3" s="988" t="s">
        <v>204</v>
      </c>
      <c r="Q3" s="988" t="s">
        <v>205</v>
      </c>
      <c r="R3" s="988" t="s">
        <v>206</v>
      </c>
      <c r="S3" s="988" t="s">
        <v>225</v>
      </c>
    </row>
    <row r="4" spans="1:20" s="1296" customFormat="1" ht="20.100000000000001" customHeight="1">
      <c r="A4" s="1075"/>
      <c r="B4" s="596"/>
      <c r="C4" s="596"/>
      <c r="D4" s="2203" t="s">
        <v>2216</v>
      </c>
      <c r="E4" s="2203"/>
      <c r="F4" s="2203"/>
      <c r="G4" s="2203"/>
      <c r="H4" s="2203"/>
      <c r="I4" s="2203"/>
      <c r="J4" s="2203"/>
      <c r="K4" s="2203"/>
      <c r="L4" s="2203"/>
      <c r="M4" s="2203"/>
      <c r="N4" s="2203"/>
      <c r="O4" s="2203"/>
      <c r="P4" s="2203"/>
      <c r="Q4" s="2203"/>
      <c r="R4" s="2203"/>
      <c r="S4" s="2203"/>
    </row>
    <row r="5" spans="1:20" s="1296" customFormat="1" ht="20.100000000000001" customHeight="1">
      <c r="A5" s="1075"/>
      <c r="B5" s="596"/>
      <c r="C5" s="596"/>
      <c r="D5" s="2203" t="s">
        <v>2217</v>
      </c>
      <c r="E5" s="2204" t="s">
        <v>2218</v>
      </c>
      <c r="F5" s="2204"/>
      <c r="G5" s="2204"/>
      <c r="H5" s="2204"/>
      <c r="I5" s="2204"/>
      <c r="J5" s="2204" t="s">
        <v>2219</v>
      </c>
      <c r="K5" s="2204"/>
      <c r="L5" s="2204"/>
      <c r="M5" s="2204"/>
      <c r="N5" s="2204"/>
      <c r="O5" s="2204" t="s">
        <v>2220</v>
      </c>
      <c r="P5" s="2204"/>
      <c r="Q5" s="2204"/>
      <c r="R5" s="2204"/>
      <c r="S5" s="2204"/>
      <c r="T5" s="1729"/>
    </row>
    <row r="6" spans="1:20" s="1296" customFormat="1" ht="20.100000000000001" customHeight="1">
      <c r="A6" s="1075"/>
      <c r="B6" s="596"/>
      <c r="C6" s="596"/>
      <c r="D6" s="2203"/>
      <c r="E6" s="2203" t="s">
        <v>2221</v>
      </c>
      <c r="F6" s="2203"/>
      <c r="G6" s="2203"/>
      <c r="H6" s="2203"/>
      <c r="I6" s="2203"/>
      <c r="J6" s="2203" t="s">
        <v>2221</v>
      </c>
      <c r="K6" s="2203"/>
      <c r="L6" s="2203"/>
      <c r="M6" s="2203"/>
      <c r="N6" s="2203"/>
      <c r="O6" s="2203" t="s">
        <v>2221</v>
      </c>
      <c r="P6" s="2203"/>
      <c r="Q6" s="2203"/>
      <c r="R6" s="2203"/>
      <c r="S6" s="2203"/>
    </row>
    <row r="7" spans="1:20" s="1296" customFormat="1" ht="25.5" customHeight="1">
      <c r="A7" s="1075"/>
      <c r="B7" s="596"/>
      <c r="C7" s="596"/>
      <c r="D7" s="2203"/>
      <c r="E7" s="1373"/>
      <c r="F7" s="2203" t="s">
        <v>2222</v>
      </c>
      <c r="G7" s="2203"/>
      <c r="H7" s="2203"/>
      <c r="I7" s="2203"/>
      <c r="J7" s="1373"/>
      <c r="K7" s="2203" t="s">
        <v>2222</v>
      </c>
      <c r="L7" s="2203"/>
      <c r="M7" s="2203"/>
      <c r="N7" s="2203"/>
      <c r="O7" s="1373"/>
      <c r="P7" s="2203" t="s">
        <v>2222</v>
      </c>
      <c r="Q7" s="2203"/>
      <c r="R7" s="2203"/>
      <c r="S7" s="2203"/>
    </row>
    <row r="8" spans="1:20" s="1296" customFormat="1" ht="46.5" customHeight="1">
      <c r="A8" s="1075"/>
      <c r="B8" s="596"/>
      <c r="C8" s="1356" t="s">
        <v>2223</v>
      </c>
      <c r="D8" s="2203"/>
      <c r="E8" s="1374"/>
      <c r="F8" s="1374"/>
      <c r="G8" s="1374" t="s">
        <v>2224</v>
      </c>
      <c r="H8" s="1374" t="s">
        <v>2225</v>
      </c>
      <c r="I8" s="1374" t="s">
        <v>2226</v>
      </c>
      <c r="J8" s="1374"/>
      <c r="K8" s="1374"/>
      <c r="L8" s="1374" t="s">
        <v>2224</v>
      </c>
      <c r="M8" s="1374" t="s">
        <v>2227</v>
      </c>
      <c r="N8" s="1374" t="s">
        <v>2226</v>
      </c>
      <c r="O8" s="1374"/>
      <c r="P8" s="1374"/>
      <c r="Q8" s="1374" t="s">
        <v>2224</v>
      </c>
      <c r="R8" s="1374" t="s">
        <v>2228</v>
      </c>
      <c r="S8" s="1374" t="s">
        <v>2226</v>
      </c>
    </row>
    <row r="9" spans="1:20" s="1296" customFormat="1" ht="27">
      <c r="A9" s="1075"/>
      <c r="B9" s="1305">
        <v>1</v>
      </c>
      <c r="C9" s="1357" t="s">
        <v>2229</v>
      </c>
      <c r="D9" s="1312">
        <v>42551.766053568455</v>
      </c>
      <c r="E9" s="1313">
        <v>17710.851317509296</v>
      </c>
      <c r="F9" s="1313">
        <v>2630.7096660631</v>
      </c>
      <c r="G9" s="1313">
        <v>2499.8524675429999</v>
      </c>
      <c r="H9" s="1313">
        <v>0</v>
      </c>
      <c r="I9" s="1313">
        <v>3.5115787455</v>
      </c>
      <c r="J9" s="1313">
        <v>578.14887964299999</v>
      </c>
      <c r="K9" s="1313">
        <v>2.2647862000000001E-2</v>
      </c>
      <c r="L9" s="1313">
        <v>0</v>
      </c>
      <c r="M9" s="1313">
        <v>0</v>
      </c>
      <c r="N9" s="1313">
        <v>0</v>
      </c>
      <c r="O9" s="1313">
        <v>18289.000197152294</v>
      </c>
      <c r="P9" s="1313">
        <v>2630.7323139251002</v>
      </c>
      <c r="Q9" s="1313">
        <v>2499.8524675429999</v>
      </c>
      <c r="R9" s="1313">
        <v>0</v>
      </c>
      <c r="S9" s="1314">
        <v>3.5115787455</v>
      </c>
    </row>
    <row r="10" spans="1:20" s="1296" customFormat="1" ht="20.100000000000001" customHeight="1">
      <c r="A10" s="1075"/>
      <c r="B10" s="1306">
        <v>2</v>
      </c>
      <c r="C10" s="1358" t="s">
        <v>2230</v>
      </c>
      <c r="D10" s="1315">
        <v>3616.0218461518698</v>
      </c>
      <c r="E10" s="1316">
        <v>706.71845862960004</v>
      </c>
      <c r="F10" s="1316">
        <v>196.35559083999999</v>
      </c>
      <c r="G10" s="1316">
        <v>196.35559083999999</v>
      </c>
      <c r="H10" s="1316">
        <v>0</v>
      </c>
      <c r="I10" s="1316">
        <v>0</v>
      </c>
      <c r="J10" s="1316">
        <v>4.0749347499999998E-2</v>
      </c>
      <c r="K10" s="1316">
        <v>0</v>
      </c>
      <c r="L10" s="1316">
        <v>0</v>
      </c>
      <c r="M10" s="1316">
        <v>0</v>
      </c>
      <c r="N10" s="1316">
        <v>0</v>
      </c>
      <c r="O10" s="1316">
        <v>706.7592079771</v>
      </c>
      <c r="P10" s="1316">
        <v>196.35559083999999</v>
      </c>
      <c r="Q10" s="1316">
        <v>196.35559083999999</v>
      </c>
      <c r="R10" s="1316">
        <v>0</v>
      </c>
      <c r="S10" s="1317">
        <v>0</v>
      </c>
    </row>
    <row r="11" spans="1:20" s="1296" customFormat="1" ht="20.100000000000001" customHeight="1">
      <c r="A11" s="1075"/>
      <c r="B11" s="1306">
        <v>3</v>
      </c>
      <c r="C11" s="1354" t="s">
        <v>1796</v>
      </c>
      <c r="D11" s="1315">
        <v>2085.5700347700003</v>
      </c>
      <c r="E11" s="1316">
        <v>128.84247925</v>
      </c>
      <c r="F11" s="1316">
        <v>128.84247925</v>
      </c>
      <c r="G11" s="1316">
        <v>128.84247925</v>
      </c>
      <c r="H11" s="1316">
        <v>0</v>
      </c>
      <c r="I11" s="1316">
        <v>0</v>
      </c>
      <c r="J11" s="1316">
        <v>0</v>
      </c>
      <c r="K11" s="1316">
        <v>0</v>
      </c>
      <c r="L11" s="1316">
        <v>0</v>
      </c>
      <c r="M11" s="1316">
        <v>0</v>
      </c>
      <c r="N11" s="1316">
        <v>0</v>
      </c>
      <c r="O11" s="1316">
        <v>128.84247925</v>
      </c>
      <c r="P11" s="1316">
        <v>128.84247925</v>
      </c>
      <c r="Q11" s="1316">
        <v>128.84247925</v>
      </c>
      <c r="R11" s="1316">
        <v>0</v>
      </c>
      <c r="S11" s="1317">
        <v>0</v>
      </c>
    </row>
    <row r="12" spans="1:20" s="1296" customFormat="1" ht="20.100000000000001" customHeight="1">
      <c r="A12" s="1075"/>
      <c r="B12" s="1306">
        <v>4</v>
      </c>
      <c r="C12" s="1355" t="s">
        <v>1793</v>
      </c>
      <c r="D12" s="1315">
        <v>528.83038692000002</v>
      </c>
      <c r="E12" s="1316">
        <v>0</v>
      </c>
      <c r="F12" s="1316">
        <v>0</v>
      </c>
      <c r="G12" s="1316">
        <v>0</v>
      </c>
      <c r="H12" s="1316">
        <v>0</v>
      </c>
      <c r="I12" s="1316">
        <v>0</v>
      </c>
      <c r="J12" s="1316">
        <v>0</v>
      </c>
      <c r="K12" s="1316">
        <v>0</v>
      </c>
      <c r="L12" s="1316">
        <v>0</v>
      </c>
      <c r="M12" s="1316">
        <v>0</v>
      </c>
      <c r="N12" s="1316">
        <v>0</v>
      </c>
      <c r="O12" s="1316">
        <v>0</v>
      </c>
      <c r="P12" s="1316">
        <v>0</v>
      </c>
      <c r="Q12" s="1316">
        <v>0</v>
      </c>
      <c r="R12" s="1316">
        <v>0</v>
      </c>
      <c r="S12" s="1317">
        <v>0</v>
      </c>
    </row>
    <row r="13" spans="1:20" s="1296" customFormat="1" ht="20.100000000000001" customHeight="1">
      <c r="A13" s="1075"/>
      <c r="B13" s="1306">
        <v>5</v>
      </c>
      <c r="C13" s="1355" t="s">
        <v>2231</v>
      </c>
      <c r="D13" s="1315">
        <v>1556.73864785</v>
      </c>
      <c r="E13" s="1316">
        <v>128.84247925</v>
      </c>
      <c r="F13" s="1318">
        <v>128.84247925</v>
      </c>
      <c r="G13" s="1318">
        <v>128.84247925</v>
      </c>
      <c r="H13" s="1318">
        <v>0</v>
      </c>
      <c r="I13" s="1318">
        <v>0</v>
      </c>
      <c r="J13" s="1318">
        <v>0</v>
      </c>
      <c r="K13" s="1316">
        <v>0</v>
      </c>
      <c r="L13" s="1318">
        <v>0</v>
      </c>
      <c r="M13" s="1318">
        <v>0</v>
      </c>
      <c r="N13" s="1318">
        <v>0</v>
      </c>
      <c r="O13" s="1318">
        <v>128.84247925</v>
      </c>
      <c r="P13" s="1318">
        <v>128.84247925</v>
      </c>
      <c r="Q13" s="1318">
        <v>128.84247925</v>
      </c>
      <c r="R13" s="1318">
        <v>0</v>
      </c>
      <c r="S13" s="1319">
        <v>0</v>
      </c>
    </row>
    <row r="14" spans="1:20" s="1296" customFormat="1" ht="20.100000000000001" customHeight="1">
      <c r="A14" s="1075"/>
      <c r="B14" s="1306">
        <v>6</v>
      </c>
      <c r="C14" s="1355" t="s">
        <v>1743</v>
      </c>
      <c r="D14" s="1315">
        <v>1E-3</v>
      </c>
      <c r="E14" s="1316">
        <v>0</v>
      </c>
      <c r="F14" s="1316">
        <v>0</v>
      </c>
      <c r="G14" s="1320"/>
      <c r="H14" s="1316">
        <v>0</v>
      </c>
      <c r="I14" s="1316">
        <v>0</v>
      </c>
      <c r="J14" s="1316">
        <v>0</v>
      </c>
      <c r="K14" s="1316">
        <v>0</v>
      </c>
      <c r="L14" s="1320"/>
      <c r="M14" s="1316">
        <v>0</v>
      </c>
      <c r="N14" s="1316">
        <v>0</v>
      </c>
      <c r="O14" s="1316">
        <v>0</v>
      </c>
      <c r="P14" s="1316">
        <v>0</v>
      </c>
      <c r="Q14" s="1320"/>
      <c r="R14" s="1316">
        <v>0</v>
      </c>
      <c r="S14" s="1317">
        <v>0</v>
      </c>
    </row>
    <row r="15" spans="1:20" s="1296" customFormat="1" ht="20.100000000000001" customHeight="1">
      <c r="A15" s="1075"/>
      <c r="B15" s="1306">
        <v>7</v>
      </c>
      <c r="C15" s="1354" t="s">
        <v>1797</v>
      </c>
      <c r="D15" s="1315">
        <v>1530.4518113818694</v>
      </c>
      <c r="E15" s="1316">
        <v>577.87597937960004</v>
      </c>
      <c r="F15" s="1316">
        <v>67.513111589999994</v>
      </c>
      <c r="G15" s="1316">
        <v>67.513111589999994</v>
      </c>
      <c r="H15" s="1316">
        <v>0</v>
      </c>
      <c r="I15" s="1316">
        <v>0</v>
      </c>
      <c r="J15" s="1316">
        <v>4.0749347499999998E-2</v>
      </c>
      <c r="K15" s="1316">
        <v>0</v>
      </c>
      <c r="L15" s="1316">
        <v>0</v>
      </c>
      <c r="M15" s="1316">
        <v>0</v>
      </c>
      <c r="N15" s="1316">
        <v>0</v>
      </c>
      <c r="O15" s="1316">
        <v>577.91672872710001</v>
      </c>
      <c r="P15" s="1316">
        <v>67.513111589999994</v>
      </c>
      <c r="Q15" s="1316">
        <v>67.513111589999994</v>
      </c>
      <c r="R15" s="1316">
        <v>0</v>
      </c>
      <c r="S15" s="1317">
        <v>0</v>
      </c>
    </row>
    <row r="16" spans="1:20" s="1296" customFormat="1" ht="20.100000000000001" customHeight="1">
      <c r="A16" s="1075"/>
      <c r="B16" s="1306">
        <v>8</v>
      </c>
      <c r="C16" s="1355" t="s">
        <v>2232</v>
      </c>
      <c r="D16" s="1315">
        <v>498.41169306411246</v>
      </c>
      <c r="E16" s="1316">
        <v>218.39966608</v>
      </c>
      <c r="F16" s="1316">
        <v>0</v>
      </c>
      <c r="G16" s="1316">
        <v>0</v>
      </c>
      <c r="H16" s="1316">
        <v>0</v>
      </c>
      <c r="I16" s="1316">
        <v>0</v>
      </c>
      <c r="J16" s="1316">
        <v>0</v>
      </c>
      <c r="K16" s="1316">
        <v>0</v>
      </c>
      <c r="L16" s="1316">
        <v>0</v>
      </c>
      <c r="M16" s="1316">
        <v>0</v>
      </c>
      <c r="N16" s="1316">
        <v>0</v>
      </c>
      <c r="O16" s="1316">
        <v>218.39966608</v>
      </c>
      <c r="P16" s="1316">
        <v>0</v>
      </c>
      <c r="Q16" s="1316">
        <v>0</v>
      </c>
      <c r="R16" s="1316">
        <v>0</v>
      </c>
      <c r="S16" s="1317">
        <v>0</v>
      </c>
    </row>
    <row r="17" spans="1:19" s="1296" customFormat="1" ht="20.100000000000001" customHeight="1">
      <c r="A17" s="1075"/>
      <c r="B17" s="1306">
        <v>9</v>
      </c>
      <c r="C17" s="1359" t="s">
        <v>1793</v>
      </c>
      <c r="D17" s="1315">
        <v>225.65864044139252</v>
      </c>
      <c r="E17" s="1316">
        <v>218.39966608</v>
      </c>
      <c r="F17" s="1316">
        <v>0</v>
      </c>
      <c r="G17" s="1316">
        <v>0</v>
      </c>
      <c r="H17" s="1316">
        <v>0</v>
      </c>
      <c r="I17" s="1316">
        <v>0</v>
      </c>
      <c r="J17" s="1316">
        <v>0</v>
      </c>
      <c r="K17" s="1316">
        <v>0</v>
      </c>
      <c r="L17" s="1316">
        <v>0</v>
      </c>
      <c r="M17" s="1316">
        <v>0</v>
      </c>
      <c r="N17" s="1316">
        <v>0</v>
      </c>
      <c r="O17" s="1316">
        <v>218.39966608</v>
      </c>
      <c r="P17" s="1316">
        <v>0</v>
      </c>
      <c r="Q17" s="1316">
        <v>0</v>
      </c>
      <c r="R17" s="1316">
        <v>0</v>
      </c>
      <c r="S17" s="1317">
        <v>0</v>
      </c>
    </row>
    <row r="18" spans="1:19" s="1294" customFormat="1" ht="20.100000000000001" customHeight="1">
      <c r="A18" s="1075"/>
      <c r="B18" s="1306">
        <v>10</v>
      </c>
      <c r="C18" s="1348" t="s">
        <v>2231</v>
      </c>
      <c r="D18" s="1321">
        <v>227.33172707220311</v>
      </c>
      <c r="E18" s="1318">
        <v>0</v>
      </c>
      <c r="F18" s="1318">
        <v>0</v>
      </c>
      <c r="G18" s="1318">
        <v>0</v>
      </c>
      <c r="H18" s="1318">
        <v>0</v>
      </c>
      <c r="I18" s="1318">
        <v>0</v>
      </c>
      <c r="J18" s="1318">
        <v>0</v>
      </c>
      <c r="K18" s="1318">
        <v>0</v>
      </c>
      <c r="L18" s="1318">
        <v>0</v>
      </c>
      <c r="M18" s="1318">
        <v>0</v>
      </c>
      <c r="N18" s="1318">
        <v>0</v>
      </c>
      <c r="O18" s="1318">
        <v>0</v>
      </c>
      <c r="P18" s="1318">
        <v>0</v>
      </c>
      <c r="Q18" s="1318">
        <v>0</v>
      </c>
      <c r="R18" s="1318">
        <v>0</v>
      </c>
      <c r="S18" s="1319">
        <v>0</v>
      </c>
    </row>
    <row r="19" spans="1:19" s="1296" customFormat="1" ht="20.100000000000001" customHeight="1">
      <c r="A19" s="1075"/>
      <c r="B19" s="1306">
        <v>11</v>
      </c>
      <c r="C19" s="1359" t="s">
        <v>1743</v>
      </c>
      <c r="D19" s="1315">
        <v>45.421325550516819</v>
      </c>
      <c r="E19" s="1316">
        <v>0</v>
      </c>
      <c r="F19" s="1316">
        <v>0</v>
      </c>
      <c r="G19" s="1320"/>
      <c r="H19" s="1316">
        <v>0</v>
      </c>
      <c r="I19" s="1316">
        <v>0</v>
      </c>
      <c r="J19" s="1316">
        <v>0</v>
      </c>
      <c r="K19" s="1316">
        <v>0</v>
      </c>
      <c r="L19" s="1320"/>
      <c r="M19" s="1316">
        <v>0</v>
      </c>
      <c r="N19" s="1316">
        <v>0</v>
      </c>
      <c r="O19" s="1316">
        <v>0</v>
      </c>
      <c r="P19" s="1316">
        <v>0</v>
      </c>
      <c r="Q19" s="1320"/>
      <c r="R19" s="1316">
        <v>0</v>
      </c>
      <c r="S19" s="1317">
        <v>0</v>
      </c>
    </row>
    <row r="20" spans="1:19" s="1296" customFormat="1" ht="20.100000000000001" customHeight="1">
      <c r="A20" s="1075"/>
      <c r="B20" s="1306">
        <v>12</v>
      </c>
      <c r="C20" s="1355" t="s">
        <v>2233</v>
      </c>
      <c r="D20" s="1315">
        <v>21.422533153251177</v>
      </c>
      <c r="E20" s="1316">
        <v>0</v>
      </c>
      <c r="F20" s="1316">
        <v>0</v>
      </c>
      <c r="G20" s="1316">
        <v>0</v>
      </c>
      <c r="H20" s="1316">
        <v>0</v>
      </c>
      <c r="I20" s="1316">
        <v>0</v>
      </c>
      <c r="J20" s="1316">
        <v>0</v>
      </c>
      <c r="K20" s="1316">
        <v>0</v>
      </c>
      <c r="L20" s="1316">
        <v>0</v>
      </c>
      <c r="M20" s="1316">
        <v>0</v>
      </c>
      <c r="N20" s="1316">
        <v>0</v>
      </c>
      <c r="O20" s="1316">
        <v>0</v>
      </c>
      <c r="P20" s="1316">
        <v>0</v>
      </c>
      <c r="Q20" s="1316">
        <v>0</v>
      </c>
      <c r="R20" s="1316">
        <v>0</v>
      </c>
      <c r="S20" s="1317">
        <v>0</v>
      </c>
    </row>
    <row r="21" spans="1:19" s="1296" customFormat="1" ht="20.100000000000001" customHeight="1">
      <c r="A21" s="1075"/>
      <c r="B21" s="1306">
        <v>13</v>
      </c>
      <c r="C21" s="1359" t="s">
        <v>1793</v>
      </c>
      <c r="D21" s="1315">
        <v>6.0370680213006754E-2</v>
      </c>
      <c r="E21" s="1316">
        <v>0</v>
      </c>
      <c r="F21" s="1316">
        <v>0</v>
      </c>
      <c r="G21" s="1316">
        <v>0</v>
      </c>
      <c r="H21" s="1316">
        <v>0</v>
      </c>
      <c r="I21" s="1316">
        <v>0</v>
      </c>
      <c r="J21" s="1316">
        <v>0</v>
      </c>
      <c r="K21" s="1316">
        <v>0</v>
      </c>
      <c r="L21" s="1316">
        <v>0</v>
      </c>
      <c r="M21" s="1316">
        <v>0</v>
      </c>
      <c r="N21" s="1316">
        <v>0</v>
      </c>
      <c r="O21" s="1316">
        <v>0</v>
      </c>
      <c r="P21" s="1316">
        <v>0</v>
      </c>
      <c r="Q21" s="1316">
        <v>0</v>
      </c>
      <c r="R21" s="1316">
        <v>0</v>
      </c>
      <c r="S21" s="1317">
        <v>0</v>
      </c>
    </row>
    <row r="22" spans="1:19" s="1294" customFormat="1" ht="20.100000000000001" customHeight="1">
      <c r="A22" s="1075"/>
      <c r="B22" s="1306">
        <v>14</v>
      </c>
      <c r="C22" s="1348" t="s">
        <v>2231</v>
      </c>
      <c r="D22" s="1321">
        <v>21.362162473038168</v>
      </c>
      <c r="E22" s="1318">
        <v>0</v>
      </c>
      <c r="F22" s="1318">
        <v>0</v>
      </c>
      <c r="G22" s="1318">
        <v>0</v>
      </c>
      <c r="H22" s="1318">
        <v>0</v>
      </c>
      <c r="I22" s="1318">
        <v>0</v>
      </c>
      <c r="J22" s="1318">
        <v>0</v>
      </c>
      <c r="K22" s="1318">
        <v>0</v>
      </c>
      <c r="L22" s="1318">
        <v>0</v>
      </c>
      <c r="M22" s="1318">
        <v>0</v>
      </c>
      <c r="N22" s="1318">
        <v>0</v>
      </c>
      <c r="O22" s="1318">
        <v>0</v>
      </c>
      <c r="P22" s="1318">
        <v>0</v>
      </c>
      <c r="Q22" s="1318">
        <v>0</v>
      </c>
      <c r="R22" s="1318">
        <v>0</v>
      </c>
      <c r="S22" s="1319">
        <v>0</v>
      </c>
    </row>
    <row r="23" spans="1:19" s="1296" customFormat="1" ht="20.100000000000001" customHeight="1">
      <c r="A23" s="1075"/>
      <c r="B23" s="1306">
        <v>15</v>
      </c>
      <c r="C23" s="1359" t="s">
        <v>1743</v>
      </c>
      <c r="D23" s="1315">
        <v>0</v>
      </c>
      <c r="E23" s="1316">
        <v>0</v>
      </c>
      <c r="F23" s="1316">
        <v>0</v>
      </c>
      <c r="G23" s="1320"/>
      <c r="H23" s="1316">
        <v>0</v>
      </c>
      <c r="I23" s="1316">
        <v>0</v>
      </c>
      <c r="J23" s="1316">
        <v>0</v>
      </c>
      <c r="K23" s="1316">
        <v>0</v>
      </c>
      <c r="L23" s="1320"/>
      <c r="M23" s="1316">
        <v>0</v>
      </c>
      <c r="N23" s="1316">
        <v>0</v>
      </c>
      <c r="O23" s="1316">
        <v>0</v>
      </c>
      <c r="P23" s="1316">
        <v>0</v>
      </c>
      <c r="Q23" s="1320"/>
      <c r="R23" s="1316">
        <v>0</v>
      </c>
      <c r="S23" s="1317">
        <v>0</v>
      </c>
    </row>
    <row r="24" spans="1:19" s="1296" customFormat="1" ht="20.100000000000001" customHeight="1">
      <c r="A24" s="1075"/>
      <c r="B24" s="1306">
        <v>16</v>
      </c>
      <c r="C24" s="1355" t="s">
        <v>2234</v>
      </c>
      <c r="D24" s="1315">
        <v>41.192092408028934</v>
      </c>
      <c r="E24" s="1316">
        <v>4.1225083900000001</v>
      </c>
      <c r="F24" s="1316">
        <v>0.36706592999999998</v>
      </c>
      <c r="G24" s="1316">
        <v>0.36706592999999998</v>
      </c>
      <c r="H24" s="1316">
        <v>0</v>
      </c>
      <c r="I24" s="1316">
        <v>0</v>
      </c>
      <c r="J24" s="1316">
        <v>3.7018477500000001E-2</v>
      </c>
      <c r="K24" s="1316">
        <v>0</v>
      </c>
      <c r="L24" s="1316">
        <v>0</v>
      </c>
      <c r="M24" s="1316">
        <v>0</v>
      </c>
      <c r="N24" s="1316">
        <v>0</v>
      </c>
      <c r="O24" s="1316">
        <v>4.1595268675000003</v>
      </c>
      <c r="P24" s="1316">
        <v>0.36706592999999998</v>
      </c>
      <c r="Q24" s="1316">
        <v>0.36706592999999998</v>
      </c>
      <c r="R24" s="1316">
        <v>0</v>
      </c>
      <c r="S24" s="1317">
        <v>0</v>
      </c>
    </row>
    <row r="25" spans="1:19" s="1296" customFormat="1" ht="20.100000000000001" customHeight="1">
      <c r="A25" s="1075"/>
      <c r="B25" s="1306">
        <v>17</v>
      </c>
      <c r="C25" s="1359" t="s">
        <v>1793</v>
      </c>
      <c r="D25" s="1315">
        <v>8.3458260388988332</v>
      </c>
      <c r="E25" s="1316">
        <v>4.1225083900000001</v>
      </c>
      <c r="F25" s="1316">
        <v>0.36706592999999998</v>
      </c>
      <c r="G25" s="1316">
        <v>0.36706592999999998</v>
      </c>
      <c r="H25" s="1316">
        <v>0</v>
      </c>
      <c r="I25" s="1316">
        <v>0</v>
      </c>
      <c r="J25" s="1316">
        <v>3.6890745000000003E-2</v>
      </c>
      <c r="K25" s="1316">
        <v>0</v>
      </c>
      <c r="L25" s="1316">
        <v>0</v>
      </c>
      <c r="M25" s="1316">
        <v>0</v>
      </c>
      <c r="N25" s="1316">
        <v>0</v>
      </c>
      <c r="O25" s="1316">
        <v>4.1593991350000001</v>
      </c>
      <c r="P25" s="1316">
        <v>0.36706592999999998</v>
      </c>
      <c r="Q25" s="1316">
        <v>0.36706592999999998</v>
      </c>
      <c r="R25" s="1316">
        <v>0</v>
      </c>
      <c r="S25" s="1317">
        <v>0</v>
      </c>
    </row>
    <row r="26" spans="1:19" s="1294" customFormat="1" ht="20.100000000000001" customHeight="1">
      <c r="A26" s="1075"/>
      <c r="B26" s="1306">
        <v>18</v>
      </c>
      <c r="C26" s="1348" t="s">
        <v>2231</v>
      </c>
      <c r="D26" s="1321">
        <v>0</v>
      </c>
      <c r="E26" s="1318">
        <v>0</v>
      </c>
      <c r="F26" s="1318">
        <v>0</v>
      </c>
      <c r="G26" s="1318">
        <v>0</v>
      </c>
      <c r="H26" s="1318">
        <v>0</v>
      </c>
      <c r="I26" s="1318">
        <v>0</v>
      </c>
      <c r="J26" s="1318">
        <v>0</v>
      </c>
      <c r="K26" s="1318">
        <v>0</v>
      </c>
      <c r="L26" s="1318">
        <v>0</v>
      </c>
      <c r="M26" s="1318">
        <v>0</v>
      </c>
      <c r="N26" s="1318">
        <v>0</v>
      </c>
      <c r="O26" s="1318">
        <v>0</v>
      </c>
      <c r="P26" s="1318">
        <v>0</v>
      </c>
      <c r="Q26" s="1318">
        <v>0</v>
      </c>
      <c r="R26" s="1318">
        <v>0</v>
      </c>
      <c r="S26" s="1319">
        <v>0</v>
      </c>
    </row>
    <row r="27" spans="1:19" s="1296" customFormat="1" ht="20.100000000000001" customHeight="1">
      <c r="A27" s="1075"/>
      <c r="B27" s="1306">
        <v>19</v>
      </c>
      <c r="C27" s="1359" t="s">
        <v>1743</v>
      </c>
      <c r="D27" s="1315">
        <v>32.846266369130099</v>
      </c>
      <c r="E27" s="1316">
        <v>0</v>
      </c>
      <c r="F27" s="1316">
        <v>0</v>
      </c>
      <c r="G27" s="1320"/>
      <c r="H27" s="1316">
        <v>0</v>
      </c>
      <c r="I27" s="1316">
        <v>0</v>
      </c>
      <c r="J27" s="1316">
        <v>1.2773250000000001E-4</v>
      </c>
      <c r="K27" s="1316">
        <v>0</v>
      </c>
      <c r="L27" s="1320"/>
      <c r="M27" s="1316">
        <v>0</v>
      </c>
      <c r="N27" s="1316">
        <v>0</v>
      </c>
      <c r="O27" s="1316">
        <v>1.2773250000000001E-4</v>
      </c>
      <c r="P27" s="1316">
        <v>0</v>
      </c>
      <c r="Q27" s="1320"/>
      <c r="R27" s="1316">
        <v>0</v>
      </c>
      <c r="S27" s="1317">
        <v>0</v>
      </c>
    </row>
    <row r="28" spans="1:19" s="1296" customFormat="1" ht="27" customHeight="1">
      <c r="A28" s="1075"/>
      <c r="B28" s="1306">
        <v>20</v>
      </c>
      <c r="C28" s="1358" t="s">
        <v>2235</v>
      </c>
      <c r="D28" s="1315">
        <v>1369.1466279117883</v>
      </c>
      <c r="E28" s="1316">
        <v>364.61200719290002</v>
      </c>
      <c r="F28" s="1316">
        <v>141.40684489009999</v>
      </c>
      <c r="G28" s="1316">
        <v>10.549646370000001</v>
      </c>
      <c r="H28" s="1316">
        <v>0</v>
      </c>
      <c r="I28" s="1316">
        <v>3.5115787455</v>
      </c>
      <c r="J28" s="1316">
        <v>205.09733752429997</v>
      </c>
      <c r="K28" s="1316">
        <v>2.2647862000000001E-2</v>
      </c>
      <c r="L28" s="1316">
        <v>0</v>
      </c>
      <c r="M28" s="1316">
        <v>0</v>
      </c>
      <c r="N28" s="1316">
        <v>0</v>
      </c>
      <c r="O28" s="1316">
        <v>569.7093447172</v>
      </c>
      <c r="P28" s="1316">
        <v>141.4294927521</v>
      </c>
      <c r="Q28" s="1316">
        <v>10.549646370000001</v>
      </c>
      <c r="R28" s="1316">
        <v>0</v>
      </c>
      <c r="S28" s="1317">
        <v>3.5115787455</v>
      </c>
    </row>
    <row r="29" spans="1:19" s="1296" customFormat="1" ht="20.100000000000001" customHeight="1">
      <c r="A29" s="1075"/>
      <c r="B29" s="1306">
        <v>21</v>
      </c>
      <c r="C29" s="1355" t="s">
        <v>1793</v>
      </c>
      <c r="D29" s="1315">
        <v>429.9749760949781</v>
      </c>
      <c r="E29" s="1316">
        <v>149.9747964954</v>
      </c>
      <c r="F29" s="1316">
        <v>7.2081676498</v>
      </c>
      <c r="G29" s="1316">
        <v>0.17743281</v>
      </c>
      <c r="H29" s="1316">
        <v>0</v>
      </c>
      <c r="I29" s="1316">
        <v>3.2189976795000002</v>
      </c>
      <c r="J29" s="1316">
        <v>19.709947887999999</v>
      </c>
      <c r="K29" s="1316">
        <v>4.9172050000000002E-4</v>
      </c>
      <c r="L29" s="1316">
        <v>0</v>
      </c>
      <c r="M29" s="1316">
        <v>0</v>
      </c>
      <c r="N29" s="1316">
        <v>0</v>
      </c>
      <c r="O29" s="1316">
        <v>169.68474438339999</v>
      </c>
      <c r="P29" s="1316">
        <v>7.2086593703000004</v>
      </c>
      <c r="Q29" s="1316">
        <v>0.17743281</v>
      </c>
      <c r="R29" s="1316">
        <v>0</v>
      </c>
      <c r="S29" s="1317">
        <v>3.2189976795000002</v>
      </c>
    </row>
    <row r="30" spans="1:19" s="1294" customFormat="1" ht="20.100000000000001" customHeight="1">
      <c r="A30" s="1075"/>
      <c r="B30" s="1306">
        <v>22</v>
      </c>
      <c r="C30" s="1348" t="s">
        <v>2231</v>
      </c>
      <c r="D30" s="1321">
        <v>939.17165181681025</v>
      </c>
      <c r="E30" s="1318">
        <v>214.6372106975</v>
      </c>
      <c r="F30" s="1318">
        <v>134.19867724029999</v>
      </c>
      <c r="G30" s="1318">
        <v>10.37221356</v>
      </c>
      <c r="H30" s="1318">
        <v>0</v>
      </c>
      <c r="I30" s="1318">
        <v>0.292581066</v>
      </c>
      <c r="J30" s="1318">
        <v>185.38738963629999</v>
      </c>
      <c r="K30" s="1318">
        <v>2.21561415E-2</v>
      </c>
      <c r="L30" s="1318">
        <v>0</v>
      </c>
      <c r="M30" s="1318">
        <v>0</v>
      </c>
      <c r="N30" s="1318">
        <v>0</v>
      </c>
      <c r="O30" s="1318">
        <v>400.02460033379998</v>
      </c>
      <c r="P30" s="1318">
        <v>134.22083338179999</v>
      </c>
      <c r="Q30" s="1318">
        <v>10.37221356</v>
      </c>
      <c r="R30" s="1318">
        <v>0</v>
      </c>
      <c r="S30" s="1319">
        <v>0.292581066</v>
      </c>
    </row>
    <row r="31" spans="1:19" s="1296" customFormat="1" ht="20.100000000000001" customHeight="1">
      <c r="A31" s="1075"/>
      <c r="B31" s="1306">
        <v>23</v>
      </c>
      <c r="C31" s="1355" t="s">
        <v>1743</v>
      </c>
      <c r="D31" s="1315">
        <v>0</v>
      </c>
      <c r="E31" s="1316">
        <v>0</v>
      </c>
      <c r="F31" s="1316">
        <v>0</v>
      </c>
      <c r="G31" s="1320"/>
      <c r="H31" s="1316">
        <v>0</v>
      </c>
      <c r="I31" s="1316">
        <v>0</v>
      </c>
      <c r="J31" s="1316">
        <v>0</v>
      </c>
      <c r="K31" s="1316">
        <v>0</v>
      </c>
      <c r="L31" s="1320"/>
      <c r="M31" s="1316">
        <v>0</v>
      </c>
      <c r="N31" s="1316">
        <v>0</v>
      </c>
      <c r="O31" s="1316">
        <v>0</v>
      </c>
      <c r="P31" s="1316">
        <v>0</v>
      </c>
      <c r="Q31" s="1320"/>
      <c r="R31" s="1316">
        <v>0</v>
      </c>
      <c r="S31" s="1317">
        <v>0</v>
      </c>
    </row>
    <row r="32" spans="1:19" s="1296" customFormat="1" ht="20.100000000000001" customHeight="1">
      <c r="A32" s="1075"/>
      <c r="B32" s="1306">
        <v>24</v>
      </c>
      <c r="C32" s="1358" t="s">
        <v>1800</v>
      </c>
      <c r="D32" s="1315">
        <v>36621.177520819998</v>
      </c>
      <c r="E32" s="1316">
        <v>16637.817140636798</v>
      </c>
      <c r="F32" s="1316">
        <v>2292.2417134038001</v>
      </c>
      <c r="G32" s="1316">
        <v>2292.2417134038001</v>
      </c>
      <c r="H32" s="1316">
        <v>0</v>
      </c>
      <c r="I32" s="1318">
        <v>0</v>
      </c>
      <c r="J32" s="1320"/>
      <c r="K32" s="1320"/>
      <c r="L32" s="1320"/>
      <c r="M32" s="1320"/>
      <c r="N32" s="1320"/>
      <c r="O32" s="1318">
        <v>16637.817140636798</v>
      </c>
      <c r="P32" s="1318">
        <v>2292.2417134038001</v>
      </c>
      <c r="Q32" s="1318">
        <v>2292.2417134038001</v>
      </c>
      <c r="R32" s="1318">
        <v>0</v>
      </c>
      <c r="S32" s="1319">
        <v>0</v>
      </c>
    </row>
    <row r="33" spans="1:19" s="1296" customFormat="1" ht="20.25" customHeight="1">
      <c r="A33" s="1075"/>
      <c r="B33" s="1306">
        <v>25</v>
      </c>
      <c r="C33" s="1355" t="s">
        <v>2236</v>
      </c>
      <c r="D33" s="1315">
        <v>27339.170704020002</v>
      </c>
      <c r="E33" s="1316">
        <v>16477.960391510002</v>
      </c>
      <c r="F33" s="1316">
        <v>2281.4027856038001</v>
      </c>
      <c r="G33" s="1316">
        <v>2281.4027856038001</v>
      </c>
      <c r="H33" s="1316">
        <v>0</v>
      </c>
      <c r="I33" s="1318">
        <v>0</v>
      </c>
      <c r="J33" s="1320"/>
      <c r="K33" s="1320"/>
      <c r="L33" s="1320"/>
      <c r="M33" s="1320"/>
      <c r="N33" s="1320"/>
      <c r="O33" s="1318">
        <v>16477.960391510002</v>
      </c>
      <c r="P33" s="1318">
        <v>2281.4027856038001</v>
      </c>
      <c r="Q33" s="1318">
        <v>2281.4027856038001</v>
      </c>
      <c r="R33" s="1318">
        <v>0</v>
      </c>
      <c r="S33" s="1319">
        <v>0</v>
      </c>
    </row>
    <row r="34" spans="1:19" s="1296" customFormat="1" ht="20.100000000000001" customHeight="1">
      <c r="A34" s="1075"/>
      <c r="B34" s="1306">
        <v>26</v>
      </c>
      <c r="C34" s="1355" t="s">
        <v>2237</v>
      </c>
      <c r="D34" s="1315">
        <v>0</v>
      </c>
      <c r="E34" s="1316">
        <v>0</v>
      </c>
      <c r="F34" s="1316">
        <v>0</v>
      </c>
      <c r="G34" s="1316">
        <v>0</v>
      </c>
      <c r="H34" s="1316">
        <v>0</v>
      </c>
      <c r="I34" s="1318">
        <v>0</v>
      </c>
      <c r="J34" s="1320"/>
      <c r="K34" s="1320"/>
      <c r="L34" s="1320"/>
      <c r="M34" s="1320"/>
      <c r="N34" s="1320"/>
      <c r="O34" s="1318">
        <v>0</v>
      </c>
      <c r="P34" s="1318">
        <v>0</v>
      </c>
      <c r="Q34" s="1318">
        <v>0</v>
      </c>
      <c r="R34" s="1318">
        <v>0</v>
      </c>
      <c r="S34" s="1319">
        <v>0</v>
      </c>
    </row>
    <row r="35" spans="1:19" s="1296" customFormat="1" ht="20.100000000000001" customHeight="1">
      <c r="A35" s="1075"/>
      <c r="B35" s="1306">
        <v>27</v>
      </c>
      <c r="C35" s="1355" t="s">
        <v>2238</v>
      </c>
      <c r="D35" s="1315">
        <v>26.723632970000001</v>
      </c>
      <c r="E35" s="1316">
        <v>26.723632970000001</v>
      </c>
      <c r="F35" s="1316">
        <v>10.231728179999999</v>
      </c>
      <c r="G35" s="1316">
        <v>10.231728179999999</v>
      </c>
      <c r="H35" s="1316">
        <v>0</v>
      </c>
      <c r="I35" s="1318">
        <v>0</v>
      </c>
      <c r="J35" s="1320"/>
      <c r="K35" s="1320"/>
      <c r="L35" s="1320"/>
      <c r="M35" s="1320"/>
      <c r="N35" s="1320"/>
      <c r="O35" s="1318">
        <v>26.723632970000001</v>
      </c>
      <c r="P35" s="1318">
        <v>10.231728179999999</v>
      </c>
      <c r="Q35" s="1318">
        <v>10.231728179999999</v>
      </c>
      <c r="R35" s="1318">
        <v>0</v>
      </c>
      <c r="S35" s="1319">
        <v>0</v>
      </c>
    </row>
    <row r="36" spans="1:19" s="1296" customFormat="1" ht="20.100000000000001" customHeight="1">
      <c r="A36" s="1075"/>
      <c r="B36" s="1306">
        <v>28</v>
      </c>
      <c r="C36" s="1307" t="s">
        <v>2239</v>
      </c>
      <c r="D36" s="1315">
        <v>945.42005868479998</v>
      </c>
      <c r="E36" s="1316">
        <v>1.7037110499999999</v>
      </c>
      <c r="F36" s="1316">
        <v>0.70551692919999998</v>
      </c>
      <c r="G36" s="1316">
        <v>0.70551692919999998</v>
      </c>
      <c r="H36" s="1316">
        <v>0</v>
      </c>
      <c r="I36" s="1318">
        <v>0</v>
      </c>
      <c r="J36" s="1318">
        <v>373.01079277119999</v>
      </c>
      <c r="K36" s="1318">
        <v>0</v>
      </c>
      <c r="L36" s="1318">
        <v>0</v>
      </c>
      <c r="M36" s="1318">
        <v>0</v>
      </c>
      <c r="N36" s="1318">
        <v>0</v>
      </c>
      <c r="O36" s="1318">
        <v>374.71450382119997</v>
      </c>
      <c r="P36" s="1318">
        <v>0.70551692919999998</v>
      </c>
      <c r="Q36" s="1318">
        <v>0.70551692919999998</v>
      </c>
      <c r="R36" s="1318">
        <v>0</v>
      </c>
      <c r="S36" s="1319">
        <v>0</v>
      </c>
    </row>
    <row r="37" spans="1:19" s="1296" customFormat="1" ht="20.100000000000001" customHeight="1">
      <c r="A37" s="1075"/>
      <c r="B37" s="1306">
        <v>29</v>
      </c>
      <c r="C37" s="1348" t="s">
        <v>2240</v>
      </c>
      <c r="D37" s="1315">
        <v>0</v>
      </c>
      <c r="E37" s="1316">
        <v>0</v>
      </c>
      <c r="F37" s="1316">
        <v>0</v>
      </c>
      <c r="G37" s="1318">
        <v>0</v>
      </c>
      <c r="H37" s="1316">
        <v>0</v>
      </c>
      <c r="I37" s="1318">
        <v>0</v>
      </c>
      <c r="J37" s="1318">
        <v>0</v>
      </c>
      <c r="K37" s="1318">
        <v>0</v>
      </c>
      <c r="L37" s="1318">
        <v>0</v>
      </c>
      <c r="M37" s="1318">
        <v>0</v>
      </c>
      <c r="N37" s="1318">
        <v>0</v>
      </c>
      <c r="O37" s="1318">
        <v>0</v>
      </c>
      <c r="P37" s="1318">
        <v>0</v>
      </c>
      <c r="Q37" s="1318">
        <v>0</v>
      </c>
      <c r="R37" s="1318">
        <v>0</v>
      </c>
      <c r="S37" s="1319">
        <v>0</v>
      </c>
    </row>
    <row r="38" spans="1:19" s="1296" customFormat="1" ht="20.100000000000001" customHeight="1">
      <c r="A38" s="1075"/>
      <c r="B38" s="1306">
        <v>30</v>
      </c>
      <c r="C38" s="1348" t="s">
        <v>2241</v>
      </c>
      <c r="D38" s="1315">
        <v>945.42005868479998</v>
      </c>
      <c r="E38" s="1316">
        <v>1.7037110499999999</v>
      </c>
      <c r="F38" s="1316">
        <v>0.70551692919999998</v>
      </c>
      <c r="G38" s="1318">
        <v>0.70551692919999998</v>
      </c>
      <c r="H38" s="1316">
        <v>0</v>
      </c>
      <c r="I38" s="1318">
        <v>0</v>
      </c>
      <c r="J38" s="1318">
        <v>373.01079277119999</v>
      </c>
      <c r="K38" s="1318">
        <v>0</v>
      </c>
      <c r="L38" s="1318">
        <v>0</v>
      </c>
      <c r="M38" s="1318">
        <v>0</v>
      </c>
      <c r="N38" s="1318">
        <v>0</v>
      </c>
      <c r="O38" s="1318">
        <v>374.71450382119997</v>
      </c>
      <c r="P38" s="1318">
        <v>0.70551692919999998</v>
      </c>
      <c r="Q38" s="1318">
        <v>0.70551692919999998</v>
      </c>
      <c r="R38" s="1318">
        <v>0</v>
      </c>
      <c r="S38" s="1319">
        <v>0</v>
      </c>
    </row>
    <row r="39" spans="1:19" s="1296" customFormat="1" ht="27">
      <c r="A39" s="1075"/>
      <c r="B39" s="1306">
        <v>31</v>
      </c>
      <c r="C39" s="1308" t="s">
        <v>2242</v>
      </c>
      <c r="D39" s="1315">
        <v>156.20725836000003</v>
      </c>
      <c r="E39" s="1316">
        <v>104.08269298970001</v>
      </c>
      <c r="F39" s="1316">
        <v>0.78630409999999995</v>
      </c>
      <c r="G39" s="1318">
        <v>0.78630409999999995</v>
      </c>
      <c r="H39" s="1316">
        <v>0</v>
      </c>
      <c r="I39" s="1318">
        <v>0</v>
      </c>
      <c r="J39" s="1318">
        <v>0</v>
      </c>
      <c r="K39" s="1318">
        <v>0</v>
      </c>
      <c r="L39" s="1318">
        <v>0</v>
      </c>
      <c r="M39" s="1318">
        <v>0</v>
      </c>
      <c r="N39" s="1318">
        <v>0</v>
      </c>
      <c r="O39" s="1318">
        <v>104.08269298970001</v>
      </c>
      <c r="P39" s="1318">
        <v>0.78630409999999995</v>
      </c>
      <c r="Q39" s="1318">
        <v>0.78630409999999995</v>
      </c>
      <c r="R39" s="1318">
        <v>0</v>
      </c>
      <c r="S39" s="1319">
        <v>0</v>
      </c>
    </row>
    <row r="40" spans="1:19" s="1294" customFormat="1" ht="20.100000000000001" customHeight="1">
      <c r="A40" s="1075"/>
      <c r="B40" s="1306">
        <v>32</v>
      </c>
      <c r="C40" s="1349" t="s">
        <v>2243</v>
      </c>
      <c r="D40" s="1321">
        <v>42707.973311928457</v>
      </c>
      <c r="E40" s="1318">
        <v>17814.934010498997</v>
      </c>
      <c r="F40" s="1318">
        <v>2631.4959701631001</v>
      </c>
      <c r="G40" s="1318">
        <v>2500.6387716429999</v>
      </c>
      <c r="H40" s="1318">
        <v>0</v>
      </c>
      <c r="I40" s="1318">
        <v>3.5115787455</v>
      </c>
      <c r="J40" s="1318">
        <v>578.14887964299999</v>
      </c>
      <c r="K40" s="1318">
        <v>2.2647862000000001E-2</v>
      </c>
      <c r="L40" s="1318">
        <v>0</v>
      </c>
      <c r="M40" s="1318">
        <v>0</v>
      </c>
      <c r="N40" s="1318">
        <v>0</v>
      </c>
      <c r="O40" s="1318">
        <v>18393.082890141995</v>
      </c>
      <c r="P40" s="1318">
        <v>2631.5186180251003</v>
      </c>
      <c r="Q40" s="1318">
        <v>2500.6387716429999</v>
      </c>
      <c r="R40" s="1318">
        <v>0</v>
      </c>
      <c r="S40" s="1319">
        <v>3.5115787455</v>
      </c>
    </row>
    <row r="41" spans="1:19" s="1294" customFormat="1" ht="27">
      <c r="A41" s="1075"/>
      <c r="B41" s="1344"/>
      <c r="C41" s="1345" t="s">
        <v>2244</v>
      </c>
      <c r="D41" s="1322"/>
      <c r="E41" s="1323"/>
      <c r="F41" s="1323"/>
      <c r="G41" s="1323"/>
      <c r="H41" s="1323"/>
      <c r="I41" s="1323"/>
      <c r="J41" s="1323"/>
      <c r="K41" s="1323"/>
      <c r="L41" s="1323"/>
      <c r="M41" s="1323"/>
      <c r="N41" s="1323"/>
      <c r="O41" s="1323"/>
      <c r="P41" s="1323"/>
      <c r="Q41" s="1323"/>
      <c r="R41" s="1323"/>
      <c r="S41" s="1324"/>
    </row>
    <row r="42" spans="1:19" s="1296" customFormat="1" ht="27">
      <c r="A42" s="1075"/>
      <c r="B42" s="1306">
        <v>33</v>
      </c>
      <c r="C42" s="1346" t="s">
        <v>2245</v>
      </c>
      <c r="D42" s="1315">
        <v>18694.612446219955</v>
      </c>
      <c r="E42" s="1320"/>
      <c r="F42" s="1320"/>
      <c r="G42" s="1320"/>
      <c r="H42" s="1320"/>
      <c r="I42" s="1320"/>
      <c r="J42" s="1320"/>
      <c r="K42" s="1320"/>
      <c r="L42" s="1320"/>
      <c r="M42" s="1320"/>
      <c r="N42" s="1320"/>
      <c r="O42" s="1320"/>
      <c r="P42" s="1320"/>
      <c r="Q42" s="1320"/>
      <c r="R42" s="1320"/>
      <c r="S42" s="1325"/>
    </row>
    <row r="43" spans="1:19" s="1296" customFormat="1" ht="20.100000000000001" customHeight="1">
      <c r="A43" s="1075"/>
      <c r="B43" s="1306">
        <v>34</v>
      </c>
      <c r="C43" s="1347" t="s">
        <v>1793</v>
      </c>
      <c r="D43" s="1315">
        <v>16375.058085385022</v>
      </c>
      <c r="E43" s="1320"/>
      <c r="F43" s="1320"/>
      <c r="G43" s="1320"/>
      <c r="H43" s="1320"/>
      <c r="I43" s="1320"/>
      <c r="J43" s="1320"/>
      <c r="K43" s="1320"/>
      <c r="L43" s="1320"/>
      <c r="M43" s="1320"/>
      <c r="N43" s="1320"/>
      <c r="O43" s="1320"/>
      <c r="P43" s="1320"/>
      <c r="Q43" s="1320"/>
      <c r="R43" s="1320"/>
      <c r="S43" s="1325"/>
    </row>
    <row r="44" spans="1:19" s="1296" customFormat="1" ht="20.100000000000001" customHeight="1">
      <c r="A44" s="1075"/>
      <c r="B44" s="1306">
        <v>35</v>
      </c>
      <c r="C44" s="1347" t="s">
        <v>1744</v>
      </c>
      <c r="D44" s="1315">
        <v>2221.6277038031894</v>
      </c>
      <c r="E44" s="1320"/>
      <c r="F44" s="1320"/>
      <c r="G44" s="1320"/>
      <c r="H44" s="1320"/>
      <c r="I44" s="1320"/>
      <c r="J44" s="1320"/>
      <c r="K44" s="1320"/>
      <c r="L44" s="1320"/>
      <c r="M44" s="1320"/>
      <c r="N44" s="1320"/>
      <c r="O44" s="1320"/>
      <c r="P44" s="1320"/>
      <c r="Q44" s="1320"/>
      <c r="R44" s="1320"/>
      <c r="S44" s="1325"/>
    </row>
    <row r="45" spans="1:19" s="1296" customFormat="1" ht="20.100000000000001" customHeight="1">
      <c r="A45" s="1075"/>
      <c r="B45" s="1306">
        <v>36</v>
      </c>
      <c r="C45" s="1347" t="s">
        <v>1743</v>
      </c>
      <c r="D45" s="1315">
        <v>97.926657031746672</v>
      </c>
      <c r="E45" s="1320"/>
      <c r="F45" s="1320"/>
      <c r="G45" s="1320"/>
      <c r="H45" s="1320"/>
      <c r="I45" s="1320"/>
      <c r="J45" s="1320"/>
      <c r="K45" s="1320"/>
      <c r="L45" s="1320"/>
      <c r="M45" s="1320"/>
      <c r="N45" s="1320"/>
      <c r="O45" s="1320"/>
      <c r="P45" s="1320"/>
      <c r="Q45" s="1320"/>
      <c r="R45" s="1320"/>
      <c r="S45" s="1325"/>
    </row>
    <row r="46" spans="1:19" s="1296" customFormat="1" ht="28.5" customHeight="1">
      <c r="A46" s="1075"/>
      <c r="B46" s="1306">
        <v>37</v>
      </c>
      <c r="C46" s="1346" t="s">
        <v>2246</v>
      </c>
      <c r="D46" s="1315">
        <v>383.3383335492241</v>
      </c>
      <c r="E46" s="1320"/>
      <c r="F46" s="1320"/>
      <c r="G46" s="1320"/>
      <c r="H46" s="1320"/>
      <c r="I46" s="1320"/>
      <c r="J46" s="1320"/>
      <c r="K46" s="1320"/>
      <c r="L46" s="1320"/>
      <c r="M46" s="1320"/>
      <c r="N46" s="1320"/>
      <c r="O46" s="1320"/>
      <c r="P46" s="1320"/>
      <c r="Q46" s="1320"/>
      <c r="R46" s="1320"/>
      <c r="S46" s="1325"/>
    </row>
    <row r="47" spans="1:19" s="1296" customFormat="1" ht="20.100000000000001" customHeight="1">
      <c r="A47" s="1075"/>
      <c r="B47" s="1306">
        <v>38</v>
      </c>
      <c r="C47" s="1347" t="s">
        <v>1793</v>
      </c>
      <c r="D47" s="1315">
        <v>375.21183921597759</v>
      </c>
      <c r="E47" s="1320"/>
      <c r="F47" s="1320"/>
      <c r="G47" s="1320"/>
      <c r="H47" s="1320"/>
      <c r="I47" s="1320"/>
      <c r="J47" s="1320"/>
      <c r="K47" s="1320"/>
      <c r="L47" s="1320"/>
      <c r="M47" s="1320"/>
      <c r="N47" s="1320"/>
      <c r="O47" s="1320"/>
      <c r="P47" s="1320"/>
      <c r="Q47" s="1320"/>
      <c r="R47" s="1320"/>
      <c r="S47" s="1325"/>
    </row>
    <row r="48" spans="1:19" s="1296" customFormat="1" ht="20.100000000000001" customHeight="1">
      <c r="A48" s="1075"/>
      <c r="B48" s="1306">
        <v>39</v>
      </c>
      <c r="C48" s="1347" t="s">
        <v>1744</v>
      </c>
      <c r="D48" s="1315">
        <v>8.0395268454079787</v>
      </c>
      <c r="E48" s="1320"/>
      <c r="F48" s="1320"/>
      <c r="G48" s="1320"/>
      <c r="H48" s="1320"/>
      <c r="I48" s="1320"/>
      <c r="J48" s="1320"/>
      <c r="K48" s="1320"/>
      <c r="L48" s="1320"/>
      <c r="M48" s="1320"/>
      <c r="N48" s="1320"/>
      <c r="O48" s="1320"/>
      <c r="P48" s="1320"/>
      <c r="Q48" s="1320"/>
      <c r="R48" s="1320"/>
      <c r="S48" s="1325"/>
    </row>
    <row r="49" spans="1:19" s="1296" customFormat="1" ht="20.100000000000001" customHeight="1">
      <c r="A49" s="1075"/>
      <c r="B49" s="1306">
        <v>40</v>
      </c>
      <c r="C49" s="1347" t="s">
        <v>1743</v>
      </c>
      <c r="D49" s="1315">
        <v>8.6967487838524607E-2</v>
      </c>
      <c r="E49" s="1320"/>
      <c r="F49" s="1320"/>
      <c r="G49" s="1320"/>
      <c r="H49" s="1320"/>
      <c r="I49" s="1320"/>
      <c r="J49" s="1320"/>
      <c r="K49" s="1320"/>
      <c r="L49" s="1320"/>
      <c r="M49" s="1320"/>
      <c r="N49" s="1320"/>
      <c r="O49" s="1320"/>
      <c r="P49" s="1320"/>
      <c r="Q49" s="1320"/>
      <c r="R49" s="1320"/>
      <c r="S49" s="1325"/>
    </row>
    <row r="50" spans="1:19" s="1296" customFormat="1" ht="20.100000000000001" customHeight="1">
      <c r="A50" s="1075"/>
      <c r="B50" s="1306">
        <v>41</v>
      </c>
      <c r="C50" s="1350" t="s">
        <v>2247</v>
      </c>
      <c r="D50" s="1315">
        <v>69.34903829000001</v>
      </c>
      <c r="E50" s="1320"/>
      <c r="F50" s="1320"/>
      <c r="G50" s="1320"/>
      <c r="H50" s="1320"/>
      <c r="I50" s="1320"/>
      <c r="J50" s="1320"/>
      <c r="K50" s="1320"/>
      <c r="L50" s="1320"/>
      <c r="M50" s="1320"/>
      <c r="N50" s="1320"/>
      <c r="O50" s="1320"/>
      <c r="P50" s="1320"/>
      <c r="Q50" s="1320"/>
      <c r="R50" s="1320"/>
      <c r="S50" s="1325"/>
    </row>
    <row r="51" spans="1:19" s="1296" customFormat="1" ht="20.100000000000001" customHeight="1">
      <c r="A51" s="1075"/>
      <c r="B51" s="1306">
        <v>42</v>
      </c>
      <c r="C51" s="1350" t="s">
        <v>2248</v>
      </c>
      <c r="D51" s="1315">
        <v>250.91851321999999</v>
      </c>
      <c r="E51" s="1320"/>
      <c r="F51" s="1320"/>
      <c r="G51" s="1320"/>
      <c r="H51" s="1320"/>
      <c r="I51" s="1320"/>
      <c r="J51" s="1320"/>
      <c r="K51" s="1320"/>
      <c r="L51" s="1320"/>
      <c r="M51" s="1320"/>
      <c r="N51" s="1320"/>
      <c r="O51" s="1320"/>
      <c r="P51" s="1320"/>
      <c r="Q51" s="1320"/>
      <c r="R51" s="1320"/>
      <c r="S51" s="1325"/>
    </row>
    <row r="52" spans="1:19" s="1296" customFormat="1" ht="20.100000000000001" customHeight="1">
      <c r="A52" s="1075"/>
      <c r="B52" s="1306">
        <v>43</v>
      </c>
      <c r="C52" s="1350" t="s">
        <v>2249</v>
      </c>
      <c r="D52" s="1315">
        <v>666.17500913000003</v>
      </c>
      <c r="E52" s="1320"/>
      <c r="F52" s="1320"/>
      <c r="G52" s="1320"/>
      <c r="H52" s="1320"/>
      <c r="I52" s="1320"/>
      <c r="J52" s="1320"/>
      <c r="K52" s="1320"/>
      <c r="L52" s="1320"/>
      <c r="M52" s="1320"/>
      <c r="N52" s="1320"/>
      <c r="O52" s="1320"/>
      <c r="P52" s="1320"/>
      <c r="Q52" s="1320"/>
      <c r="R52" s="1320"/>
      <c r="S52" s="1325"/>
    </row>
    <row r="53" spans="1:19" s="1296" customFormat="1" ht="19.5" customHeight="1">
      <c r="A53" s="1075"/>
      <c r="B53" s="1306">
        <v>44</v>
      </c>
      <c r="C53" s="1350" t="s">
        <v>2250</v>
      </c>
      <c r="D53" s="1315">
        <v>6589.4383321100004</v>
      </c>
      <c r="E53" s="1320"/>
      <c r="F53" s="1320"/>
      <c r="G53" s="1320"/>
      <c r="H53" s="1320"/>
      <c r="I53" s="1320"/>
      <c r="J53" s="1320"/>
      <c r="K53" s="1320"/>
      <c r="L53" s="1320"/>
      <c r="M53" s="1320"/>
      <c r="N53" s="1320"/>
      <c r="O53" s="1320"/>
      <c r="P53" s="1320"/>
      <c r="Q53" s="1320"/>
      <c r="R53" s="1320"/>
      <c r="S53" s="1325"/>
    </row>
    <row r="54" spans="1:19" s="1296" customFormat="1" ht="20.100000000000001" customHeight="1">
      <c r="A54" s="1075"/>
      <c r="B54" s="1306">
        <v>45</v>
      </c>
      <c r="C54" s="1349" t="s">
        <v>2251</v>
      </c>
      <c r="D54" s="1315">
        <v>69361.804984447634</v>
      </c>
      <c r="E54" s="1320"/>
      <c r="F54" s="1320"/>
      <c r="G54" s="1320"/>
      <c r="H54" s="1320"/>
      <c r="I54" s="1320"/>
      <c r="J54" s="1320"/>
      <c r="K54" s="1320"/>
      <c r="L54" s="1320"/>
      <c r="M54" s="1320"/>
      <c r="N54" s="1320"/>
      <c r="O54" s="1320"/>
      <c r="P54" s="1320"/>
      <c r="Q54" s="1320"/>
      <c r="R54" s="1320"/>
      <c r="S54" s="1325"/>
    </row>
    <row r="55" spans="1:19" s="1294" customFormat="1" ht="27">
      <c r="A55" s="1075"/>
      <c r="B55" s="1344"/>
      <c r="C55" s="1345" t="s">
        <v>2314</v>
      </c>
      <c r="D55" s="1322"/>
      <c r="E55" s="1323"/>
      <c r="F55" s="1323"/>
      <c r="G55" s="1323"/>
      <c r="H55" s="1323"/>
      <c r="I55" s="1323"/>
      <c r="J55" s="1323"/>
      <c r="K55" s="1323"/>
      <c r="L55" s="1323"/>
      <c r="M55" s="1323"/>
      <c r="N55" s="1323"/>
      <c r="O55" s="1323"/>
      <c r="P55" s="1323"/>
      <c r="Q55" s="1323"/>
      <c r="R55" s="1323"/>
      <c r="S55" s="1324"/>
    </row>
    <row r="56" spans="1:19" s="1296" customFormat="1" ht="20.100000000000001" customHeight="1">
      <c r="A56" s="1075"/>
      <c r="B56" s="1306">
        <v>46</v>
      </c>
      <c r="C56" s="1350" t="s">
        <v>2252</v>
      </c>
      <c r="D56" s="1315">
        <v>27252.608750455202</v>
      </c>
      <c r="E56" s="1320"/>
      <c r="F56" s="1320"/>
      <c r="G56" s="1320"/>
      <c r="H56" s="1320"/>
      <c r="I56" s="1320"/>
      <c r="J56" s="1320"/>
      <c r="K56" s="1320"/>
      <c r="L56" s="1320"/>
      <c r="M56" s="1320"/>
      <c r="N56" s="1320"/>
      <c r="O56" s="1320"/>
      <c r="P56" s="1320"/>
      <c r="Q56" s="1320"/>
      <c r="R56" s="1320"/>
      <c r="S56" s="1325"/>
    </row>
    <row r="57" spans="1:19" s="1296" customFormat="1" ht="20.100000000000001" customHeight="1">
      <c r="A57" s="1075"/>
      <c r="B57" s="1306">
        <v>47</v>
      </c>
      <c r="C57" s="1350" t="s">
        <v>2253</v>
      </c>
      <c r="D57" s="1315">
        <v>7228.5274838400001</v>
      </c>
      <c r="E57" s="1320"/>
      <c r="F57" s="1320"/>
      <c r="G57" s="1320"/>
      <c r="H57" s="1320"/>
      <c r="I57" s="1320"/>
      <c r="J57" s="1320"/>
      <c r="K57" s="1320"/>
      <c r="L57" s="1320"/>
      <c r="M57" s="1320"/>
      <c r="N57" s="1320"/>
      <c r="O57" s="1320"/>
      <c r="P57" s="1320"/>
      <c r="Q57" s="1320"/>
      <c r="R57" s="1320"/>
      <c r="S57" s="1325"/>
    </row>
    <row r="58" spans="1:19" s="1296" customFormat="1" ht="20.100000000000001" customHeight="1">
      <c r="A58" s="1075"/>
      <c r="B58" s="1306">
        <v>48</v>
      </c>
      <c r="C58" s="1350" t="s">
        <v>2254</v>
      </c>
      <c r="D58" s="1315">
        <v>1676.29363298</v>
      </c>
      <c r="E58" s="1320"/>
      <c r="F58" s="1320"/>
      <c r="G58" s="1320"/>
      <c r="H58" s="1320"/>
      <c r="I58" s="1320"/>
      <c r="J58" s="1320"/>
      <c r="K58" s="1320"/>
      <c r="L58" s="1320"/>
      <c r="M58" s="1320"/>
      <c r="N58" s="1320"/>
      <c r="O58" s="1320"/>
      <c r="P58" s="1320"/>
      <c r="Q58" s="1320"/>
      <c r="R58" s="1320"/>
      <c r="S58" s="1325"/>
    </row>
    <row r="59" spans="1:19" s="1296" customFormat="1" ht="38.25" customHeight="1">
      <c r="A59" s="1075"/>
      <c r="B59" s="1306">
        <v>49</v>
      </c>
      <c r="C59" s="1351" t="s">
        <v>2255</v>
      </c>
      <c r="D59" s="1315">
        <v>36157.429867275205</v>
      </c>
      <c r="E59" s="1320"/>
      <c r="F59" s="1320"/>
      <c r="G59" s="1320"/>
      <c r="H59" s="1320"/>
      <c r="I59" s="1320"/>
      <c r="J59" s="1320"/>
      <c r="K59" s="1320"/>
      <c r="L59" s="1320"/>
      <c r="M59" s="1320"/>
      <c r="N59" s="1320"/>
      <c r="O59" s="1320"/>
      <c r="P59" s="1320"/>
      <c r="Q59" s="1320"/>
      <c r="R59" s="1320"/>
      <c r="S59" s="1325"/>
    </row>
    <row r="60" spans="1:19" s="1294" customFormat="1" ht="20.100000000000001" customHeight="1" thickBot="1">
      <c r="A60" s="1075"/>
      <c r="B60" s="1309">
        <v>50</v>
      </c>
      <c r="C60" s="1352" t="s">
        <v>2256</v>
      </c>
      <c r="D60" s="1326">
        <v>105519.23485172284</v>
      </c>
      <c r="E60" s="1327"/>
      <c r="F60" s="1327"/>
      <c r="G60" s="1327"/>
      <c r="H60" s="1327"/>
      <c r="I60" s="1327"/>
      <c r="J60" s="1327"/>
      <c r="K60" s="1327"/>
      <c r="L60" s="1327"/>
      <c r="M60" s="1327"/>
      <c r="N60" s="1327"/>
      <c r="O60" s="1327"/>
      <c r="P60" s="1327"/>
      <c r="Q60" s="1327"/>
      <c r="R60" s="1327"/>
      <c r="S60" s="1328"/>
    </row>
    <row r="61" spans="1:19" s="1296" customFormat="1">
      <c r="A61" s="1075"/>
    </row>
    <row r="62" spans="1:19" s="1296" customFormat="1">
      <c r="A62" s="1075"/>
    </row>
    <row r="63" spans="1:19" s="1296" customFormat="1">
      <c r="A63" s="1075"/>
    </row>
    <row r="64" spans="1:19" s="1296" customFormat="1">
      <c r="A64" s="1075"/>
    </row>
    <row r="65" spans="1:1" s="1296" customFormat="1">
      <c r="A65" s="1075"/>
    </row>
    <row r="66" spans="1:1" s="1296" customFormat="1">
      <c r="A66" s="1075"/>
    </row>
    <row r="67" spans="1:1" s="1296" customFormat="1">
      <c r="A67" s="1075"/>
    </row>
    <row r="68" spans="1:1" s="1296" customFormat="1">
      <c r="A68" s="1075"/>
    </row>
    <row r="69" spans="1:1" s="1296" customFormat="1">
      <c r="A69" s="1075"/>
    </row>
    <row r="70" spans="1:1" s="1296" customFormat="1">
      <c r="A70" s="1075"/>
    </row>
    <row r="71" spans="1:1" s="1296" customFormat="1">
      <c r="A71" s="1075"/>
    </row>
    <row r="72" spans="1:1" s="1296" customFormat="1">
      <c r="A72" s="1075"/>
    </row>
    <row r="73" spans="1:1" s="1296" customFormat="1">
      <c r="A73" s="1075"/>
    </row>
    <row r="74" spans="1:1" s="1296" customFormat="1">
      <c r="A74" s="1075"/>
    </row>
    <row r="75" spans="1:1" s="1296" customFormat="1">
      <c r="A75" s="1075"/>
    </row>
    <row r="76" spans="1:1" s="1296" customFormat="1">
      <c r="A76" s="1075"/>
    </row>
    <row r="77" spans="1:1" s="1296" customFormat="1">
      <c r="A77" s="1075"/>
    </row>
    <row r="78" spans="1:1" s="1296" customFormat="1">
      <c r="A78" s="1075"/>
    </row>
    <row r="79" spans="1:1" s="1296" customFormat="1">
      <c r="A79" s="1075"/>
    </row>
    <row r="80" spans="1:1" s="1296" customFormat="1">
      <c r="A80" s="1075"/>
    </row>
    <row r="81" spans="1:1" s="1296" customFormat="1">
      <c r="A81" s="1075"/>
    </row>
    <row r="82" spans="1:1" s="1296" customFormat="1">
      <c r="A82" s="1075"/>
    </row>
    <row r="83" spans="1:1" s="1296" customFormat="1">
      <c r="A83" s="1075"/>
    </row>
    <row r="84" spans="1:1" s="1296" customFormat="1">
      <c r="A84" s="1075"/>
    </row>
    <row r="85" spans="1:1" s="1296" customFormat="1">
      <c r="A85" s="1075"/>
    </row>
    <row r="86" spans="1:1" s="1296" customFormat="1">
      <c r="A86" s="1075"/>
    </row>
    <row r="87" spans="1:1" s="1296" customFormat="1">
      <c r="A87" s="1075"/>
    </row>
    <row r="88" spans="1:1" s="1296" customFormat="1">
      <c r="A88" s="1075"/>
    </row>
    <row r="89" spans="1:1" s="1296" customFormat="1">
      <c r="A89" s="1075"/>
    </row>
    <row r="90" spans="1:1" s="1296" customFormat="1">
      <c r="A90" s="1075"/>
    </row>
    <row r="91" spans="1:1" s="1296" customFormat="1">
      <c r="A91" s="1075"/>
    </row>
    <row r="92" spans="1:1" s="1296" customFormat="1">
      <c r="A92" s="1075"/>
    </row>
    <row r="93" spans="1:1" s="1296" customFormat="1">
      <c r="A93" s="1075"/>
    </row>
    <row r="94" spans="1:1" s="1296" customFormat="1">
      <c r="A94" s="1075"/>
    </row>
    <row r="95" spans="1:1" s="1296" customFormat="1">
      <c r="A95" s="1075"/>
    </row>
    <row r="96" spans="1:1" s="1296" customFormat="1">
      <c r="A96" s="1075"/>
    </row>
    <row r="97" spans="1:1" s="1296" customFormat="1">
      <c r="A97" s="1075"/>
    </row>
    <row r="98" spans="1:1" s="1296" customFormat="1">
      <c r="A98" s="1075"/>
    </row>
    <row r="99" spans="1:1" s="1296" customFormat="1">
      <c r="A99" s="1075"/>
    </row>
    <row r="100" spans="1:1" s="1296" customFormat="1">
      <c r="A100" s="1075"/>
    </row>
    <row r="101" spans="1:1" s="1296" customFormat="1">
      <c r="A101" s="1075"/>
    </row>
    <row r="102" spans="1:1" s="1296" customFormat="1">
      <c r="A102" s="1075"/>
    </row>
    <row r="103" spans="1:1" s="1296" customFormat="1">
      <c r="A103" s="1075"/>
    </row>
    <row r="104" spans="1:1" s="1296" customFormat="1">
      <c r="A104" s="1075"/>
    </row>
    <row r="105" spans="1:1" s="1296" customFormat="1">
      <c r="A105" s="1075"/>
    </row>
    <row r="106" spans="1:1" s="1296" customFormat="1">
      <c r="A106" s="1075"/>
    </row>
    <row r="107" spans="1:1" s="1296" customFormat="1">
      <c r="A107" s="1075"/>
    </row>
    <row r="108" spans="1:1" s="1296" customFormat="1">
      <c r="A108" s="1075"/>
    </row>
    <row r="109" spans="1:1" s="1296" customFormat="1">
      <c r="A109" s="1075"/>
    </row>
    <row r="110" spans="1:1" s="1296" customFormat="1">
      <c r="A110" s="1075"/>
    </row>
    <row r="111" spans="1:1" s="1296" customFormat="1">
      <c r="A111" s="1075"/>
    </row>
    <row r="112" spans="1:1" s="1296" customFormat="1">
      <c r="A112" s="1075"/>
    </row>
    <row r="113" spans="1:1" s="1296" customFormat="1">
      <c r="A113" s="1075"/>
    </row>
    <row r="114" spans="1:1" s="1296" customFormat="1">
      <c r="A114" s="1075"/>
    </row>
    <row r="115" spans="1:1" s="1296" customFormat="1">
      <c r="A115" s="1075"/>
    </row>
    <row r="116" spans="1:1" s="1296" customFormat="1">
      <c r="A116" s="1075"/>
    </row>
    <row r="117" spans="1:1" s="1296" customFormat="1">
      <c r="A117" s="1075"/>
    </row>
    <row r="118" spans="1:1" s="1296" customFormat="1">
      <c r="A118" s="1075"/>
    </row>
    <row r="119" spans="1:1" s="1296" customFormat="1">
      <c r="A119" s="1075"/>
    </row>
    <row r="120" spans="1:1" s="1296" customFormat="1">
      <c r="A120" s="1075"/>
    </row>
    <row r="121" spans="1:1" s="1296" customFormat="1">
      <c r="A121" s="1075"/>
    </row>
    <row r="122" spans="1:1" s="1296" customFormat="1">
      <c r="A122" s="1075"/>
    </row>
    <row r="123" spans="1:1" s="1296" customFormat="1">
      <c r="A123" s="1075"/>
    </row>
    <row r="124" spans="1:1" s="1296" customFormat="1">
      <c r="A124" s="1075"/>
    </row>
    <row r="125" spans="1:1" s="1296" customFormat="1">
      <c r="A125" s="1075"/>
    </row>
    <row r="126" spans="1:1" s="1296" customFormat="1">
      <c r="A126" s="1075"/>
    </row>
    <row r="127" spans="1:1" s="1296" customFormat="1">
      <c r="A127" s="1075"/>
    </row>
    <row r="128" spans="1:1" s="1296" customFormat="1">
      <c r="A128" s="1075"/>
    </row>
    <row r="129" spans="1:1" s="1296" customFormat="1">
      <c r="A129" s="1075"/>
    </row>
    <row r="130" spans="1:1" s="1296" customFormat="1">
      <c r="A130" s="1075"/>
    </row>
    <row r="131" spans="1:1" s="1296" customFormat="1">
      <c r="A131" s="1075"/>
    </row>
    <row r="132" spans="1:1" s="1296" customFormat="1">
      <c r="A132" s="1075"/>
    </row>
    <row r="133" spans="1:1" s="1296" customFormat="1">
      <c r="A133" s="1075"/>
    </row>
    <row r="134" spans="1:1" s="1296" customFormat="1">
      <c r="A134" s="1075"/>
    </row>
    <row r="135" spans="1:1" s="1296" customFormat="1">
      <c r="A135" s="1075"/>
    </row>
    <row r="136" spans="1:1" s="1296" customFormat="1">
      <c r="A136" s="1075"/>
    </row>
    <row r="137" spans="1:1" s="1296" customFormat="1">
      <c r="A137" s="1075"/>
    </row>
    <row r="138" spans="1:1" s="1296" customFormat="1">
      <c r="A138" s="1075"/>
    </row>
    <row r="139" spans="1:1" s="1296" customFormat="1">
      <c r="A139" s="1075"/>
    </row>
    <row r="140" spans="1:1" s="1296" customFormat="1">
      <c r="A140" s="1075"/>
    </row>
    <row r="141" spans="1:1" s="1296" customFormat="1">
      <c r="A141" s="1075"/>
    </row>
    <row r="142" spans="1:1" s="1296" customFormat="1">
      <c r="A142" s="1075"/>
    </row>
    <row r="143" spans="1:1" s="1296" customFormat="1">
      <c r="A143" s="1075"/>
    </row>
    <row r="144" spans="1:1" s="1296" customFormat="1">
      <c r="A144" s="1075"/>
    </row>
    <row r="145" spans="1:1" s="1296" customFormat="1">
      <c r="A145" s="1075"/>
    </row>
    <row r="146" spans="1:1" s="1296" customFormat="1">
      <c r="A146" s="1075"/>
    </row>
    <row r="147" spans="1:1" s="1296" customFormat="1">
      <c r="A147" s="1075"/>
    </row>
    <row r="148" spans="1:1" s="1296" customFormat="1">
      <c r="A148" s="1075"/>
    </row>
    <row r="149" spans="1:1" s="1296" customFormat="1">
      <c r="A149" s="1075"/>
    </row>
    <row r="150" spans="1:1" s="1296" customFormat="1">
      <c r="A150" s="1075"/>
    </row>
    <row r="151" spans="1:1" s="1296" customFormat="1">
      <c r="A151" s="1075"/>
    </row>
    <row r="152" spans="1:1" s="1296" customFormat="1">
      <c r="A152" s="1075"/>
    </row>
    <row r="153" spans="1:1" s="1296" customFormat="1">
      <c r="A153" s="1075"/>
    </row>
    <row r="154" spans="1:1" s="1296" customFormat="1">
      <c r="A154" s="1075"/>
    </row>
    <row r="155" spans="1:1" s="1296" customFormat="1">
      <c r="A155" s="1075"/>
    </row>
    <row r="156" spans="1:1" s="1296" customFormat="1">
      <c r="A156" s="1075"/>
    </row>
    <row r="157" spans="1:1" s="1296" customFormat="1">
      <c r="A157" s="1075"/>
    </row>
    <row r="158" spans="1:1" s="1296" customFormat="1">
      <c r="A158" s="1075"/>
    </row>
    <row r="159" spans="1:1" s="1296" customFormat="1">
      <c r="A159" s="1075"/>
    </row>
    <row r="160" spans="1:1" s="1296" customFormat="1">
      <c r="A160" s="1075"/>
    </row>
    <row r="161" spans="1:2" s="1296" customFormat="1">
      <c r="A161" s="1075"/>
    </row>
    <row r="162" spans="1:2" s="1296" customFormat="1">
      <c r="A162" s="1075"/>
    </row>
    <row r="163" spans="1:2" s="1296" customFormat="1">
      <c r="A163" s="1075"/>
    </row>
    <row r="164" spans="1:2">
      <c r="B164" s="1311"/>
    </row>
    <row r="165" spans="1:2">
      <c r="B165" s="1311"/>
    </row>
    <row r="166" spans="1:2">
      <c r="B166" s="1311"/>
    </row>
    <row r="167" spans="1:2">
      <c r="B167" s="1311"/>
    </row>
    <row r="168" spans="1:2">
      <c r="B168" s="1311"/>
    </row>
    <row r="169" spans="1:2">
      <c r="B169" s="1311"/>
    </row>
    <row r="170" spans="1:2">
      <c r="B170" s="1311"/>
    </row>
    <row r="171" spans="1:2">
      <c r="B171" s="1311"/>
    </row>
    <row r="172" spans="1:2">
      <c r="B172" s="1311"/>
    </row>
    <row r="173" spans="1:2">
      <c r="B173" s="1311"/>
    </row>
    <row r="174" spans="1:2">
      <c r="B174" s="1311"/>
    </row>
    <row r="175" spans="1:2">
      <c r="B175" s="1311"/>
    </row>
    <row r="176" spans="1:2">
      <c r="B176" s="1311"/>
    </row>
    <row r="177" spans="2:2">
      <c r="B177" s="1311"/>
    </row>
    <row r="178" spans="2:2">
      <c r="B178" s="1311"/>
    </row>
    <row r="179" spans="2:2">
      <c r="B179" s="1311"/>
    </row>
    <row r="180" spans="2:2">
      <c r="B180" s="1311"/>
    </row>
    <row r="181" spans="2:2">
      <c r="B181" s="1311"/>
    </row>
    <row r="182" spans="2:2">
      <c r="B182" s="1311"/>
    </row>
    <row r="183" spans="2:2">
      <c r="B183" s="1311"/>
    </row>
    <row r="184" spans="2:2">
      <c r="B184" s="1311"/>
    </row>
    <row r="185" spans="2:2">
      <c r="B185" s="1311"/>
    </row>
    <row r="186" spans="2:2">
      <c r="B186" s="1311"/>
    </row>
    <row r="187" spans="2:2">
      <c r="B187" s="1311"/>
    </row>
    <row r="188" spans="2:2">
      <c r="B188" s="1311"/>
    </row>
    <row r="189" spans="2:2">
      <c r="B189" s="1311"/>
    </row>
    <row r="190" spans="2:2">
      <c r="B190" s="1311"/>
    </row>
    <row r="191" spans="2:2">
      <c r="B191" s="1311"/>
    </row>
    <row r="192" spans="2:2">
      <c r="B192" s="1311"/>
    </row>
    <row r="193" spans="2:2">
      <c r="B193" s="1311"/>
    </row>
    <row r="194" spans="2:2">
      <c r="B194" s="1311"/>
    </row>
    <row r="195" spans="2:2">
      <c r="B195" s="1311"/>
    </row>
    <row r="196" spans="2:2">
      <c r="B196" s="1311"/>
    </row>
    <row r="197" spans="2:2">
      <c r="B197" s="1311"/>
    </row>
    <row r="198" spans="2:2">
      <c r="B198" s="1311"/>
    </row>
    <row r="199" spans="2:2">
      <c r="B199" s="1311"/>
    </row>
    <row r="200" spans="2:2">
      <c r="B200" s="1311"/>
    </row>
    <row r="201" spans="2:2">
      <c r="B201" s="1311"/>
    </row>
    <row r="202" spans="2:2">
      <c r="B202" s="1311"/>
    </row>
    <row r="203" spans="2:2">
      <c r="B203" s="1311"/>
    </row>
    <row r="204" spans="2:2">
      <c r="B204" s="1311"/>
    </row>
    <row r="205" spans="2:2">
      <c r="B205" s="1311"/>
    </row>
    <row r="206" spans="2:2">
      <c r="B206" s="1311"/>
    </row>
    <row r="207" spans="2:2">
      <c r="B207" s="1311"/>
    </row>
    <row r="208" spans="2:2">
      <c r="B208" s="1311"/>
    </row>
    <row r="209" spans="2:2">
      <c r="B209" s="1311"/>
    </row>
    <row r="210" spans="2:2">
      <c r="B210" s="1311"/>
    </row>
    <row r="211" spans="2:2">
      <c r="B211" s="1311"/>
    </row>
    <row r="212" spans="2:2">
      <c r="B212" s="1311"/>
    </row>
    <row r="213" spans="2:2">
      <c r="B213" s="1311"/>
    </row>
    <row r="214" spans="2:2">
      <c r="B214" s="1311"/>
    </row>
    <row r="215" spans="2:2">
      <c r="B215" s="1311"/>
    </row>
    <row r="216" spans="2:2">
      <c r="B216" s="1311"/>
    </row>
    <row r="217" spans="2:2">
      <c r="B217" s="1311"/>
    </row>
    <row r="218" spans="2:2">
      <c r="B218" s="1311"/>
    </row>
    <row r="219" spans="2:2">
      <c r="B219" s="1311"/>
    </row>
    <row r="220" spans="2:2">
      <c r="B220" s="1311"/>
    </row>
    <row r="221" spans="2:2">
      <c r="B221" s="1311"/>
    </row>
    <row r="222" spans="2:2">
      <c r="B222" s="1311"/>
    </row>
    <row r="223" spans="2:2">
      <c r="B223" s="1311"/>
    </row>
    <row r="224" spans="2:2">
      <c r="B224" s="1311"/>
    </row>
    <row r="225" spans="2:2">
      <c r="B225" s="1311"/>
    </row>
    <row r="226" spans="2:2">
      <c r="B226" s="1311"/>
    </row>
    <row r="227" spans="2:2">
      <c r="B227" s="1311"/>
    </row>
    <row r="228" spans="2:2">
      <c r="B228" s="1311"/>
    </row>
    <row r="229" spans="2:2">
      <c r="B229" s="1311"/>
    </row>
    <row r="230" spans="2:2">
      <c r="B230" s="1311"/>
    </row>
    <row r="231" spans="2:2">
      <c r="B231" s="1311"/>
    </row>
    <row r="232" spans="2:2">
      <c r="B232" s="1311"/>
    </row>
    <row r="233" spans="2:2">
      <c r="B233" s="1311"/>
    </row>
    <row r="234" spans="2:2">
      <c r="B234" s="1311"/>
    </row>
    <row r="235" spans="2:2">
      <c r="B235" s="1311"/>
    </row>
    <row r="236" spans="2:2">
      <c r="B236" s="1311"/>
    </row>
    <row r="237" spans="2:2">
      <c r="B237" s="1311"/>
    </row>
    <row r="238" spans="2:2">
      <c r="B238" s="1311"/>
    </row>
    <row r="239" spans="2:2">
      <c r="B239" s="1311"/>
    </row>
    <row r="240" spans="2:2">
      <c r="B240" s="1311"/>
    </row>
    <row r="241" spans="2:2">
      <c r="B241" s="1311"/>
    </row>
    <row r="242" spans="2:2">
      <c r="B242" s="1311"/>
    </row>
    <row r="243" spans="2:2">
      <c r="B243" s="1311"/>
    </row>
    <row r="244" spans="2:2">
      <c r="B244" s="1311"/>
    </row>
    <row r="245" spans="2:2">
      <c r="B245" s="1311"/>
    </row>
    <row r="246" spans="2:2">
      <c r="B246" s="1311"/>
    </row>
    <row r="247" spans="2:2">
      <c r="B247" s="1311"/>
    </row>
    <row r="248" spans="2:2">
      <c r="B248" s="1311"/>
    </row>
    <row r="249" spans="2:2">
      <c r="B249" s="1311"/>
    </row>
    <row r="250" spans="2:2">
      <c r="B250" s="1311"/>
    </row>
    <row r="251" spans="2:2">
      <c r="B251" s="1311"/>
    </row>
    <row r="252" spans="2:2">
      <c r="B252" s="1311"/>
    </row>
    <row r="253" spans="2:2">
      <c r="B253" s="1311"/>
    </row>
    <row r="254" spans="2:2">
      <c r="B254" s="1311"/>
    </row>
    <row r="255" spans="2:2">
      <c r="B255" s="1311"/>
    </row>
    <row r="256" spans="2:2">
      <c r="B256" s="1311"/>
    </row>
    <row r="257" spans="2:2">
      <c r="B257" s="1311"/>
    </row>
    <row r="258" spans="2:2">
      <c r="B258" s="1311"/>
    </row>
    <row r="259" spans="2:2">
      <c r="B259" s="1311"/>
    </row>
    <row r="260" spans="2:2">
      <c r="B260" s="1311"/>
    </row>
    <row r="261" spans="2:2">
      <c r="B261" s="1311"/>
    </row>
    <row r="262" spans="2:2">
      <c r="B262" s="1311"/>
    </row>
    <row r="263" spans="2:2">
      <c r="B263" s="1311"/>
    </row>
    <row r="264" spans="2:2">
      <c r="B264" s="1311"/>
    </row>
    <row r="265" spans="2:2">
      <c r="B265" s="1311"/>
    </row>
    <row r="266" spans="2:2">
      <c r="B266" s="1311"/>
    </row>
    <row r="267" spans="2:2">
      <c r="B267" s="1311"/>
    </row>
    <row r="268" spans="2:2">
      <c r="B268" s="1311"/>
    </row>
    <row r="269" spans="2:2">
      <c r="B269" s="1311"/>
    </row>
    <row r="270" spans="2:2">
      <c r="B270" s="1311"/>
    </row>
    <row r="271" spans="2:2">
      <c r="B271" s="1311"/>
    </row>
    <row r="272" spans="2:2">
      <c r="B272" s="1311"/>
    </row>
    <row r="273" spans="2:2">
      <c r="B273" s="1311"/>
    </row>
    <row r="274" spans="2:2">
      <c r="B274" s="1311"/>
    </row>
    <row r="275" spans="2:2">
      <c r="B275" s="1311"/>
    </row>
    <row r="276" spans="2:2">
      <c r="B276" s="1311"/>
    </row>
    <row r="277" spans="2:2">
      <c r="B277" s="1311"/>
    </row>
    <row r="278" spans="2:2">
      <c r="B278" s="1311"/>
    </row>
    <row r="279" spans="2:2">
      <c r="B279" s="1311"/>
    </row>
    <row r="280" spans="2:2">
      <c r="B280" s="1311"/>
    </row>
    <row r="281" spans="2:2">
      <c r="B281" s="1311"/>
    </row>
    <row r="282" spans="2:2">
      <c r="B282" s="1311"/>
    </row>
    <row r="283" spans="2:2">
      <c r="B283" s="1311"/>
    </row>
    <row r="284" spans="2:2">
      <c r="B284" s="1311"/>
    </row>
    <row r="285" spans="2:2">
      <c r="B285" s="1311"/>
    </row>
    <row r="286" spans="2:2">
      <c r="B286" s="1311"/>
    </row>
    <row r="287" spans="2:2">
      <c r="B287" s="1311"/>
    </row>
    <row r="288" spans="2:2">
      <c r="B288" s="1311"/>
    </row>
    <row r="289" spans="2:2">
      <c r="B289" s="1311"/>
    </row>
    <row r="290" spans="2:2">
      <c r="B290" s="1311"/>
    </row>
    <row r="291" spans="2:2">
      <c r="B291" s="1311"/>
    </row>
    <row r="292" spans="2:2">
      <c r="B292" s="1311"/>
    </row>
    <row r="293" spans="2:2">
      <c r="B293" s="1311"/>
    </row>
    <row r="294" spans="2:2">
      <c r="B294" s="1311"/>
    </row>
    <row r="295" spans="2:2">
      <c r="B295" s="1311"/>
    </row>
    <row r="296" spans="2:2">
      <c r="B296" s="1311"/>
    </row>
    <row r="297" spans="2:2">
      <c r="B297" s="1311"/>
    </row>
    <row r="298" spans="2:2">
      <c r="B298" s="1311"/>
    </row>
    <row r="299" spans="2:2">
      <c r="B299" s="1311"/>
    </row>
    <row r="300" spans="2:2">
      <c r="B300" s="1311"/>
    </row>
    <row r="301" spans="2:2">
      <c r="B301" s="1311"/>
    </row>
    <row r="302" spans="2:2">
      <c r="B302" s="1311"/>
    </row>
    <row r="303" spans="2:2">
      <c r="B303" s="1311"/>
    </row>
    <row r="304" spans="2:2">
      <c r="B304" s="1311"/>
    </row>
    <row r="305" spans="2:2">
      <c r="B305" s="1311"/>
    </row>
    <row r="306" spans="2:2">
      <c r="B306" s="1311"/>
    </row>
    <row r="307" spans="2:2">
      <c r="B307" s="1311"/>
    </row>
  </sheetData>
  <mergeCells count="11">
    <mergeCell ref="P7:S7"/>
    <mergeCell ref="D4:S4"/>
    <mergeCell ref="D5:D8"/>
    <mergeCell ref="E5:I5"/>
    <mergeCell ref="J5:N5"/>
    <mergeCell ref="O5:S5"/>
    <mergeCell ref="E6:I6"/>
    <mergeCell ref="J6:N6"/>
    <mergeCell ref="O6:S6"/>
    <mergeCell ref="F7:I7"/>
    <mergeCell ref="K7:N7"/>
  </mergeCells>
  <hyperlinks>
    <hyperlink ref="S1" location="Index!A1" display="Back to index" xr:uid="{DB1FD08E-C5EC-4570-B9C4-01398A5C4E01}"/>
  </hyperlinks>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DCD6D-6057-4337-931E-8BE09AF2710A}">
  <sheetPr>
    <tabColor theme="7" tint="0.59999389629810485"/>
  </sheetPr>
  <dimension ref="A1:AJ32"/>
  <sheetViews>
    <sheetView showGridLines="0" zoomScale="90" zoomScaleNormal="90" workbookViewId="0"/>
  </sheetViews>
  <sheetFormatPr defaultColWidth="8.85546875" defaultRowHeight="13.5"/>
  <cols>
    <col min="1" max="1" width="4.7109375" style="77" customWidth="1"/>
    <col min="2" max="2" width="4.140625" style="837" customWidth="1"/>
    <col min="3" max="3" width="61.7109375" style="1310" customWidth="1"/>
    <col min="4" max="35" width="12.7109375" style="1310" customWidth="1"/>
    <col min="36" max="36" width="11.28515625" style="1310" customWidth="1"/>
    <col min="37" max="16384" width="8.85546875" style="1310"/>
  </cols>
  <sheetData>
    <row r="1" spans="1:36" ht="30.75">
      <c r="A1" s="1075"/>
      <c r="B1" s="228" t="s">
        <v>2257</v>
      </c>
      <c r="C1" s="1375"/>
      <c r="AI1" s="772" t="s">
        <v>418</v>
      </c>
    </row>
    <row r="2" spans="1:36" s="1296" customFormat="1" ht="18">
      <c r="A2" s="1075"/>
      <c r="B2" s="1295"/>
      <c r="C2" s="1298" t="s">
        <v>672</v>
      </c>
      <c r="AF2" s="1294"/>
      <c r="AG2" s="1294"/>
      <c r="AH2" s="1294"/>
      <c r="AI2" s="1294"/>
    </row>
    <row r="3" spans="1:36" s="1742" customFormat="1" ht="20.100000000000001" customHeight="1" thickBot="1">
      <c r="A3" s="1077"/>
      <c r="B3" s="1738"/>
      <c r="C3" s="1740"/>
      <c r="D3" s="1739" t="s">
        <v>64</v>
      </c>
      <c r="E3" s="1739" t="s">
        <v>65</v>
      </c>
      <c r="F3" s="1739" t="s">
        <v>66</v>
      </c>
      <c r="G3" s="1739" t="s">
        <v>67</v>
      </c>
      <c r="H3" s="1739" t="s">
        <v>68</v>
      </c>
      <c r="I3" s="1739" t="s">
        <v>69</v>
      </c>
      <c r="J3" s="1739" t="s">
        <v>70</v>
      </c>
      <c r="K3" s="1739" t="s">
        <v>71</v>
      </c>
      <c r="L3" s="1739" t="s">
        <v>106</v>
      </c>
      <c r="M3" s="1739" t="s">
        <v>107</v>
      </c>
      <c r="N3" s="1739" t="s">
        <v>108</v>
      </c>
      <c r="O3" s="1739" t="s">
        <v>109</v>
      </c>
      <c r="P3" s="1739" t="s">
        <v>204</v>
      </c>
      <c r="Q3" s="1739" t="s">
        <v>205</v>
      </c>
      <c r="R3" s="1739" t="s">
        <v>206</v>
      </c>
      <c r="S3" s="1739" t="s">
        <v>225</v>
      </c>
      <c r="T3" s="1739" t="s">
        <v>226</v>
      </c>
      <c r="U3" s="1739" t="s">
        <v>2258</v>
      </c>
      <c r="V3" s="1739" t="s">
        <v>2259</v>
      </c>
      <c r="W3" s="1739" t="s">
        <v>2260</v>
      </c>
      <c r="X3" s="1739" t="s">
        <v>2261</v>
      </c>
      <c r="Y3" s="1739" t="s">
        <v>2262</v>
      </c>
      <c r="Z3" s="1739" t="s">
        <v>2263</v>
      </c>
      <c r="AA3" s="1739" t="s">
        <v>2011</v>
      </c>
      <c r="AB3" s="1739" t="s">
        <v>2264</v>
      </c>
      <c r="AC3" s="1739" t="s">
        <v>2265</v>
      </c>
      <c r="AD3" s="1739" t="s">
        <v>2266</v>
      </c>
      <c r="AE3" s="1739" t="s">
        <v>2267</v>
      </c>
      <c r="AF3" s="1739" t="s">
        <v>2268</v>
      </c>
      <c r="AG3" s="1739" t="s">
        <v>2269</v>
      </c>
      <c r="AH3" s="1739" t="s">
        <v>2270</v>
      </c>
      <c r="AI3" s="1739" t="s">
        <v>2271</v>
      </c>
    </row>
    <row r="4" spans="1:36" s="1740" customFormat="1" ht="20.100000000000001" customHeight="1">
      <c r="A4" s="1748"/>
      <c r="B4" s="1738"/>
      <c r="D4" s="2018" t="s">
        <v>2272</v>
      </c>
      <c r="E4" s="2018"/>
      <c r="F4" s="2018"/>
      <c r="G4" s="2018"/>
      <c r="H4" s="2018"/>
      <c r="I4" s="2018"/>
      <c r="J4" s="2018"/>
      <c r="K4" s="2018"/>
      <c r="L4" s="2018"/>
      <c r="M4" s="2018"/>
      <c r="N4" s="2018"/>
      <c r="O4" s="2018"/>
      <c r="P4" s="2018"/>
      <c r="Q4" s="2018"/>
      <c r="R4" s="2018"/>
      <c r="S4" s="2018"/>
      <c r="T4" s="2205" t="s">
        <v>2273</v>
      </c>
      <c r="U4" s="2205"/>
      <c r="V4" s="2205"/>
      <c r="W4" s="2205"/>
      <c r="X4" s="2205"/>
      <c r="Y4" s="2205"/>
      <c r="Z4" s="2205"/>
      <c r="AA4" s="2205"/>
      <c r="AB4" s="2205"/>
      <c r="AC4" s="2205"/>
      <c r="AD4" s="2205"/>
      <c r="AE4" s="2205"/>
      <c r="AF4" s="2205"/>
      <c r="AG4" s="2205"/>
      <c r="AH4" s="2205"/>
      <c r="AI4" s="2205"/>
    </row>
    <row r="5" spans="1:36" s="1740" customFormat="1" ht="20.100000000000001" customHeight="1">
      <c r="A5" s="1748"/>
      <c r="B5" s="1738"/>
      <c r="D5" s="2052" t="s">
        <v>2218</v>
      </c>
      <c r="E5" s="2052"/>
      <c r="F5" s="2052"/>
      <c r="G5" s="2052"/>
      <c r="H5" s="2052"/>
      <c r="I5" s="2052" t="s">
        <v>2219</v>
      </c>
      <c r="J5" s="2052"/>
      <c r="K5" s="2052"/>
      <c r="L5" s="2052"/>
      <c r="M5" s="2052"/>
      <c r="N5" s="2052" t="s">
        <v>2220</v>
      </c>
      <c r="O5" s="2052"/>
      <c r="P5" s="2052"/>
      <c r="Q5" s="2052"/>
      <c r="R5" s="2052"/>
      <c r="T5" s="2052" t="s">
        <v>2218</v>
      </c>
      <c r="U5" s="2052"/>
      <c r="V5" s="2052"/>
      <c r="W5" s="2052"/>
      <c r="X5" s="2052"/>
      <c r="Y5" s="2052" t="s">
        <v>2219</v>
      </c>
      <c r="Z5" s="2052"/>
      <c r="AA5" s="2052"/>
      <c r="AB5" s="2052"/>
      <c r="AC5" s="2052"/>
      <c r="AD5" s="2052" t="s">
        <v>2220</v>
      </c>
      <c r="AE5" s="2052"/>
      <c r="AF5" s="2052"/>
      <c r="AG5" s="2052"/>
      <c r="AH5" s="2052"/>
      <c r="AI5" s="2052"/>
    </row>
    <row r="6" spans="1:36" s="1743" customFormat="1" ht="20.100000000000001" customHeight="1">
      <c r="A6" s="1075"/>
      <c r="B6" s="1742"/>
      <c r="D6" s="2078" t="s">
        <v>2274</v>
      </c>
      <c r="E6" s="2078"/>
      <c r="F6" s="2078"/>
      <c r="G6" s="2078"/>
      <c r="H6" s="2078"/>
      <c r="I6" s="2078" t="s">
        <v>2274</v>
      </c>
      <c r="J6" s="2078"/>
      <c r="K6" s="2078"/>
      <c r="L6" s="2078"/>
      <c r="M6" s="2078"/>
      <c r="N6" s="2078" t="s">
        <v>2274</v>
      </c>
      <c r="O6" s="2078"/>
      <c r="P6" s="2078"/>
      <c r="Q6" s="2078"/>
      <c r="R6" s="2078"/>
      <c r="S6" s="2078" t="s">
        <v>2275</v>
      </c>
      <c r="T6" s="2078" t="s">
        <v>2276</v>
      </c>
      <c r="U6" s="2078"/>
      <c r="V6" s="2078"/>
      <c r="W6" s="2078"/>
      <c r="X6" s="2078"/>
      <c r="Y6" s="2078" t="s">
        <v>2276</v>
      </c>
      <c r="Z6" s="2078"/>
      <c r="AA6" s="2078"/>
      <c r="AB6" s="2078"/>
      <c r="AC6" s="2078"/>
      <c r="AD6" s="2078" t="s">
        <v>2276</v>
      </c>
      <c r="AE6" s="2078"/>
      <c r="AF6" s="2078"/>
      <c r="AG6" s="2078"/>
      <c r="AH6" s="2078"/>
      <c r="AI6" s="2078" t="s">
        <v>2277</v>
      </c>
    </row>
    <row r="7" spans="1:36" s="1743" customFormat="1" ht="20.100000000000001" customHeight="1">
      <c r="A7" s="1075"/>
      <c r="B7" s="1742"/>
      <c r="D7" s="1742"/>
      <c r="E7" s="2078" t="s">
        <v>2278</v>
      </c>
      <c r="F7" s="2078"/>
      <c r="G7" s="2078"/>
      <c r="H7" s="2078"/>
      <c r="I7" s="1742"/>
      <c r="J7" s="2078" t="s">
        <v>2278</v>
      </c>
      <c r="K7" s="2078"/>
      <c r="L7" s="2078"/>
      <c r="M7" s="2078"/>
      <c r="N7" s="1742"/>
      <c r="O7" s="2078" t="s">
        <v>2278</v>
      </c>
      <c r="P7" s="2078"/>
      <c r="Q7" s="2078"/>
      <c r="R7" s="2078"/>
      <c r="S7" s="2078"/>
      <c r="T7" s="1742"/>
      <c r="U7" s="2078" t="s">
        <v>2278</v>
      </c>
      <c r="V7" s="2078"/>
      <c r="W7" s="2078"/>
      <c r="X7" s="2078"/>
      <c r="Y7" s="1742"/>
      <c r="Z7" s="2078" t="s">
        <v>2278</v>
      </c>
      <c r="AA7" s="2078"/>
      <c r="AB7" s="2078"/>
      <c r="AC7" s="2078"/>
      <c r="AD7" s="1742"/>
      <c r="AE7" s="2078" t="s">
        <v>2278</v>
      </c>
      <c r="AF7" s="2078"/>
      <c r="AG7" s="2078"/>
      <c r="AH7" s="2078"/>
      <c r="AI7" s="2078"/>
    </row>
    <row r="8" spans="1:36" s="1743" customFormat="1" ht="46.5" customHeight="1">
      <c r="A8" s="1075"/>
      <c r="B8" s="1742"/>
      <c r="C8" s="1743" t="s">
        <v>2279</v>
      </c>
      <c r="F8" s="1743" t="s">
        <v>2224</v>
      </c>
      <c r="G8" s="1743" t="s">
        <v>2225</v>
      </c>
      <c r="H8" s="1743" t="s">
        <v>2226</v>
      </c>
      <c r="K8" s="1743" t="s">
        <v>2224</v>
      </c>
      <c r="L8" s="1743" t="s">
        <v>2227</v>
      </c>
      <c r="M8" s="1743" t="s">
        <v>2226</v>
      </c>
      <c r="P8" s="1743" t="s">
        <v>2224</v>
      </c>
      <c r="Q8" s="1743" t="s">
        <v>2280</v>
      </c>
      <c r="R8" s="1743" t="s">
        <v>2226</v>
      </c>
      <c r="S8" s="2078"/>
      <c r="V8" s="1743" t="s">
        <v>2224</v>
      </c>
      <c r="W8" s="1743" t="s">
        <v>2225</v>
      </c>
      <c r="X8" s="1743" t="s">
        <v>2226</v>
      </c>
      <c r="AA8" s="1743" t="s">
        <v>2224</v>
      </c>
      <c r="AB8" s="1743" t="s">
        <v>2227</v>
      </c>
      <c r="AC8" s="1743" t="s">
        <v>2226</v>
      </c>
      <c r="AF8" s="1743" t="s">
        <v>2224</v>
      </c>
      <c r="AG8" s="1743" t="s">
        <v>2280</v>
      </c>
      <c r="AH8" s="1743" t="s">
        <v>2226</v>
      </c>
      <c r="AI8" s="2078"/>
    </row>
    <row r="9" spans="1:36" s="1743" customFormat="1" ht="24.95" customHeight="1">
      <c r="A9" s="1075"/>
      <c r="B9" s="1305">
        <v>1</v>
      </c>
      <c r="C9" s="1900" t="s">
        <v>2281</v>
      </c>
      <c r="D9" s="1901">
        <v>0.25684069228725342</v>
      </c>
      <c r="E9" s="1902">
        <v>3.7938689322648635E-2</v>
      </c>
      <c r="F9" s="1902">
        <v>3.6052100607873387E-2</v>
      </c>
      <c r="G9" s="1902">
        <v>0</v>
      </c>
      <c r="H9" s="1902">
        <v>5.062698045829934E-5</v>
      </c>
      <c r="I9" s="1902">
        <v>8.3352628982569441E-3</v>
      </c>
      <c r="J9" s="1902">
        <v>3.2651777163351103E-7</v>
      </c>
      <c r="K9" s="1902">
        <v>0</v>
      </c>
      <c r="L9" s="1902">
        <v>0</v>
      </c>
      <c r="M9" s="1902">
        <v>0</v>
      </c>
      <c r="N9" s="1902">
        <v>0.26517595518551035</v>
      </c>
      <c r="O9" s="1902">
        <v>3.7939015840420268E-2</v>
      </c>
      <c r="P9" s="1902">
        <v>3.6052100607873387E-2</v>
      </c>
      <c r="Q9" s="1902">
        <v>0</v>
      </c>
      <c r="R9" s="1902">
        <v>5.062698045829934E-5</v>
      </c>
      <c r="S9" s="1902">
        <v>0.61572753652394829</v>
      </c>
      <c r="T9" s="1902">
        <v>0.29580918078966784</v>
      </c>
      <c r="U9" s="1902">
        <v>7.4525921549725677E-2</v>
      </c>
      <c r="V9" s="1902">
        <v>6.2717795541384971E-2</v>
      </c>
      <c r="W9" s="1902">
        <v>0</v>
      </c>
      <c r="X9" s="1902">
        <v>4.6004799527136143E-5</v>
      </c>
      <c r="Y9" s="1902">
        <v>2.5991583139984776E-2</v>
      </c>
      <c r="Z9" s="1902">
        <v>2.1147499035082911E-6</v>
      </c>
      <c r="AA9" s="1902">
        <v>0</v>
      </c>
      <c r="AB9" s="1902">
        <v>0</v>
      </c>
      <c r="AC9" s="1902">
        <v>0</v>
      </c>
      <c r="AD9" s="1902">
        <v>0.32180076392965257</v>
      </c>
      <c r="AE9" s="1902">
        <v>7.4528036299629188E-2</v>
      </c>
      <c r="AF9" s="1902">
        <v>6.2717795541384971E-2</v>
      </c>
      <c r="AG9" s="1902">
        <v>0</v>
      </c>
      <c r="AH9" s="1902">
        <v>4.6004799527136143E-5</v>
      </c>
      <c r="AI9" s="1903">
        <v>0.28249723096983803</v>
      </c>
      <c r="AJ9" s="1904"/>
    </row>
    <row r="10" spans="1:36" s="1743" customFormat="1" ht="28.5" customHeight="1">
      <c r="A10" s="1075"/>
      <c r="B10" s="1306">
        <v>2</v>
      </c>
      <c r="C10" s="1350" t="s">
        <v>2229</v>
      </c>
      <c r="D10" s="1905">
        <v>0.4162189483560586</v>
      </c>
      <c r="E10" s="1906">
        <v>6.1823748108393368E-2</v>
      </c>
      <c r="F10" s="1906">
        <v>5.8748500929337068E-2</v>
      </c>
      <c r="G10" s="1906">
        <v>0</v>
      </c>
      <c r="H10" s="1906">
        <v>8.2524864915812675E-5</v>
      </c>
      <c r="I10" s="1906">
        <v>1.3586953803871921E-2</v>
      </c>
      <c r="J10" s="1906">
        <v>5.3224258592436765E-7</v>
      </c>
      <c r="K10" s="1906">
        <v>0</v>
      </c>
      <c r="L10" s="1906">
        <v>0</v>
      </c>
      <c r="M10" s="1906">
        <v>0</v>
      </c>
      <c r="N10" s="1906">
        <v>0.42980590215993048</v>
      </c>
      <c r="O10" s="1906">
        <v>6.1824280350979297E-2</v>
      </c>
      <c r="P10" s="1906">
        <v>5.8748500929337068E-2</v>
      </c>
      <c r="Q10" s="1906">
        <v>0</v>
      </c>
      <c r="R10" s="1906">
        <v>8.2524864915812675E-5</v>
      </c>
      <c r="S10" s="1906">
        <v>0.61347547202829356</v>
      </c>
      <c r="T10" s="1906">
        <v>0.29241037222822786</v>
      </c>
      <c r="U10" s="1906">
        <v>7.4885624251468455E-2</v>
      </c>
      <c r="V10" s="1906">
        <v>6.3020505793529052E-2</v>
      </c>
      <c r="W10" s="1906">
        <v>0</v>
      </c>
      <c r="X10" s="1906">
        <v>4.6226843754687281E-5</v>
      </c>
      <c r="Y10" s="1906">
        <v>2.6117032681347192E-2</v>
      </c>
      <c r="Z10" s="1906">
        <v>2.1249568387327639E-6</v>
      </c>
      <c r="AA10" s="1906">
        <v>0</v>
      </c>
      <c r="AB10" s="1906">
        <v>0</v>
      </c>
      <c r="AC10" s="1906">
        <v>0</v>
      </c>
      <c r="AD10" s="1906">
        <v>0.31852740490957504</v>
      </c>
      <c r="AE10" s="1906">
        <v>7.4887749208307181E-2</v>
      </c>
      <c r="AF10" s="1906">
        <v>6.3020505793529052E-2</v>
      </c>
      <c r="AG10" s="1906">
        <v>0</v>
      </c>
      <c r="AH10" s="1906">
        <v>4.6226843754687281E-5</v>
      </c>
      <c r="AI10" s="1907">
        <v>0.28114029473233704</v>
      </c>
    </row>
    <row r="11" spans="1:36" s="1743" customFormat="1" ht="24.95" customHeight="1">
      <c r="A11" s="1075"/>
      <c r="B11" s="1306">
        <v>3</v>
      </c>
      <c r="C11" s="1908" t="s">
        <v>2282</v>
      </c>
      <c r="D11" s="1905">
        <v>0.19544087085139764</v>
      </c>
      <c r="E11" s="1906">
        <v>5.4301549933654145E-2</v>
      </c>
      <c r="F11" s="1906">
        <v>5.4301549933654145E-2</v>
      </c>
      <c r="G11" s="1906">
        <v>0</v>
      </c>
      <c r="H11" s="1906">
        <v>0</v>
      </c>
      <c r="I11" s="1906">
        <v>1.1269109876469634E-5</v>
      </c>
      <c r="J11" s="1906">
        <v>0</v>
      </c>
      <c r="K11" s="1906">
        <v>0</v>
      </c>
      <c r="L11" s="1906">
        <v>0</v>
      </c>
      <c r="M11" s="1906">
        <v>0</v>
      </c>
      <c r="N11" s="1906">
        <v>0.19545213996127409</v>
      </c>
      <c r="O11" s="1906">
        <v>5.4301549933654145E-2</v>
      </c>
      <c r="P11" s="1906">
        <v>5.4301549933654145E-2</v>
      </c>
      <c r="Q11" s="1906">
        <v>0</v>
      </c>
      <c r="R11" s="1906">
        <v>0</v>
      </c>
      <c r="S11" s="1906">
        <v>5.2132752989381657E-2</v>
      </c>
      <c r="T11" s="1906">
        <v>6.7159635000543907E-2</v>
      </c>
      <c r="U11" s="1906">
        <v>4.1895235847853991E-2</v>
      </c>
      <c r="V11" s="1906">
        <v>4.1895235847853991E-2</v>
      </c>
      <c r="W11" s="1906">
        <v>0</v>
      </c>
      <c r="X11" s="1906">
        <v>0</v>
      </c>
      <c r="Y11" s="1906">
        <v>3.234918775491635E-6</v>
      </c>
      <c r="Z11" s="1906">
        <v>0</v>
      </c>
      <c r="AA11" s="1906">
        <v>0</v>
      </c>
      <c r="AB11" s="1906">
        <v>0</v>
      </c>
      <c r="AC11" s="1906">
        <v>0</v>
      </c>
      <c r="AD11" s="1906">
        <v>6.7162869919319398E-2</v>
      </c>
      <c r="AE11" s="1906">
        <v>4.1895235847853991E-2</v>
      </c>
      <c r="AF11" s="1906">
        <v>4.1895235847853991E-2</v>
      </c>
      <c r="AG11" s="1906">
        <v>0</v>
      </c>
      <c r="AH11" s="1906">
        <v>0</v>
      </c>
      <c r="AI11" s="1907">
        <v>4.3325545168231609E-2</v>
      </c>
    </row>
    <row r="12" spans="1:36" s="1743" customFormat="1" ht="24.95" customHeight="1">
      <c r="A12" s="1075"/>
      <c r="B12" s="1306">
        <v>4</v>
      </c>
      <c r="C12" s="1354" t="s">
        <v>1796</v>
      </c>
      <c r="D12" s="1905">
        <v>6.1778064079353219E-2</v>
      </c>
      <c r="E12" s="1906">
        <v>6.1778064079353219E-2</v>
      </c>
      <c r="F12" s="1906">
        <v>6.1778064079353219E-2</v>
      </c>
      <c r="G12" s="1906">
        <v>0</v>
      </c>
      <c r="H12" s="1906">
        <v>0</v>
      </c>
      <c r="I12" s="1906">
        <v>0</v>
      </c>
      <c r="J12" s="1906">
        <v>0</v>
      </c>
      <c r="K12" s="1906">
        <v>0</v>
      </c>
      <c r="L12" s="1906">
        <v>0</v>
      </c>
      <c r="M12" s="1906">
        <v>0</v>
      </c>
      <c r="N12" s="1906">
        <v>6.1778064079353219E-2</v>
      </c>
      <c r="O12" s="1906">
        <v>6.1778064079353219E-2</v>
      </c>
      <c r="P12" s="1906">
        <v>6.1778064079353219E-2</v>
      </c>
      <c r="Q12" s="1906">
        <v>0</v>
      </c>
      <c r="R12" s="1906">
        <v>0</v>
      </c>
      <c r="S12" s="1906">
        <v>3.0067989655656002E-2</v>
      </c>
      <c r="T12" s="1906">
        <v>0</v>
      </c>
      <c r="U12" s="1906">
        <v>0</v>
      </c>
      <c r="V12" s="1906">
        <v>0</v>
      </c>
      <c r="W12" s="1906">
        <v>0</v>
      </c>
      <c r="X12" s="1906">
        <v>0</v>
      </c>
      <c r="Y12" s="1906">
        <v>0</v>
      </c>
      <c r="Z12" s="1906">
        <v>0</v>
      </c>
      <c r="AA12" s="1906">
        <v>0</v>
      </c>
      <c r="AB12" s="1906">
        <v>0</v>
      </c>
      <c r="AC12" s="1906">
        <v>0</v>
      </c>
      <c r="AD12" s="1906">
        <v>0</v>
      </c>
      <c r="AE12" s="1906">
        <v>0</v>
      </c>
      <c r="AF12" s="1906">
        <v>0</v>
      </c>
      <c r="AG12" s="1906">
        <v>0</v>
      </c>
      <c r="AH12" s="1906">
        <v>0</v>
      </c>
      <c r="AI12" s="1907">
        <v>3.4476775225379473E-2</v>
      </c>
    </row>
    <row r="13" spans="1:36" s="1743" customFormat="1" ht="24.95" customHeight="1">
      <c r="A13" s="1075"/>
      <c r="B13" s="1306">
        <v>5</v>
      </c>
      <c r="C13" s="1354" t="s">
        <v>1797</v>
      </c>
      <c r="D13" s="1905">
        <v>0.37758521704634829</v>
      </c>
      <c r="E13" s="1906">
        <v>4.4113190031799386E-2</v>
      </c>
      <c r="F13" s="1906">
        <v>4.4113190031799386E-2</v>
      </c>
      <c r="G13" s="1906">
        <v>0</v>
      </c>
      <c r="H13" s="1906">
        <v>0</v>
      </c>
      <c r="I13" s="1906">
        <v>2.662569784749169E-5</v>
      </c>
      <c r="J13" s="1906">
        <v>0</v>
      </c>
      <c r="K13" s="1906">
        <v>0</v>
      </c>
      <c r="L13" s="1906">
        <v>0</v>
      </c>
      <c r="M13" s="1906">
        <v>0</v>
      </c>
      <c r="N13" s="1906">
        <v>0.37761184274419574</v>
      </c>
      <c r="O13" s="1906">
        <v>4.4113190031799386E-2</v>
      </c>
      <c r="P13" s="1906">
        <v>4.4113190031799386E-2</v>
      </c>
      <c r="Q13" s="1906">
        <v>0</v>
      </c>
      <c r="R13" s="1906">
        <v>0</v>
      </c>
      <c r="S13" s="1906">
        <v>2.2064763333725652E-2</v>
      </c>
      <c r="T13" s="1906">
        <v>0.32882850593809759</v>
      </c>
      <c r="U13" s="1906">
        <v>0.20512839013586784</v>
      </c>
      <c r="V13" s="1906">
        <v>0.20512839013586784</v>
      </c>
      <c r="W13" s="1906">
        <v>0</v>
      </c>
      <c r="X13" s="1906">
        <v>0</v>
      </c>
      <c r="Y13" s="1906">
        <v>1.5838881610470333E-5</v>
      </c>
      <c r="Z13" s="1906">
        <v>0</v>
      </c>
      <c r="AA13" s="1906">
        <v>0</v>
      </c>
      <c r="AB13" s="1906">
        <v>0</v>
      </c>
      <c r="AC13" s="1906">
        <v>0</v>
      </c>
      <c r="AD13" s="1906">
        <v>0.32884434481970809</v>
      </c>
      <c r="AE13" s="1906">
        <v>0.20512839013586784</v>
      </c>
      <c r="AF13" s="1906">
        <v>0.20512839013586784</v>
      </c>
      <c r="AG13" s="1906">
        <v>0</v>
      </c>
      <c r="AH13" s="1906">
        <v>0</v>
      </c>
      <c r="AI13" s="1907">
        <v>8.8487699428521378E-3</v>
      </c>
    </row>
    <row r="14" spans="1:36" s="1743" customFormat="1" ht="24.95" customHeight="1">
      <c r="A14" s="1075"/>
      <c r="B14" s="1306">
        <v>6</v>
      </c>
      <c r="C14" s="1355" t="s">
        <v>2232</v>
      </c>
      <c r="D14" s="1905">
        <v>0.43819129671162527</v>
      </c>
      <c r="E14" s="1906">
        <v>0</v>
      </c>
      <c r="F14" s="1906">
        <v>0</v>
      </c>
      <c r="G14" s="1906">
        <v>0</v>
      </c>
      <c r="H14" s="1906">
        <v>0</v>
      </c>
      <c r="I14" s="1906">
        <v>0</v>
      </c>
      <c r="J14" s="1906">
        <v>0</v>
      </c>
      <c r="K14" s="1906">
        <v>0</v>
      </c>
      <c r="L14" s="1906">
        <v>0</v>
      </c>
      <c r="M14" s="1906">
        <v>0</v>
      </c>
      <c r="N14" s="1906">
        <v>0.43819129671162527</v>
      </c>
      <c r="O14" s="1906">
        <v>0</v>
      </c>
      <c r="P14" s="1906">
        <v>0</v>
      </c>
      <c r="Q14" s="1906">
        <v>0</v>
      </c>
      <c r="R14" s="1906">
        <v>0</v>
      </c>
      <c r="S14" s="1906">
        <v>7.1856793977011814E-3</v>
      </c>
      <c r="T14" s="1906">
        <v>0</v>
      </c>
      <c r="U14" s="1906">
        <v>0</v>
      </c>
      <c r="V14" s="1906">
        <v>0</v>
      </c>
      <c r="W14" s="1906">
        <v>0</v>
      </c>
      <c r="X14" s="1906">
        <v>0</v>
      </c>
      <c r="Y14" s="1906">
        <v>0</v>
      </c>
      <c r="Z14" s="1906">
        <v>0</v>
      </c>
      <c r="AA14" s="1906">
        <v>0</v>
      </c>
      <c r="AB14" s="1906">
        <v>0</v>
      </c>
      <c r="AC14" s="1906">
        <v>0</v>
      </c>
      <c r="AD14" s="1906">
        <v>0</v>
      </c>
      <c r="AE14" s="1906">
        <v>0</v>
      </c>
      <c r="AF14" s="1906">
        <v>0</v>
      </c>
      <c r="AG14" s="1906">
        <v>0</v>
      </c>
      <c r="AH14" s="1906">
        <v>0</v>
      </c>
      <c r="AI14" s="1907">
        <v>1.1262715957282851E-3</v>
      </c>
    </row>
    <row r="15" spans="1:36" s="1743" customFormat="1" ht="24.95" customHeight="1">
      <c r="A15" s="1075"/>
      <c r="B15" s="1306">
        <v>7</v>
      </c>
      <c r="C15" s="1355" t="s">
        <v>2283</v>
      </c>
      <c r="D15" s="1905">
        <v>0</v>
      </c>
      <c r="E15" s="1906">
        <v>0</v>
      </c>
      <c r="F15" s="1906">
        <v>0</v>
      </c>
      <c r="G15" s="1906">
        <v>0</v>
      </c>
      <c r="H15" s="1906">
        <v>0</v>
      </c>
      <c r="I15" s="1906">
        <v>0</v>
      </c>
      <c r="J15" s="1906">
        <v>0</v>
      </c>
      <c r="K15" s="1906">
        <v>0</v>
      </c>
      <c r="L15" s="1906">
        <v>0</v>
      </c>
      <c r="M15" s="1906">
        <v>0</v>
      </c>
      <c r="N15" s="1906">
        <v>0</v>
      </c>
      <c r="O15" s="1906">
        <v>0</v>
      </c>
      <c r="P15" s="1906">
        <v>0</v>
      </c>
      <c r="Q15" s="1906">
        <v>0</v>
      </c>
      <c r="R15" s="1906">
        <v>0</v>
      </c>
      <c r="S15" s="1906">
        <v>3.0885201384327524E-4</v>
      </c>
      <c r="T15" s="1906">
        <v>0</v>
      </c>
      <c r="U15" s="1906">
        <v>0</v>
      </c>
      <c r="V15" s="1906">
        <v>0</v>
      </c>
      <c r="W15" s="1906">
        <v>0</v>
      </c>
      <c r="X15" s="1906">
        <v>0</v>
      </c>
      <c r="Y15" s="1906">
        <v>0</v>
      </c>
      <c r="Z15" s="1906">
        <v>0</v>
      </c>
      <c r="AA15" s="1906">
        <v>0</v>
      </c>
      <c r="AB15" s="1906">
        <v>0</v>
      </c>
      <c r="AC15" s="1906">
        <v>0</v>
      </c>
      <c r="AD15" s="1906">
        <v>0</v>
      </c>
      <c r="AE15" s="1906">
        <v>0</v>
      </c>
      <c r="AF15" s="1906">
        <v>0</v>
      </c>
      <c r="AG15" s="1906">
        <v>0</v>
      </c>
      <c r="AH15" s="1906">
        <v>0</v>
      </c>
      <c r="AI15" s="1907">
        <v>3.2896364178181475E-4</v>
      </c>
    </row>
    <row r="16" spans="1:36" s="1743" customFormat="1" ht="24.95" customHeight="1">
      <c r="A16" s="1075"/>
      <c r="B16" s="1306">
        <v>8</v>
      </c>
      <c r="C16" s="1355" t="s">
        <v>2234</v>
      </c>
      <c r="D16" s="1905">
        <v>0.10008009180899156</v>
      </c>
      <c r="E16" s="1906">
        <v>8.9110775525560217E-3</v>
      </c>
      <c r="F16" s="1906">
        <v>8.9110775525560217E-3</v>
      </c>
      <c r="G16" s="1906">
        <v>0</v>
      </c>
      <c r="H16" s="1906">
        <v>0</v>
      </c>
      <c r="I16" s="1906">
        <v>8.9867922059682899E-4</v>
      </c>
      <c r="J16" s="1906">
        <v>0</v>
      </c>
      <c r="K16" s="1906">
        <v>0</v>
      </c>
      <c r="L16" s="1906">
        <v>0</v>
      </c>
      <c r="M16" s="1906">
        <v>0</v>
      </c>
      <c r="N16" s="1906">
        <v>0.1009787710295884</v>
      </c>
      <c r="O16" s="1906">
        <v>8.9110775525560217E-3</v>
      </c>
      <c r="P16" s="1906">
        <v>8.9110775525560217E-3</v>
      </c>
      <c r="Q16" s="1906">
        <v>0</v>
      </c>
      <c r="R16" s="1906">
        <v>0</v>
      </c>
      <c r="S16" s="1906">
        <v>5.9387284424425031E-4</v>
      </c>
      <c r="T16" s="1906">
        <v>0.2617704227005056</v>
      </c>
      <c r="U16" s="1906">
        <v>0.17533460878063672</v>
      </c>
      <c r="V16" s="1906">
        <v>0.17533460878063672</v>
      </c>
      <c r="W16" s="1906">
        <v>0</v>
      </c>
      <c r="X16" s="1906">
        <v>0</v>
      </c>
      <c r="Y16" s="1906">
        <v>2.5678205276041407E-3</v>
      </c>
      <c r="Z16" s="1906">
        <v>0</v>
      </c>
      <c r="AA16" s="1906">
        <v>0</v>
      </c>
      <c r="AB16" s="1906">
        <v>0</v>
      </c>
      <c r="AC16" s="1906">
        <v>0</v>
      </c>
      <c r="AD16" s="1906">
        <v>0.26433824322810973</v>
      </c>
      <c r="AE16" s="1906">
        <v>0.17533460878063672</v>
      </c>
      <c r="AF16" s="1906">
        <v>0.17533460878063672</v>
      </c>
      <c r="AG16" s="1906">
        <v>0</v>
      </c>
      <c r="AH16" s="1906">
        <v>0</v>
      </c>
      <c r="AI16" s="1907">
        <v>3.7152355810353802E-5</v>
      </c>
    </row>
    <row r="17" spans="1:35" s="1743" customFormat="1" ht="24.95" customHeight="1">
      <c r="A17" s="1075"/>
      <c r="B17" s="1306">
        <v>9</v>
      </c>
      <c r="C17" s="1908" t="s">
        <v>2284</v>
      </c>
      <c r="D17" s="1905">
        <v>0.266306033086466</v>
      </c>
      <c r="E17" s="1906">
        <v>0.10328100877389049</v>
      </c>
      <c r="F17" s="1906">
        <v>7.7052714113536834E-3</v>
      </c>
      <c r="G17" s="1906">
        <v>0</v>
      </c>
      <c r="H17" s="1906">
        <v>2.5647937729327301E-3</v>
      </c>
      <c r="I17" s="1906">
        <v>0.14979939572806225</v>
      </c>
      <c r="J17" s="1906">
        <v>1.6541589876711993E-5</v>
      </c>
      <c r="K17" s="1906">
        <v>0</v>
      </c>
      <c r="L17" s="1906">
        <v>0</v>
      </c>
      <c r="M17" s="1906">
        <v>0</v>
      </c>
      <c r="N17" s="1906">
        <v>0.41610542881452822</v>
      </c>
      <c r="O17" s="1906">
        <v>0.10329755036376721</v>
      </c>
      <c r="P17" s="1906">
        <v>7.7052714113536834E-3</v>
      </c>
      <c r="Q17" s="1906">
        <v>0</v>
      </c>
      <c r="R17" s="1906">
        <v>2.5647937729327301E-3</v>
      </c>
      <c r="S17" s="1906">
        <v>1.9739201253756007E-2</v>
      </c>
      <c r="T17" s="1906">
        <v>0.20977034020832305</v>
      </c>
      <c r="U17" s="1906">
        <v>0.13465115669830691</v>
      </c>
      <c r="V17" s="1906">
        <v>1.4811341074522398E-4</v>
      </c>
      <c r="W17" s="1906">
        <v>0</v>
      </c>
      <c r="X17" s="1906">
        <v>5.2402773631169178E-4</v>
      </c>
      <c r="Y17" s="1906">
        <v>0.15324998045699673</v>
      </c>
      <c r="Z17" s="1906">
        <v>2.4088521549738497E-5</v>
      </c>
      <c r="AA17" s="1906">
        <v>0</v>
      </c>
      <c r="AB17" s="1906">
        <v>0</v>
      </c>
      <c r="AC17" s="1906">
        <v>0</v>
      </c>
      <c r="AD17" s="1906">
        <v>0.36302032066531975</v>
      </c>
      <c r="AE17" s="1906">
        <v>0.13467524521985666</v>
      </c>
      <c r="AF17" s="1906">
        <v>1.4811341074522398E-4</v>
      </c>
      <c r="AG17" s="1906">
        <v>0</v>
      </c>
      <c r="AH17" s="1906">
        <v>5.2402773631169178E-4</v>
      </c>
      <c r="AI17" s="1907">
        <v>2.4800649998435037E-2</v>
      </c>
    </row>
    <row r="18" spans="1:35" s="1743" customFormat="1" ht="24.95" customHeight="1">
      <c r="A18" s="1075"/>
      <c r="B18" s="1306">
        <v>10</v>
      </c>
      <c r="C18" s="1908" t="s">
        <v>1800</v>
      </c>
      <c r="D18" s="1905">
        <v>0.45432228745724546</v>
      </c>
      <c r="E18" s="1906">
        <v>6.2593337204971275E-2</v>
      </c>
      <c r="F18" s="1906">
        <v>6.2593337204971275E-2</v>
      </c>
      <c r="G18" s="1906">
        <v>0</v>
      </c>
      <c r="H18" s="1906">
        <v>0</v>
      </c>
      <c r="I18" s="1909"/>
      <c r="J18" s="1909"/>
      <c r="K18" s="1909"/>
      <c r="L18" s="1909"/>
      <c r="M18" s="1909"/>
      <c r="N18" s="1906">
        <v>0.45432228745724546</v>
      </c>
      <c r="O18" s="1906">
        <v>6.2593337204971275E-2</v>
      </c>
      <c r="P18" s="1906">
        <v>6.2593337204971275E-2</v>
      </c>
      <c r="Q18" s="1906">
        <v>0</v>
      </c>
      <c r="R18" s="1906">
        <v>0</v>
      </c>
      <c r="S18" s="1906">
        <v>0.52797324880791718</v>
      </c>
      <c r="T18" s="1906">
        <v>0.35452712697690208</v>
      </c>
      <c r="U18" s="1906">
        <v>7.607839046472549E-2</v>
      </c>
      <c r="V18" s="1906">
        <v>7.607839046472549E-2</v>
      </c>
      <c r="W18" s="1906">
        <v>0</v>
      </c>
      <c r="X18" s="1906">
        <v>0</v>
      </c>
      <c r="Y18" s="1909"/>
      <c r="Z18" s="1909"/>
      <c r="AA18" s="1909"/>
      <c r="AB18" s="1909"/>
      <c r="AC18" s="1909"/>
      <c r="AD18" s="1906">
        <v>0.35452712697690208</v>
      </c>
      <c r="AE18" s="1906">
        <v>7.607839046472549E-2</v>
      </c>
      <c r="AF18" s="1906">
        <v>7.607839046472549E-2</v>
      </c>
      <c r="AG18" s="1906">
        <v>0</v>
      </c>
      <c r="AH18" s="1906">
        <v>0</v>
      </c>
      <c r="AI18" s="1907">
        <v>0.20897913630843001</v>
      </c>
    </row>
    <row r="19" spans="1:35" s="1743" customFormat="1" ht="24.95" customHeight="1">
      <c r="A19" s="1075"/>
      <c r="B19" s="1306">
        <v>11</v>
      </c>
      <c r="C19" s="1355" t="s">
        <v>2236</v>
      </c>
      <c r="D19" s="1905">
        <v>0.60272349040518092</v>
      </c>
      <c r="E19" s="1906">
        <v>8.3448134191880893E-2</v>
      </c>
      <c r="F19" s="1906">
        <v>8.3448134191880893E-2</v>
      </c>
      <c r="G19" s="1906">
        <v>0</v>
      </c>
      <c r="H19" s="1906">
        <v>0</v>
      </c>
      <c r="I19" s="1909"/>
      <c r="J19" s="1909"/>
      <c r="K19" s="1909"/>
      <c r="L19" s="1909"/>
      <c r="M19" s="1909"/>
      <c r="N19" s="1906">
        <v>0.60272349040518092</v>
      </c>
      <c r="O19" s="1906">
        <v>8.3448134191880893E-2</v>
      </c>
      <c r="P19" s="1906">
        <v>8.3448134191880893E-2</v>
      </c>
      <c r="Q19" s="1906">
        <v>0</v>
      </c>
      <c r="R19" s="1906">
        <v>0</v>
      </c>
      <c r="S19" s="1906">
        <v>0.3941531035726365</v>
      </c>
      <c r="T19" s="1906">
        <v>0.69476345714947441</v>
      </c>
      <c r="U19" s="1906">
        <v>0.15069573385587093</v>
      </c>
      <c r="V19" s="1906">
        <v>0.15069573385587093</v>
      </c>
      <c r="W19" s="1906">
        <v>0</v>
      </c>
      <c r="X19" s="1906">
        <v>0</v>
      </c>
      <c r="Y19" s="1909"/>
      <c r="Z19" s="1909"/>
      <c r="AA19" s="1909"/>
      <c r="AB19" s="1909"/>
      <c r="AC19" s="1909"/>
      <c r="AD19" s="1906">
        <v>0.69476345714947441</v>
      </c>
      <c r="AE19" s="1906">
        <v>0.15069573385587093</v>
      </c>
      <c r="AF19" s="1906">
        <v>0.15069573385587093</v>
      </c>
      <c r="AG19" s="1906">
        <v>0</v>
      </c>
      <c r="AH19" s="1906">
        <v>0</v>
      </c>
      <c r="AI19" s="1907">
        <v>0.10474872553135697</v>
      </c>
    </row>
    <row r="20" spans="1:35" s="1743" customFormat="1" ht="24.95" customHeight="1">
      <c r="A20" s="1075"/>
      <c r="B20" s="1306">
        <v>12</v>
      </c>
      <c r="C20" s="1355" t="s">
        <v>2237</v>
      </c>
      <c r="D20" s="1905">
        <v>0</v>
      </c>
      <c r="E20" s="1906">
        <v>0</v>
      </c>
      <c r="F20" s="1906">
        <v>0</v>
      </c>
      <c r="G20" s="1906">
        <v>0</v>
      </c>
      <c r="H20" s="1906">
        <v>0</v>
      </c>
      <c r="I20" s="1909"/>
      <c r="J20" s="1909"/>
      <c r="K20" s="1909"/>
      <c r="L20" s="1909"/>
      <c r="M20" s="1909"/>
      <c r="N20" s="1906">
        <v>0</v>
      </c>
      <c r="O20" s="1906">
        <v>0</v>
      </c>
      <c r="P20" s="1906">
        <v>0</v>
      </c>
      <c r="Q20" s="1906">
        <v>0</v>
      </c>
      <c r="R20" s="1906">
        <v>0</v>
      </c>
      <c r="S20" s="1906">
        <v>0</v>
      </c>
      <c r="T20" s="1906">
        <v>0</v>
      </c>
      <c r="U20" s="1906">
        <v>0</v>
      </c>
      <c r="V20" s="1906">
        <v>0</v>
      </c>
      <c r="W20" s="1906">
        <v>0</v>
      </c>
      <c r="X20" s="1906">
        <v>0</v>
      </c>
      <c r="Y20" s="1909"/>
      <c r="Z20" s="1909"/>
      <c r="AA20" s="1909"/>
      <c r="AB20" s="1909"/>
      <c r="AC20" s="1909"/>
      <c r="AD20" s="1906">
        <v>0</v>
      </c>
      <c r="AE20" s="1906">
        <v>0</v>
      </c>
      <c r="AF20" s="1906">
        <v>0</v>
      </c>
      <c r="AG20" s="1906">
        <v>0</v>
      </c>
      <c r="AH20" s="1906">
        <v>0</v>
      </c>
      <c r="AI20" s="1907">
        <v>0</v>
      </c>
    </row>
    <row r="21" spans="1:35" s="1743" customFormat="1" ht="24.95" customHeight="1">
      <c r="A21" s="1075"/>
      <c r="B21" s="1306">
        <v>13</v>
      </c>
      <c r="C21" s="1355" t="s">
        <v>2238</v>
      </c>
      <c r="D21" s="1905">
        <v>1</v>
      </c>
      <c r="E21" s="1906">
        <v>0.38287190186626779</v>
      </c>
      <c r="F21" s="1906">
        <v>0.38287190186626779</v>
      </c>
      <c r="G21" s="1906">
        <v>0</v>
      </c>
      <c r="H21" s="1906">
        <v>0</v>
      </c>
      <c r="I21" s="1909"/>
      <c r="J21" s="1909"/>
      <c r="K21" s="1909"/>
      <c r="L21" s="1909"/>
      <c r="M21" s="1909"/>
      <c r="N21" s="1906">
        <v>1</v>
      </c>
      <c r="O21" s="1906">
        <v>0.38287190186626779</v>
      </c>
      <c r="P21" s="1906">
        <v>0.38287190186626779</v>
      </c>
      <c r="Q21" s="1906">
        <v>0</v>
      </c>
      <c r="R21" s="1906">
        <v>0</v>
      </c>
      <c r="S21" s="1906">
        <v>3.8527879970816787E-4</v>
      </c>
      <c r="T21" s="1906">
        <v>1</v>
      </c>
      <c r="U21" s="1906">
        <v>0.45281880281423398</v>
      </c>
      <c r="V21" s="1906">
        <v>0.45281880281423414</v>
      </c>
      <c r="W21" s="1906">
        <v>0</v>
      </c>
      <c r="X21" s="1906">
        <v>0</v>
      </c>
      <c r="Y21" s="1909"/>
      <c r="Z21" s="1909"/>
      <c r="AA21" s="1909"/>
      <c r="AB21" s="1909"/>
      <c r="AC21" s="1909"/>
      <c r="AD21" s="1906">
        <v>1</v>
      </c>
      <c r="AE21" s="1906">
        <v>0.45281880281423414</v>
      </c>
      <c r="AF21" s="1906">
        <v>0.45281880281423414</v>
      </c>
      <c r="AG21" s="1906">
        <v>0</v>
      </c>
      <c r="AH21" s="1906">
        <v>0</v>
      </c>
      <c r="AI21" s="1907">
        <v>2.5089564729359275E-4</v>
      </c>
    </row>
    <row r="22" spans="1:35" s="1743" customFormat="1" ht="24.95" customHeight="1">
      <c r="A22" s="1075"/>
      <c r="B22" s="1306">
        <v>14</v>
      </c>
      <c r="C22" s="1354" t="s">
        <v>2285</v>
      </c>
      <c r="D22" s="1905">
        <v>1.8020678050453885E-3</v>
      </c>
      <c r="E22" s="1906">
        <v>7.4624704936075096E-4</v>
      </c>
      <c r="F22" s="1906">
        <v>7.4624704936075096E-4</v>
      </c>
      <c r="G22" s="1906">
        <v>0</v>
      </c>
      <c r="H22" s="1906">
        <v>0</v>
      </c>
      <c r="I22" s="1909"/>
      <c r="J22" s="1909"/>
      <c r="K22" s="1909"/>
      <c r="L22" s="1909"/>
      <c r="M22" s="1909"/>
      <c r="N22" s="1906">
        <v>0.39634710558444858</v>
      </c>
      <c r="O22" s="1906">
        <v>7.4624704936075096E-4</v>
      </c>
      <c r="P22" s="1906">
        <v>7.4624704936075096E-4</v>
      </c>
      <c r="Q22" s="1906">
        <v>0</v>
      </c>
      <c r="R22" s="1906">
        <v>0</v>
      </c>
      <c r="S22" s="1906">
        <v>1.3630268977238741E-2</v>
      </c>
      <c r="T22" s="1906">
        <v>1.8331889946481741E-3</v>
      </c>
      <c r="U22" s="1906">
        <v>0</v>
      </c>
      <c r="V22" s="1906">
        <v>0</v>
      </c>
      <c r="W22" s="1906">
        <v>0</v>
      </c>
      <c r="X22" s="1906">
        <v>0</v>
      </c>
      <c r="Y22" s="1909"/>
      <c r="Z22" s="1909"/>
      <c r="AA22" s="1909"/>
      <c r="AB22" s="1909"/>
      <c r="AC22" s="1909"/>
      <c r="AD22" s="1906">
        <v>0.87958863745189475</v>
      </c>
      <c r="AE22" s="1906">
        <v>0</v>
      </c>
      <c r="AF22" s="1906">
        <v>0</v>
      </c>
      <c r="AG22" s="1906">
        <v>0</v>
      </c>
      <c r="AH22" s="1906">
        <v>0</v>
      </c>
      <c r="AI22" s="1907">
        <v>4.0349632572403531E-3</v>
      </c>
    </row>
    <row r="23" spans="1:35" s="1743" customFormat="1" ht="24.95" customHeight="1">
      <c r="A23" s="1075"/>
      <c r="B23" s="1306">
        <v>15</v>
      </c>
      <c r="C23" s="1355" t="s">
        <v>2240</v>
      </c>
      <c r="D23" s="1905">
        <v>0</v>
      </c>
      <c r="E23" s="1906">
        <v>0</v>
      </c>
      <c r="F23" s="1906">
        <v>0</v>
      </c>
      <c r="G23" s="1906">
        <v>0</v>
      </c>
      <c r="H23" s="1906">
        <v>0</v>
      </c>
      <c r="I23" s="1909"/>
      <c r="J23" s="1909"/>
      <c r="K23" s="1909"/>
      <c r="L23" s="1909"/>
      <c r="M23" s="1909"/>
      <c r="N23" s="1906">
        <v>0</v>
      </c>
      <c r="O23" s="1906">
        <v>0</v>
      </c>
      <c r="P23" s="1906">
        <v>0</v>
      </c>
      <c r="Q23" s="1906">
        <v>0</v>
      </c>
      <c r="R23" s="1906">
        <v>0</v>
      </c>
      <c r="S23" s="1906">
        <v>0</v>
      </c>
      <c r="T23" s="1906">
        <v>0</v>
      </c>
      <c r="U23" s="1906">
        <v>0</v>
      </c>
      <c r="V23" s="1906">
        <v>0</v>
      </c>
      <c r="W23" s="1906">
        <v>0</v>
      </c>
      <c r="X23" s="1906">
        <v>0</v>
      </c>
      <c r="Y23" s="1909"/>
      <c r="Z23" s="1909"/>
      <c r="AA23" s="1909"/>
      <c r="AB23" s="1909"/>
      <c r="AC23" s="1909"/>
      <c r="AD23" s="1906">
        <v>0</v>
      </c>
      <c r="AE23" s="1906">
        <v>0</v>
      </c>
      <c r="AF23" s="1906">
        <v>0</v>
      </c>
      <c r="AG23" s="1906">
        <v>0</v>
      </c>
      <c r="AH23" s="1906">
        <v>0</v>
      </c>
      <c r="AI23" s="1907">
        <v>0</v>
      </c>
    </row>
    <row r="24" spans="1:35" s="1743" customFormat="1" ht="24.95" customHeight="1">
      <c r="A24" s="1075"/>
      <c r="B24" s="1306">
        <v>16</v>
      </c>
      <c r="C24" s="1355" t="s">
        <v>2241</v>
      </c>
      <c r="D24" s="1905">
        <v>1.8020678050453885E-3</v>
      </c>
      <c r="E24" s="1906">
        <v>7.4624704936075096E-4</v>
      </c>
      <c r="F24" s="1906">
        <v>7.4624704936075096E-4</v>
      </c>
      <c r="G24" s="1906">
        <v>0</v>
      </c>
      <c r="H24" s="1906">
        <v>0</v>
      </c>
      <c r="I24" s="1906">
        <v>0.3945450377794032</v>
      </c>
      <c r="J24" s="1906">
        <v>0</v>
      </c>
      <c r="K24" s="1906">
        <v>0</v>
      </c>
      <c r="L24" s="1906">
        <v>0</v>
      </c>
      <c r="M24" s="1906">
        <v>0</v>
      </c>
      <c r="N24" s="1906">
        <v>0.39634710558444858</v>
      </c>
      <c r="O24" s="1906">
        <v>7.4624704936075096E-4</v>
      </c>
      <c r="P24" s="1906">
        <v>7.4624704936075096E-4</v>
      </c>
      <c r="Q24" s="1906">
        <v>0</v>
      </c>
      <c r="R24" s="1906">
        <v>0</v>
      </c>
      <c r="S24" s="1906">
        <v>1.3630268977238741E-2</v>
      </c>
      <c r="T24" s="1906">
        <v>1.8331889946481741E-3</v>
      </c>
      <c r="U24" s="1906">
        <v>0</v>
      </c>
      <c r="V24" s="1906">
        <v>0</v>
      </c>
      <c r="W24" s="1906">
        <v>0</v>
      </c>
      <c r="X24" s="1906">
        <v>0</v>
      </c>
      <c r="Y24" s="1906">
        <v>0.87775544845724662</v>
      </c>
      <c r="Z24" s="1906">
        <v>0</v>
      </c>
      <c r="AA24" s="1906">
        <v>0</v>
      </c>
      <c r="AB24" s="1906">
        <v>0</v>
      </c>
      <c r="AC24" s="1906">
        <v>0</v>
      </c>
      <c r="AD24" s="1906">
        <v>0.87958863745189475</v>
      </c>
      <c r="AE24" s="1906">
        <v>0</v>
      </c>
      <c r="AF24" s="1906">
        <v>0</v>
      </c>
      <c r="AG24" s="1906">
        <v>0</v>
      </c>
      <c r="AH24" s="1906">
        <v>0</v>
      </c>
      <c r="AI24" s="1907">
        <v>4.0349632572403531E-3</v>
      </c>
    </row>
    <row r="25" spans="1:35" s="1743" customFormat="1" ht="33" customHeight="1" thickBot="1">
      <c r="A25" s="1075"/>
      <c r="B25" s="1309">
        <v>17</v>
      </c>
      <c r="C25" s="1910" t="s">
        <v>2242</v>
      </c>
      <c r="D25" s="1911">
        <v>0.66631150231078151</v>
      </c>
      <c r="E25" s="1912">
        <v>5.0337231973424656E-3</v>
      </c>
      <c r="F25" s="1912">
        <v>5.0337231973424656E-3</v>
      </c>
      <c r="G25" s="1912">
        <v>0</v>
      </c>
      <c r="H25" s="1912">
        <v>0</v>
      </c>
      <c r="I25" s="1913"/>
      <c r="J25" s="1913"/>
      <c r="K25" s="1913"/>
      <c r="L25" s="1913"/>
      <c r="M25" s="1913"/>
      <c r="N25" s="1912">
        <v>0.66631150231078151</v>
      </c>
      <c r="O25" s="1912">
        <v>5.0337231973424656E-3</v>
      </c>
      <c r="P25" s="1912">
        <v>5.0337231973424656E-3</v>
      </c>
      <c r="Q25" s="1912">
        <v>0</v>
      </c>
      <c r="R25" s="1912">
        <v>0</v>
      </c>
      <c r="S25" s="1912">
        <v>2.2520644956547046E-3</v>
      </c>
      <c r="T25" s="1912">
        <v>1</v>
      </c>
      <c r="U25" s="1912">
        <v>0</v>
      </c>
      <c r="V25" s="1912">
        <v>0</v>
      </c>
      <c r="W25" s="1912">
        <v>0</v>
      </c>
      <c r="X25" s="1912">
        <v>0</v>
      </c>
      <c r="Y25" s="1913"/>
      <c r="Z25" s="1913"/>
      <c r="AA25" s="1913"/>
      <c r="AB25" s="1913"/>
      <c r="AC25" s="1913"/>
      <c r="AD25" s="1912">
        <v>1</v>
      </c>
      <c r="AE25" s="1912">
        <v>0</v>
      </c>
      <c r="AF25" s="1912">
        <v>0</v>
      </c>
      <c r="AG25" s="1912">
        <v>0</v>
      </c>
      <c r="AH25" s="1912">
        <v>0</v>
      </c>
      <c r="AI25" s="1914">
        <v>1.3569362375010056E-3</v>
      </c>
    </row>
    <row r="26" spans="1:35" s="1296" customFormat="1">
      <c r="A26" s="1075"/>
      <c r="B26" s="1295"/>
    </row>
    <row r="27" spans="1:35" s="1296" customFormat="1">
      <c r="A27" s="1075"/>
      <c r="B27" s="1295"/>
    </row>
    <row r="28" spans="1:35" s="1296" customFormat="1">
      <c r="A28" s="1075"/>
      <c r="B28" s="1295"/>
    </row>
    <row r="29" spans="1:35" s="1296" customFormat="1">
      <c r="A29" s="1075"/>
      <c r="B29" s="1295"/>
    </row>
    <row r="30" spans="1:35" s="1296" customFormat="1">
      <c r="A30" s="1075"/>
      <c r="B30" s="1295"/>
    </row>
    <row r="31" spans="1:35">
      <c r="A31" s="1075"/>
    </row>
    <row r="32" spans="1:35">
      <c r="A32" s="1165"/>
    </row>
  </sheetData>
  <mergeCells count="22">
    <mergeCell ref="D4:S4"/>
    <mergeCell ref="T4:AI4"/>
    <mergeCell ref="D5:H5"/>
    <mergeCell ref="I5:M5"/>
    <mergeCell ref="N5:R5"/>
    <mergeCell ref="T5:X5"/>
    <mergeCell ref="Y5:AC5"/>
    <mergeCell ref="AD5:AI5"/>
    <mergeCell ref="AD6:AH6"/>
    <mergeCell ref="AI6:AI8"/>
    <mergeCell ref="E7:H7"/>
    <mergeCell ref="J7:M7"/>
    <mergeCell ref="O7:R7"/>
    <mergeCell ref="U7:X7"/>
    <mergeCell ref="Z7:AC7"/>
    <mergeCell ref="AE7:AH7"/>
    <mergeCell ref="D6:H6"/>
    <mergeCell ref="I6:M6"/>
    <mergeCell ref="N6:R6"/>
    <mergeCell ref="S6:S8"/>
    <mergeCell ref="T6:X6"/>
    <mergeCell ref="Y6:AC6"/>
  </mergeCells>
  <hyperlinks>
    <hyperlink ref="AI1" location="Index!A1" display="Back to index" xr:uid="{54160DC3-DA60-46DF-9BD9-35CE94563ED1}"/>
  </hyperlinks>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12E2B-5A01-4C07-914B-8EA049ABF0C4}">
  <sheetPr>
    <tabColor theme="7" tint="0.59999389629810485"/>
  </sheetPr>
  <dimension ref="A1:AJ285"/>
  <sheetViews>
    <sheetView showGridLines="0" zoomScale="85" zoomScaleNormal="85" workbookViewId="0"/>
  </sheetViews>
  <sheetFormatPr defaultColWidth="8.85546875" defaultRowHeight="13.5"/>
  <cols>
    <col min="1" max="1" width="4.7109375" style="77" customWidth="1"/>
    <col min="2" max="2" width="11.85546875" style="983" customWidth="1"/>
    <col min="3" max="3" width="73.85546875" style="1311" customWidth="1"/>
    <col min="4" max="35" width="12.7109375" style="1311" customWidth="1"/>
    <col min="36" max="16384" width="8.85546875" style="1311"/>
  </cols>
  <sheetData>
    <row r="1" spans="1:21" s="1530" customFormat="1" ht="36">
      <c r="A1" s="1529"/>
      <c r="B1" s="1551" t="s">
        <v>2286</v>
      </c>
      <c r="F1" s="1531" t="s">
        <v>418</v>
      </c>
    </row>
    <row r="2" spans="1:21">
      <c r="A2" s="1075"/>
      <c r="B2" s="1302" t="s">
        <v>672</v>
      </c>
      <c r="H2" s="1339"/>
    </row>
    <row r="3" spans="1:21" ht="15">
      <c r="A3" s="1075"/>
      <c r="B3" s="1302"/>
      <c r="C3" s="1638" t="s">
        <v>2339</v>
      </c>
      <c r="H3" s="1339"/>
    </row>
    <row r="4" spans="1:21">
      <c r="A4" s="1075"/>
      <c r="B4" s="1302"/>
      <c r="H4" s="1339"/>
    </row>
    <row r="5" spans="1:21">
      <c r="A5" s="1075"/>
      <c r="B5" s="1302"/>
      <c r="H5" s="1339"/>
    </row>
    <row r="6" spans="1:21" ht="21.75">
      <c r="A6" s="1077"/>
      <c r="B6" s="1551" t="s">
        <v>2287</v>
      </c>
    </row>
    <row r="7" spans="1:21" s="1301" customFormat="1">
      <c r="A7" s="1075"/>
      <c r="B7" s="2211"/>
      <c r="C7" s="2211"/>
    </row>
    <row r="8" spans="1:21" s="1300" customFormat="1" ht="14.25" thickBot="1">
      <c r="A8" s="1075"/>
      <c r="B8" s="1353"/>
      <c r="C8" s="1353"/>
      <c r="D8" s="1353" t="s">
        <v>64</v>
      </c>
      <c r="E8" s="1353" t="s">
        <v>65</v>
      </c>
      <c r="F8" s="1353" t="s">
        <v>66</v>
      </c>
      <c r="G8" s="1353" t="s">
        <v>67</v>
      </c>
      <c r="H8" s="1353" t="s">
        <v>68</v>
      </c>
      <c r="I8" s="1353" t="s">
        <v>69</v>
      </c>
      <c r="J8" s="1353" t="s">
        <v>70</v>
      </c>
      <c r="K8" s="1353" t="s">
        <v>71</v>
      </c>
      <c r="L8" s="1353" t="s">
        <v>106</v>
      </c>
      <c r="M8" s="1353" t="s">
        <v>107</v>
      </c>
      <c r="N8" s="1353" t="s">
        <v>108</v>
      </c>
      <c r="O8" s="1353" t="s">
        <v>109</v>
      </c>
      <c r="P8" s="1353" t="s">
        <v>204</v>
      </c>
      <c r="Q8" s="1353" t="s">
        <v>205</v>
      </c>
      <c r="R8" s="1353" t="s">
        <v>206</v>
      </c>
      <c r="S8" s="1353" t="s">
        <v>225</v>
      </c>
    </row>
    <row r="9" spans="1:21" s="1554" customFormat="1" ht="26.25" customHeight="1">
      <c r="A9" s="1552"/>
      <c r="B9" s="1636" t="s">
        <v>672</v>
      </c>
      <c r="C9" s="1553"/>
      <c r="D9" s="2212" t="s">
        <v>675</v>
      </c>
      <c r="E9" s="2212"/>
      <c r="F9" s="2212"/>
      <c r="G9" s="2212"/>
      <c r="H9" s="2212"/>
      <c r="I9" s="2212"/>
      <c r="J9" s="2212"/>
      <c r="K9" s="2212"/>
      <c r="L9" s="2212"/>
      <c r="M9" s="2212"/>
      <c r="N9" s="2212"/>
      <c r="O9" s="2212"/>
      <c r="P9" s="2212"/>
      <c r="Q9" s="2212"/>
      <c r="R9" s="2212"/>
      <c r="S9" s="2212"/>
    </row>
    <row r="10" spans="1:21" s="1577" customFormat="1" ht="18.75" customHeight="1">
      <c r="A10" s="1575"/>
      <c r="B10" s="1576"/>
      <c r="C10" s="1576"/>
      <c r="D10" s="2213" t="s">
        <v>2217</v>
      </c>
      <c r="E10" s="2206" t="s">
        <v>2218</v>
      </c>
      <c r="F10" s="2206"/>
      <c r="G10" s="2206"/>
      <c r="H10" s="2206"/>
      <c r="I10" s="2206"/>
      <c r="J10" s="2206" t="s">
        <v>2219</v>
      </c>
      <c r="K10" s="2206"/>
      <c r="L10" s="2206"/>
      <c r="M10" s="2206"/>
      <c r="N10" s="2206"/>
      <c r="O10" s="2206" t="s">
        <v>2220</v>
      </c>
      <c r="P10" s="2206"/>
      <c r="Q10" s="2206"/>
      <c r="R10" s="2206"/>
      <c r="S10" s="2206"/>
    </row>
    <row r="11" spans="1:21" s="1557" customFormat="1" ht="20.100000000000001" customHeight="1">
      <c r="A11" s="1558"/>
      <c r="B11" s="1556"/>
      <c r="C11" s="1556"/>
      <c r="D11" s="2214"/>
      <c r="E11" s="2207" t="s">
        <v>2221</v>
      </c>
      <c r="F11" s="2208"/>
      <c r="G11" s="2208"/>
      <c r="H11" s="2208"/>
      <c r="I11" s="2209"/>
      <c r="J11" s="2207" t="s">
        <v>2221</v>
      </c>
      <c r="K11" s="2208"/>
      <c r="L11" s="2208"/>
      <c r="M11" s="2208"/>
      <c r="N11" s="2209"/>
      <c r="O11" s="2207" t="s">
        <v>2221</v>
      </c>
      <c r="P11" s="2208"/>
      <c r="Q11" s="2208"/>
      <c r="R11" s="2208"/>
      <c r="S11" s="2209"/>
    </row>
    <row r="12" spans="1:21" s="1557" customFormat="1" ht="20.100000000000001" customHeight="1">
      <c r="A12" s="1558"/>
      <c r="B12" s="1556"/>
      <c r="C12" s="1556"/>
      <c r="D12" s="2214"/>
      <c r="E12" s="1582"/>
      <c r="F12" s="2210" t="s">
        <v>2222</v>
      </c>
      <c r="G12" s="2210"/>
      <c r="H12" s="2210"/>
      <c r="I12" s="2210"/>
      <c r="J12" s="1582"/>
      <c r="K12" s="2210" t="s">
        <v>2222</v>
      </c>
      <c r="L12" s="2210"/>
      <c r="M12" s="2210"/>
      <c r="N12" s="2210"/>
      <c r="O12" s="1582"/>
      <c r="P12" s="2210" t="s">
        <v>2222</v>
      </c>
      <c r="Q12" s="2210"/>
      <c r="R12" s="2210"/>
      <c r="S12" s="2210"/>
    </row>
    <row r="13" spans="1:21" s="1557" customFormat="1" ht="50.1" customHeight="1">
      <c r="A13" s="1558"/>
      <c r="B13" s="1556"/>
      <c r="C13" s="1556"/>
      <c r="D13" s="2215"/>
      <c r="E13" s="1583"/>
      <c r="F13" s="1580"/>
      <c r="G13" s="1580" t="s">
        <v>2224</v>
      </c>
      <c r="H13" s="1580" t="s">
        <v>2225</v>
      </c>
      <c r="I13" s="1581" t="s">
        <v>2226</v>
      </c>
      <c r="J13" s="1583"/>
      <c r="K13" s="1580"/>
      <c r="L13" s="1580" t="s">
        <v>2224</v>
      </c>
      <c r="M13" s="1580" t="s">
        <v>2227</v>
      </c>
      <c r="N13" s="1581" t="s">
        <v>2226</v>
      </c>
      <c r="O13" s="1583"/>
      <c r="P13" s="1580"/>
      <c r="Q13" s="1580" t="s">
        <v>2224</v>
      </c>
      <c r="R13" s="1580" t="s">
        <v>2316</v>
      </c>
      <c r="S13" s="1581" t="s">
        <v>2226</v>
      </c>
    </row>
    <row r="14" spans="1:21" s="1561" customFormat="1" ht="27.95" customHeight="1">
      <c r="A14" s="1555"/>
      <c r="B14" s="1559">
        <v>1</v>
      </c>
      <c r="C14" s="1592" t="s">
        <v>2288</v>
      </c>
      <c r="D14" s="1584">
        <v>42707.973311928457</v>
      </c>
      <c r="E14" s="1584">
        <v>17814.934010498997</v>
      </c>
      <c r="F14" s="1584">
        <v>2631.4959701631001</v>
      </c>
      <c r="G14" s="1584">
        <v>2500.6387716429999</v>
      </c>
      <c r="H14" s="1584">
        <v>0</v>
      </c>
      <c r="I14" s="1584">
        <v>3.5115787455</v>
      </c>
      <c r="J14" s="1584">
        <v>578.14887964299999</v>
      </c>
      <c r="K14" s="1584">
        <v>2.2647862000000001E-2</v>
      </c>
      <c r="L14" s="1584">
        <v>0</v>
      </c>
      <c r="M14" s="1584">
        <v>0</v>
      </c>
      <c r="N14" s="1584">
        <v>0</v>
      </c>
      <c r="O14" s="1584">
        <v>18393.082890141995</v>
      </c>
      <c r="P14" s="1584">
        <v>2631.5186180251003</v>
      </c>
      <c r="Q14" s="1584">
        <v>2500.6387716429999</v>
      </c>
      <c r="R14" s="1586">
        <v>0</v>
      </c>
      <c r="S14" s="1578">
        <v>3.5115787455</v>
      </c>
      <c r="T14" s="1560"/>
    </row>
    <row r="15" spans="1:21" s="1561" customFormat="1" ht="44.1" customHeight="1">
      <c r="A15" s="1555"/>
      <c r="B15" s="1562"/>
      <c r="C15" s="1593" t="s">
        <v>2289</v>
      </c>
      <c r="D15" s="1563"/>
      <c r="E15" s="1564"/>
      <c r="F15" s="1564"/>
      <c r="G15" s="1564"/>
      <c r="H15" s="1564"/>
      <c r="I15" s="1564"/>
      <c r="J15" s="1564"/>
      <c r="K15" s="1564"/>
      <c r="L15" s="1564"/>
      <c r="M15" s="1564"/>
      <c r="N15" s="1564"/>
      <c r="O15" s="1564"/>
      <c r="P15" s="1564"/>
      <c r="Q15" s="1564"/>
      <c r="R15" s="1564"/>
      <c r="S15" s="1564"/>
      <c r="U15" s="1565"/>
    </row>
    <row r="16" spans="1:21" s="1557" customFormat="1" ht="33" customHeight="1">
      <c r="A16" s="1555"/>
      <c r="B16" s="1566">
        <v>2</v>
      </c>
      <c r="C16" s="1567" t="s">
        <v>2245</v>
      </c>
      <c r="D16" s="1585">
        <v>18694.612446219955</v>
      </c>
      <c r="E16" s="1585">
        <v>9383.7486741433986</v>
      </c>
      <c r="F16" s="1585">
        <v>145.25392086939999</v>
      </c>
      <c r="G16" s="1585">
        <v>144.30890561499999</v>
      </c>
      <c r="H16" s="1585">
        <v>0</v>
      </c>
      <c r="I16" s="1585">
        <v>0</v>
      </c>
      <c r="J16" s="1585">
        <v>379.80816235859999</v>
      </c>
      <c r="K16" s="1585">
        <v>7.7228392899999998E-2</v>
      </c>
      <c r="L16" s="1585">
        <v>0</v>
      </c>
      <c r="M16" s="1585">
        <v>0</v>
      </c>
      <c r="N16" s="1585">
        <v>0</v>
      </c>
      <c r="O16" s="1585">
        <v>9763.5568365019972</v>
      </c>
      <c r="P16" s="1585">
        <v>145.33114926229999</v>
      </c>
      <c r="Q16" s="1585">
        <v>144.30890561499999</v>
      </c>
      <c r="R16" s="1587">
        <v>0</v>
      </c>
      <c r="S16" s="1579">
        <v>0</v>
      </c>
    </row>
    <row r="17" spans="1:25" s="1557" customFormat="1" ht="27" customHeight="1">
      <c r="A17" s="1555"/>
      <c r="B17" s="1566">
        <v>3</v>
      </c>
      <c r="C17" s="1594" t="s">
        <v>1793</v>
      </c>
      <c r="D17" s="1585">
        <v>16375.058085385022</v>
      </c>
      <c r="E17" s="1585">
        <v>8567.7024377886992</v>
      </c>
      <c r="F17" s="1585">
        <v>75.418840239399998</v>
      </c>
      <c r="G17" s="1585">
        <v>74.473824984999993</v>
      </c>
      <c r="H17" s="1585">
        <v>0</v>
      </c>
      <c r="I17" s="1585">
        <v>0</v>
      </c>
      <c r="J17" s="1588">
        <v>369.16661714859998</v>
      </c>
      <c r="K17" s="1585">
        <v>7.7228392899999998E-2</v>
      </c>
      <c r="L17" s="1585">
        <v>0</v>
      </c>
      <c r="M17" s="1585">
        <v>0</v>
      </c>
      <c r="N17" s="1585">
        <v>0</v>
      </c>
      <c r="O17" s="1585">
        <v>8936.8690549372986</v>
      </c>
      <c r="P17" s="1585">
        <v>75.496068632299995</v>
      </c>
      <c r="Q17" s="1585">
        <v>74.473824984999993</v>
      </c>
      <c r="R17" s="1587">
        <v>0</v>
      </c>
      <c r="S17" s="1579">
        <v>0</v>
      </c>
      <c r="U17" s="2206"/>
      <c r="V17" s="2206"/>
      <c r="W17" s="2206"/>
      <c r="X17" s="2206"/>
      <c r="Y17" s="2206"/>
    </row>
    <row r="18" spans="1:25" s="1557" customFormat="1" ht="27" customHeight="1">
      <c r="A18" s="1555"/>
      <c r="B18" s="1566">
        <v>4</v>
      </c>
      <c r="C18" s="1569" t="s">
        <v>2290</v>
      </c>
      <c r="D18" s="1585">
        <v>3415.2728095104999</v>
      </c>
      <c r="E18" s="1585">
        <v>811.46385251469997</v>
      </c>
      <c r="F18" s="1585">
        <v>69.835080629999993</v>
      </c>
      <c r="G18" s="1585">
        <v>69.835080629999993</v>
      </c>
      <c r="H18" s="1585">
        <v>0</v>
      </c>
      <c r="I18" s="1585">
        <v>0</v>
      </c>
      <c r="J18" s="1596"/>
      <c r="K18" s="1596"/>
      <c r="L18" s="1596"/>
      <c r="M18" s="1596"/>
      <c r="N18" s="1596"/>
      <c r="O18" s="1585">
        <v>811.46385251469997</v>
      </c>
      <c r="P18" s="1585">
        <v>69.835080629999993</v>
      </c>
      <c r="Q18" s="1585">
        <v>69.835080629999993</v>
      </c>
      <c r="R18" s="1587">
        <v>0</v>
      </c>
      <c r="S18" s="1579">
        <v>0</v>
      </c>
      <c r="U18" s="2207"/>
      <c r="V18" s="2208"/>
      <c r="W18" s="2208"/>
      <c r="X18" s="2208"/>
      <c r="Y18" s="2209"/>
    </row>
    <row r="19" spans="1:25" s="1557" customFormat="1" ht="27" customHeight="1">
      <c r="A19" s="1555"/>
      <c r="B19" s="1566">
        <v>5</v>
      </c>
      <c r="C19" s="1569" t="s">
        <v>2237</v>
      </c>
      <c r="D19" s="1585">
        <v>0</v>
      </c>
      <c r="E19" s="1585">
        <v>0</v>
      </c>
      <c r="F19" s="1585">
        <v>0</v>
      </c>
      <c r="G19" s="1585">
        <v>0</v>
      </c>
      <c r="H19" s="1585">
        <v>0</v>
      </c>
      <c r="I19" s="1585">
        <v>0</v>
      </c>
      <c r="J19" s="1596"/>
      <c r="K19" s="1596"/>
      <c r="L19" s="1596"/>
      <c r="M19" s="1596"/>
      <c r="N19" s="1596"/>
      <c r="O19" s="1585">
        <v>0</v>
      </c>
      <c r="P19" s="1585">
        <v>0</v>
      </c>
      <c r="Q19" s="1585">
        <v>0</v>
      </c>
      <c r="R19" s="1587">
        <v>0</v>
      </c>
      <c r="S19" s="1579">
        <v>0</v>
      </c>
      <c r="U19" s="1582"/>
      <c r="V19" s="2210"/>
      <c r="W19" s="2210"/>
      <c r="X19" s="2210"/>
      <c r="Y19" s="2210"/>
    </row>
    <row r="20" spans="1:25" s="1557" customFormat="1" ht="27" customHeight="1">
      <c r="A20" s="1555"/>
      <c r="B20" s="1566">
        <v>6</v>
      </c>
      <c r="C20" s="1568" t="s">
        <v>1744</v>
      </c>
      <c r="D20" s="1585">
        <v>2221.6277038031894</v>
      </c>
      <c r="E20" s="1585">
        <v>811.46385251469997</v>
      </c>
      <c r="F20" s="1585">
        <v>69.835080629999993</v>
      </c>
      <c r="G20" s="1585">
        <v>69.835080629999993</v>
      </c>
      <c r="H20" s="1585">
        <v>0</v>
      </c>
      <c r="I20" s="1585">
        <v>0</v>
      </c>
      <c r="J20" s="1585">
        <v>10.64154521</v>
      </c>
      <c r="K20" s="1585">
        <v>0</v>
      </c>
      <c r="L20" s="1585">
        <v>0</v>
      </c>
      <c r="M20" s="1585">
        <v>0</v>
      </c>
      <c r="N20" s="1585">
        <v>0</v>
      </c>
      <c r="O20" s="1585">
        <v>822.10539772469997</v>
      </c>
      <c r="P20" s="1585">
        <v>69.835080629999993</v>
      </c>
      <c r="Q20" s="1585">
        <v>69.835080629999993</v>
      </c>
      <c r="R20" s="1587">
        <v>0</v>
      </c>
      <c r="S20" s="1579">
        <v>0</v>
      </c>
      <c r="U20" s="1583"/>
      <c r="V20" s="1580"/>
      <c r="W20" s="1580"/>
      <c r="X20" s="1580"/>
      <c r="Y20" s="1581"/>
    </row>
    <row r="21" spans="1:25" s="1557" customFormat="1" ht="27" customHeight="1">
      <c r="A21" s="1555"/>
      <c r="B21" s="1566">
        <v>7</v>
      </c>
      <c r="C21" s="1568" t="s">
        <v>1743</v>
      </c>
      <c r="D21" s="1585">
        <v>97.926657031746672</v>
      </c>
      <c r="E21" s="1585">
        <v>4.5823838400000003</v>
      </c>
      <c r="F21" s="1585">
        <v>0</v>
      </c>
      <c r="G21" s="1585">
        <v>0</v>
      </c>
      <c r="H21" s="1585">
        <v>0</v>
      </c>
      <c r="I21" s="1585">
        <v>0</v>
      </c>
      <c r="J21" s="1585">
        <v>0</v>
      </c>
      <c r="K21" s="1585">
        <v>0</v>
      </c>
      <c r="L21" s="1585">
        <v>0</v>
      </c>
      <c r="M21" s="1585">
        <v>0</v>
      </c>
      <c r="N21" s="1585">
        <v>0</v>
      </c>
      <c r="O21" s="1585">
        <v>4.5823838400000003</v>
      </c>
      <c r="P21" s="1585">
        <v>0</v>
      </c>
      <c r="Q21" s="1585">
        <v>0</v>
      </c>
      <c r="R21" s="1587">
        <v>0</v>
      </c>
      <c r="S21" s="1579">
        <v>0</v>
      </c>
    </row>
    <row r="22" spans="1:25" s="1557" customFormat="1" ht="33" customHeight="1">
      <c r="A22" s="1555"/>
      <c r="B22" s="1566">
        <v>8</v>
      </c>
      <c r="C22" s="1567" t="s">
        <v>2246</v>
      </c>
      <c r="D22" s="1585">
        <v>383.3383335492241</v>
      </c>
      <c r="E22" s="1585">
        <v>44.975641773999996</v>
      </c>
      <c r="F22" s="1585">
        <v>0</v>
      </c>
      <c r="G22" s="1585">
        <v>0</v>
      </c>
      <c r="H22" s="1585">
        <v>0</v>
      </c>
      <c r="I22" s="1585">
        <v>0</v>
      </c>
      <c r="J22" s="1585">
        <v>42.715544278199999</v>
      </c>
      <c r="K22" s="1585">
        <v>0</v>
      </c>
      <c r="L22" s="1585">
        <v>0</v>
      </c>
      <c r="M22" s="1585">
        <v>0</v>
      </c>
      <c r="N22" s="1585">
        <v>0</v>
      </c>
      <c r="O22" s="1585">
        <v>87.691186052199996</v>
      </c>
      <c r="P22" s="1585">
        <v>0</v>
      </c>
      <c r="Q22" s="1585">
        <v>0</v>
      </c>
      <c r="R22" s="1587">
        <v>0</v>
      </c>
      <c r="S22" s="1579">
        <v>0</v>
      </c>
    </row>
    <row r="23" spans="1:25" s="1557" customFormat="1" ht="27" customHeight="1">
      <c r="A23" s="1555"/>
      <c r="B23" s="1566">
        <v>9</v>
      </c>
      <c r="C23" s="1568" t="s">
        <v>1793</v>
      </c>
      <c r="D23" s="1585">
        <v>375.21183921597759</v>
      </c>
      <c r="E23" s="1585">
        <v>40.020467613999998</v>
      </c>
      <c r="F23" s="1585">
        <v>0</v>
      </c>
      <c r="G23" s="1585">
        <v>0</v>
      </c>
      <c r="H23" s="1585">
        <v>0</v>
      </c>
      <c r="I23" s="1585">
        <v>0</v>
      </c>
      <c r="J23" s="1585">
        <v>42.715544278199999</v>
      </c>
      <c r="K23" s="1585">
        <v>0</v>
      </c>
      <c r="L23" s="1585">
        <v>0</v>
      </c>
      <c r="M23" s="1585">
        <v>0</v>
      </c>
      <c r="N23" s="1585">
        <v>0</v>
      </c>
      <c r="O23" s="1585">
        <v>82.736011892199997</v>
      </c>
      <c r="P23" s="1585">
        <v>0</v>
      </c>
      <c r="Q23" s="1585">
        <v>0</v>
      </c>
      <c r="R23" s="1587">
        <v>0</v>
      </c>
      <c r="S23" s="1579">
        <v>0</v>
      </c>
    </row>
    <row r="24" spans="1:25" s="1557" customFormat="1" ht="27" customHeight="1">
      <c r="A24" s="1555"/>
      <c r="B24" s="1566">
        <v>10</v>
      </c>
      <c r="C24" s="1568" t="s">
        <v>1744</v>
      </c>
      <c r="D24" s="1585">
        <v>8.0395268454079787</v>
      </c>
      <c r="E24" s="1585">
        <v>4.9551739699999997</v>
      </c>
      <c r="F24" s="1585">
        <v>0</v>
      </c>
      <c r="G24" s="1585">
        <v>0</v>
      </c>
      <c r="H24" s="1585">
        <v>0</v>
      </c>
      <c r="I24" s="1585">
        <v>0</v>
      </c>
      <c r="J24" s="1585">
        <v>0</v>
      </c>
      <c r="K24" s="1585">
        <v>0</v>
      </c>
      <c r="L24" s="1585">
        <v>0</v>
      </c>
      <c r="M24" s="1585">
        <v>0</v>
      </c>
      <c r="N24" s="1585">
        <v>0</v>
      </c>
      <c r="O24" s="1585">
        <v>4.9551739699999997</v>
      </c>
      <c r="P24" s="1585">
        <v>0</v>
      </c>
      <c r="Q24" s="1585">
        <v>0</v>
      </c>
      <c r="R24" s="1587">
        <v>0</v>
      </c>
      <c r="S24" s="1579">
        <v>0</v>
      </c>
    </row>
    <row r="25" spans="1:25" s="1557" customFormat="1" ht="27" customHeight="1">
      <c r="A25" s="1555"/>
      <c r="B25" s="1566">
        <v>11</v>
      </c>
      <c r="C25" s="1568" t="s">
        <v>1743</v>
      </c>
      <c r="D25" s="1585">
        <v>8.6967487838524607E-2</v>
      </c>
      <c r="E25" s="1585">
        <v>1.9000000000000001E-7</v>
      </c>
      <c r="F25" s="1585">
        <v>0</v>
      </c>
      <c r="G25" s="1585">
        <v>0</v>
      </c>
      <c r="H25" s="1585">
        <v>0</v>
      </c>
      <c r="I25" s="1585">
        <v>0</v>
      </c>
      <c r="J25" s="1585">
        <v>0</v>
      </c>
      <c r="K25" s="1585">
        <v>0</v>
      </c>
      <c r="L25" s="1585">
        <v>0</v>
      </c>
      <c r="M25" s="1585">
        <v>0</v>
      </c>
      <c r="N25" s="1585">
        <v>0</v>
      </c>
      <c r="O25" s="1585">
        <v>1.9000000000000001E-7</v>
      </c>
      <c r="P25" s="1585">
        <v>0</v>
      </c>
      <c r="Q25" s="1585">
        <v>0</v>
      </c>
      <c r="R25" s="1587">
        <v>0</v>
      </c>
      <c r="S25" s="1579">
        <v>0</v>
      </c>
    </row>
    <row r="26" spans="1:25" s="1557" customFormat="1" ht="27" customHeight="1">
      <c r="A26" s="1555"/>
      <c r="B26" s="1566">
        <v>12</v>
      </c>
      <c r="C26" s="1570" t="s">
        <v>2291</v>
      </c>
      <c r="D26" s="1585">
        <v>61785.924091697641</v>
      </c>
      <c r="E26" s="1585">
        <v>27243.658326416393</v>
      </c>
      <c r="F26" s="1585">
        <v>2776.7498910325003</v>
      </c>
      <c r="G26" s="1585">
        <v>2644.9476772580001</v>
      </c>
      <c r="H26" s="1585">
        <v>0</v>
      </c>
      <c r="I26" s="1585">
        <v>3.5115787455</v>
      </c>
      <c r="J26" s="1585">
        <v>1000.6725862798</v>
      </c>
      <c r="K26" s="1585">
        <v>9.9876254900000003E-2</v>
      </c>
      <c r="L26" s="1585">
        <v>0</v>
      </c>
      <c r="M26" s="1585">
        <v>0</v>
      </c>
      <c r="N26" s="1585">
        <v>0</v>
      </c>
      <c r="O26" s="1585">
        <v>28244.330912696194</v>
      </c>
      <c r="P26" s="1585">
        <v>2776.8497672874005</v>
      </c>
      <c r="Q26" s="1585">
        <v>2644.9476772580001</v>
      </c>
      <c r="R26" s="1587">
        <v>0</v>
      </c>
      <c r="S26" s="1579">
        <v>3.5115787455</v>
      </c>
    </row>
    <row r="27" spans="1:25" s="1561" customFormat="1" ht="44.1" customHeight="1">
      <c r="A27" s="1555"/>
      <c r="B27" s="1562"/>
      <c r="C27" s="1593" t="s">
        <v>2292</v>
      </c>
      <c r="D27" s="1563"/>
      <c r="E27" s="1564"/>
      <c r="F27" s="1564"/>
      <c r="G27" s="1564"/>
      <c r="H27" s="1564"/>
      <c r="I27" s="1564"/>
      <c r="J27" s="1564"/>
      <c r="K27" s="1564"/>
      <c r="L27" s="1564"/>
      <c r="M27" s="1564"/>
      <c r="N27" s="1564"/>
      <c r="O27" s="1564"/>
      <c r="P27" s="1564"/>
      <c r="Q27" s="1564"/>
      <c r="R27" s="1564"/>
      <c r="S27" s="1564"/>
      <c r="U27" s="1565"/>
    </row>
    <row r="28" spans="1:25" s="1557" customFormat="1" ht="27" customHeight="1">
      <c r="A28" s="1555"/>
      <c r="B28" s="1566">
        <v>13</v>
      </c>
      <c r="C28" s="1571" t="s">
        <v>2247</v>
      </c>
      <c r="D28" s="1585">
        <v>69.34903829000001</v>
      </c>
      <c r="E28" s="1589"/>
      <c r="F28" s="1589"/>
      <c r="G28" s="1589"/>
      <c r="H28" s="1589"/>
      <c r="I28" s="1589"/>
      <c r="J28" s="1589"/>
      <c r="K28" s="1589"/>
      <c r="L28" s="1589"/>
      <c r="M28" s="1589"/>
      <c r="N28" s="1589"/>
      <c r="O28" s="1589"/>
      <c r="P28" s="1589"/>
      <c r="Q28" s="1589"/>
      <c r="R28" s="1590"/>
      <c r="S28" s="1591"/>
    </row>
    <row r="29" spans="1:25" s="1557" customFormat="1" ht="27" customHeight="1">
      <c r="A29" s="1555"/>
      <c r="B29" s="1566">
        <v>14</v>
      </c>
      <c r="C29" s="1571" t="s">
        <v>2248</v>
      </c>
      <c r="D29" s="1585">
        <v>250.91851321999999</v>
      </c>
      <c r="E29" s="1589"/>
      <c r="F29" s="1589"/>
      <c r="G29" s="1589"/>
      <c r="H29" s="1589"/>
      <c r="I29" s="1589"/>
      <c r="J29" s="1589"/>
      <c r="K29" s="1589"/>
      <c r="L29" s="1589"/>
      <c r="M29" s="1589"/>
      <c r="N29" s="1589"/>
      <c r="O29" s="1589"/>
      <c r="P29" s="1589"/>
      <c r="Q29" s="1589"/>
      <c r="R29" s="1590"/>
      <c r="S29" s="1591"/>
    </row>
    <row r="30" spans="1:25" s="1557" customFormat="1" ht="27" customHeight="1">
      <c r="A30" s="1555"/>
      <c r="B30" s="1566">
        <v>15</v>
      </c>
      <c r="C30" s="1571" t="s">
        <v>2249</v>
      </c>
      <c r="D30" s="1585">
        <v>666.17500913000003</v>
      </c>
      <c r="E30" s="1589"/>
      <c r="F30" s="1589"/>
      <c r="G30" s="1589"/>
      <c r="H30" s="1589"/>
      <c r="I30" s="1589"/>
      <c r="J30" s="1589"/>
      <c r="K30" s="1589"/>
      <c r="L30" s="1589"/>
      <c r="M30" s="1589"/>
      <c r="N30" s="1589"/>
      <c r="O30" s="1589"/>
      <c r="P30" s="1589"/>
      <c r="Q30" s="1589"/>
      <c r="R30" s="1590"/>
      <c r="S30" s="1591"/>
    </row>
    <row r="31" spans="1:25" s="1557" customFormat="1" ht="27" customHeight="1">
      <c r="A31" s="1555"/>
      <c r="B31" s="1566">
        <v>16</v>
      </c>
      <c r="C31" s="1571" t="s">
        <v>2250</v>
      </c>
      <c r="D31" s="1585">
        <v>6589.4383321100004</v>
      </c>
      <c r="E31" s="1589"/>
      <c r="F31" s="1589"/>
      <c r="G31" s="1589"/>
      <c r="H31" s="1589"/>
      <c r="I31" s="1589"/>
      <c r="J31" s="1589"/>
      <c r="K31" s="1589"/>
      <c r="L31" s="1589"/>
      <c r="M31" s="1589"/>
      <c r="N31" s="1589"/>
      <c r="O31" s="1589"/>
      <c r="P31" s="1589"/>
      <c r="Q31" s="1589"/>
      <c r="R31" s="1590"/>
      <c r="S31" s="1591"/>
    </row>
    <row r="32" spans="1:25" s="1557" customFormat="1" ht="27" customHeight="1">
      <c r="A32" s="1555"/>
      <c r="B32" s="1566">
        <v>17</v>
      </c>
      <c r="C32" s="1570" t="s">
        <v>2293</v>
      </c>
      <c r="D32" s="1585">
        <v>69361.804984447634</v>
      </c>
      <c r="E32" s="1589"/>
      <c r="F32" s="1589"/>
      <c r="G32" s="1589"/>
      <c r="H32" s="1589"/>
      <c r="I32" s="1589"/>
      <c r="J32" s="1589"/>
      <c r="K32" s="1589"/>
      <c r="L32" s="1589"/>
      <c r="M32" s="1589"/>
      <c r="N32" s="1589"/>
      <c r="O32" s="1589"/>
      <c r="P32" s="1589"/>
      <c r="Q32" s="1589"/>
      <c r="R32" s="1590"/>
      <c r="S32" s="1591"/>
    </row>
    <row r="33" spans="1:36" s="1561" customFormat="1" ht="44.1" customHeight="1">
      <c r="A33" s="1555"/>
      <c r="B33" s="1562"/>
      <c r="C33" s="1593" t="s">
        <v>2294</v>
      </c>
      <c r="D33" s="1563"/>
      <c r="E33" s="1564"/>
      <c r="F33" s="1564"/>
      <c r="G33" s="1564"/>
      <c r="H33" s="1564"/>
      <c r="I33" s="1564"/>
      <c r="J33" s="1564"/>
      <c r="K33" s="1564"/>
      <c r="L33" s="1564"/>
      <c r="M33" s="1564"/>
      <c r="N33" s="1564"/>
      <c r="O33" s="1564"/>
      <c r="P33" s="1564"/>
      <c r="Q33" s="1564"/>
      <c r="R33" s="1564"/>
      <c r="S33" s="1564"/>
      <c r="U33" s="1565"/>
    </row>
    <row r="34" spans="1:36" s="1557" customFormat="1" ht="27" customHeight="1">
      <c r="A34" s="1555"/>
      <c r="B34" s="1566">
        <v>18</v>
      </c>
      <c r="C34" s="1572" t="s">
        <v>2255</v>
      </c>
      <c r="D34" s="1585">
        <v>36157.429867275205</v>
      </c>
      <c r="E34" s="1589"/>
      <c r="F34" s="1589"/>
      <c r="G34" s="1589"/>
      <c r="H34" s="1589"/>
      <c r="I34" s="1589"/>
      <c r="J34" s="1589"/>
      <c r="K34" s="1589"/>
      <c r="L34" s="1589"/>
      <c r="M34" s="1589"/>
      <c r="N34" s="1589"/>
      <c r="O34" s="1589"/>
      <c r="P34" s="1589"/>
      <c r="Q34" s="1589"/>
      <c r="R34" s="1590"/>
      <c r="S34" s="1591"/>
    </row>
    <row r="35" spans="1:36" s="1561" customFormat="1" ht="27" customHeight="1" thickBot="1">
      <c r="A35" s="1555"/>
      <c r="B35" s="1573">
        <v>19</v>
      </c>
      <c r="C35" s="1574" t="s">
        <v>2256</v>
      </c>
      <c r="D35" s="1595">
        <v>105519.23485172284</v>
      </c>
      <c r="E35" s="1597"/>
      <c r="F35" s="1597"/>
      <c r="G35" s="1597"/>
      <c r="H35" s="1597"/>
      <c r="I35" s="1597"/>
      <c r="J35" s="1597"/>
      <c r="K35" s="1597"/>
      <c r="L35" s="1597"/>
      <c r="M35" s="1597"/>
      <c r="N35" s="1597"/>
      <c r="O35" s="1597"/>
      <c r="P35" s="1597"/>
      <c r="Q35" s="1597"/>
      <c r="R35" s="1598"/>
      <c r="S35" s="1599"/>
    </row>
    <row r="36" spans="1:36" s="1299" customFormat="1" ht="24.95" customHeight="1">
      <c r="A36" s="1075"/>
      <c r="B36" s="1300"/>
      <c r="C36" s="355"/>
      <c r="D36" s="1376"/>
      <c r="E36" s="1377"/>
      <c r="F36" s="1377"/>
      <c r="G36" s="1377"/>
      <c r="H36" s="1377"/>
      <c r="I36" s="1377"/>
      <c r="J36" s="1377"/>
      <c r="K36" s="1377"/>
      <c r="L36" s="1377"/>
      <c r="M36" s="1377"/>
      <c r="N36" s="1377"/>
      <c r="O36" s="1377"/>
      <c r="P36" s="1377"/>
      <c r="Q36" s="1377"/>
      <c r="R36" s="1377"/>
      <c r="S36" s="1377"/>
    </row>
    <row r="37" spans="1:36" s="1301" customFormat="1">
      <c r="A37" s="1075"/>
      <c r="B37" s="1300"/>
      <c r="C37" s="355"/>
      <c r="D37" s="1377"/>
      <c r="E37" s="1378"/>
      <c r="F37" s="1378"/>
      <c r="G37" s="1378"/>
      <c r="H37" s="1378"/>
      <c r="I37" s="1378"/>
      <c r="J37" s="1378"/>
      <c r="K37" s="1378"/>
      <c r="L37" s="1378"/>
      <c r="M37" s="1378"/>
      <c r="N37" s="1378"/>
      <c r="O37" s="1378"/>
      <c r="P37" s="1378"/>
      <c r="Q37" s="1378"/>
      <c r="R37" s="1378"/>
      <c r="S37" s="1378"/>
    </row>
    <row r="38" spans="1:36" s="1301" customFormat="1" ht="21.75">
      <c r="A38" s="1075"/>
      <c r="B38" s="1551" t="s">
        <v>2295</v>
      </c>
    </row>
    <row r="39" spans="1:36" s="396" customFormat="1" ht="14.25" thickBot="1">
      <c r="A39" s="1453"/>
      <c r="B39" s="249"/>
      <c r="C39" s="249"/>
      <c r="D39" s="249" t="s">
        <v>64</v>
      </c>
      <c r="E39" s="249" t="s">
        <v>65</v>
      </c>
      <c r="F39" s="249" t="s">
        <v>66</v>
      </c>
      <c r="G39" s="249" t="s">
        <v>67</v>
      </c>
      <c r="H39" s="249" t="s">
        <v>68</v>
      </c>
      <c r="I39" s="249" t="s">
        <v>69</v>
      </c>
      <c r="J39" s="249" t="s">
        <v>70</v>
      </c>
      <c r="K39" s="249" t="s">
        <v>71</v>
      </c>
      <c r="L39" s="249" t="s">
        <v>106</v>
      </c>
      <c r="M39" s="249" t="s">
        <v>107</v>
      </c>
      <c r="N39" s="249" t="s">
        <v>108</v>
      </c>
      <c r="O39" s="249" t="s">
        <v>109</v>
      </c>
      <c r="P39" s="249" t="s">
        <v>204</v>
      </c>
      <c r="Q39" s="249" t="s">
        <v>205</v>
      </c>
      <c r="R39" s="249" t="s">
        <v>206</v>
      </c>
      <c r="S39" s="249" t="s">
        <v>225</v>
      </c>
      <c r="T39" s="249" t="s">
        <v>226</v>
      </c>
      <c r="U39" s="249" t="s">
        <v>2258</v>
      </c>
      <c r="V39" s="249" t="s">
        <v>2259</v>
      </c>
      <c r="W39" s="249" t="s">
        <v>2260</v>
      </c>
      <c r="X39" s="249" t="s">
        <v>2261</v>
      </c>
      <c r="Y39" s="249" t="s">
        <v>2262</v>
      </c>
      <c r="Z39" s="249" t="s">
        <v>2263</v>
      </c>
      <c r="AA39" s="249" t="s">
        <v>2011</v>
      </c>
      <c r="AB39" s="249" t="s">
        <v>2264</v>
      </c>
      <c r="AC39" s="249" t="s">
        <v>2265</v>
      </c>
      <c r="AD39" s="249" t="s">
        <v>2266</v>
      </c>
      <c r="AE39" s="249" t="s">
        <v>2267</v>
      </c>
      <c r="AF39" s="249" t="s">
        <v>2268</v>
      </c>
      <c r="AG39" s="249" t="s">
        <v>2269</v>
      </c>
      <c r="AH39" s="249" t="s">
        <v>2270</v>
      </c>
      <c r="AI39" s="249" t="s">
        <v>2271</v>
      </c>
    </row>
    <row r="40" spans="1:36" s="1554" customFormat="1" ht="26.25" customHeight="1">
      <c r="A40" s="1552"/>
      <c r="B40" s="1553"/>
      <c r="C40" s="1553"/>
      <c r="D40" s="2212" t="s">
        <v>2336</v>
      </c>
      <c r="E40" s="2212"/>
      <c r="F40" s="2212"/>
      <c r="G40" s="2212"/>
      <c r="H40" s="2212"/>
      <c r="I40" s="2212"/>
      <c r="J40" s="2212"/>
      <c r="K40" s="2212"/>
      <c r="L40" s="2212"/>
      <c r="M40" s="2212"/>
      <c r="N40" s="2212"/>
      <c r="O40" s="2212"/>
      <c r="P40" s="2212"/>
      <c r="Q40" s="2212"/>
      <c r="R40" s="2212"/>
      <c r="S40" s="2212"/>
      <c r="T40" s="2216" t="s">
        <v>2337</v>
      </c>
      <c r="U40" s="2217"/>
      <c r="V40" s="2217"/>
      <c r="W40" s="2217"/>
      <c r="X40" s="2217"/>
      <c r="Y40" s="2217"/>
      <c r="Z40" s="2217"/>
      <c r="AA40" s="2217"/>
      <c r="AB40" s="2217"/>
      <c r="AC40" s="2217"/>
      <c r="AD40" s="2217"/>
      <c r="AE40" s="2217"/>
      <c r="AF40" s="2217"/>
      <c r="AG40" s="2217"/>
      <c r="AH40" s="2217"/>
      <c r="AI40" s="2218"/>
    </row>
    <row r="41" spans="1:36" s="1545" customFormat="1" ht="23.1" customHeight="1">
      <c r="A41" s="1075"/>
      <c r="B41" s="1544"/>
      <c r="D41" s="2227" t="s">
        <v>2218</v>
      </c>
      <c r="E41" s="2227"/>
      <c r="F41" s="2227"/>
      <c r="G41" s="2227"/>
      <c r="H41" s="2227"/>
      <c r="I41" s="2227" t="s">
        <v>2219</v>
      </c>
      <c r="J41" s="2227"/>
      <c r="K41" s="2227"/>
      <c r="L41" s="2227"/>
      <c r="M41" s="2227"/>
      <c r="N41" s="2227" t="s">
        <v>2220</v>
      </c>
      <c r="O41" s="2227"/>
      <c r="P41" s="2227"/>
      <c r="Q41" s="2227"/>
      <c r="R41" s="2227"/>
      <c r="S41" s="2232"/>
      <c r="T41" s="2219" t="s">
        <v>2218</v>
      </c>
      <c r="U41" s="2219"/>
      <c r="V41" s="2219"/>
      <c r="W41" s="2219"/>
      <c r="X41" s="2219"/>
      <c r="Y41" s="2219" t="s">
        <v>2219</v>
      </c>
      <c r="Z41" s="2219"/>
      <c r="AA41" s="2219"/>
      <c r="AB41" s="2219"/>
      <c r="AC41" s="2219"/>
      <c r="AD41" s="2219" t="s">
        <v>2220</v>
      </c>
      <c r="AE41" s="2219"/>
      <c r="AF41" s="2219"/>
      <c r="AG41" s="2219"/>
      <c r="AH41" s="2219"/>
      <c r="AI41" s="2219"/>
    </row>
    <row r="42" spans="1:36" ht="23.1" customHeight="1">
      <c r="A42" s="1426"/>
      <c r="B42" s="1546"/>
      <c r="D42" s="2220" t="s">
        <v>2274</v>
      </c>
      <c r="E42" s="2220"/>
      <c r="F42" s="2220"/>
      <c r="G42" s="2220"/>
      <c r="H42" s="2220"/>
      <c r="I42" s="2220" t="s">
        <v>2274</v>
      </c>
      <c r="J42" s="2220"/>
      <c r="K42" s="2220"/>
      <c r="L42" s="2220"/>
      <c r="M42" s="2220"/>
      <c r="N42" s="2221" t="s">
        <v>2274</v>
      </c>
      <c r="O42" s="2221"/>
      <c r="P42" s="2221"/>
      <c r="Q42" s="2221"/>
      <c r="R42" s="2221"/>
      <c r="S42" s="2222" t="s">
        <v>2275</v>
      </c>
      <c r="T42" s="2222" t="s">
        <v>2276</v>
      </c>
      <c r="U42" s="2222"/>
      <c r="V42" s="2222"/>
      <c r="W42" s="2222"/>
      <c r="X42" s="2224"/>
      <c r="Y42" s="2225" t="s">
        <v>2276</v>
      </c>
      <c r="Z42" s="2222"/>
      <c r="AA42" s="2222"/>
      <c r="AB42" s="2222"/>
      <c r="AC42" s="2222"/>
      <c r="AD42" s="2222" t="s">
        <v>2276</v>
      </c>
      <c r="AE42" s="2222"/>
      <c r="AF42" s="2222"/>
      <c r="AG42" s="2222"/>
      <c r="AH42" s="2222"/>
      <c r="AI42" s="2222" t="s">
        <v>2277</v>
      </c>
    </row>
    <row r="43" spans="1:36" ht="23.1" customHeight="1">
      <c r="A43" s="1426"/>
      <c r="B43" s="1546"/>
      <c r="D43" s="1601"/>
      <c r="E43" s="2226" t="s">
        <v>2278</v>
      </c>
      <c r="F43" s="2226"/>
      <c r="G43" s="2226"/>
      <c r="H43" s="2226"/>
      <c r="I43" s="1601"/>
      <c r="J43" s="2226" t="s">
        <v>2278</v>
      </c>
      <c r="K43" s="2226"/>
      <c r="L43" s="2226"/>
      <c r="M43" s="2226"/>
      <c r="N43" s="1601"/>
      <c r="O43" s="2226" t="s">
        <v>2278</v>
      </c>
      <c r="P43" s="2226"/>
      <c r="Q43" s="2226"/>
      <c r="R43" s="2231"/>
      <c r="S43" s="2222"/>
      <c r="T43" s="1601"/>
      <c r="U43" s="2222" t="s">
        <v>2278</v>
      </c>
      <c r="V43" s="2222"/>
      <c r="W43" s="2222"/>
      <c r="X43" s="2224"/>
      <c r="Y43" s="1611"/>
      <c r="Z43" s="2222" t="s">
        <v>2278</v>
      </c>
      <c r="AA43" s="2222"/>
      <c r="AB43" s="2222"/>
      <c r="AC43" s="2222"/>
      <c r="AD43" s="1601"/>
      <c r="AE43" s="2222" t="s">
        <v>2278</v>
      </c>
      <c r="AF43" s="2222"/>
      <c r="AG43" s="2222"/>
      <c r="AH43" s="2222"/>
      <c r="AI43" s="2222"/>
    </row>
    <row r="44" spans="1:36" ht="40.5">
      <c r="A44" s="1426"/>
      <c r="B44" s="1546"/>
      <c r="C44" s="1311" t="s">
        <v>2279</v>
      </c>
      <c r="D44" s="1602"/>
      <c r="E44" s="1602"/>
      <c r="F44" s="1602" t="s">
        <v>2224</v>
      </c>
      <c r="G44" s="1602" t="s">
        <v>2225</v>
      </c>
      <c r="H44" s="1602" t="s">
        <v>2226</v>
      </c>
      <c r="I44" s="1602"/>
      <c r="J44" s="1602"/>
      <c r="K44" s="1602" t="s">
        <v>2224</v>
      </c>
      <c r="L44" s="1602" t="s">
        <v>2227</v>
      </c>
      <c r="M44" s="1602" t="s">
        <v>2226</v>
      </c>
      <c r="N44" s="1602"/>
      <c r="O44" s="1602"/>
      <c r="P44" s="1602" t="s">
        <v>2224</v>
      </c>
      <c r="Q44" s="1602" t="s">
        <v>2280</v>
      </c>
      <c r="R44" s="1606" t="s">
        <v>2226</v>
      </c>
      <c r="S44" s="2223"/>
      <c r="T44" s="1602"/>
      <c r="U44" s="1602"/>
      <c r="V44" s="1602" t="s">
        <v>2224</v>
      </c>
      <c r="W44" s="1602" t="s">
        <v>2225</v>
      </c>
      <c r="X44" s="1606" t="s">
        <v>2226</v>
      </c>
      <c r="Y44" s="1612"/>
      <c r="Z44" s="1602"/>
      <c r="AA44" s="1602" t="s">
        <v>2224</v>
      </c>
      <c r="AB44" s="1602" t="s">
        <v>2227</v>
      </c>
      <c r="AC44" s="1602" t="s">
        <v>2226</v>
      </c>
      <c r="AD44" s="1602"/>
      <c r="AE44" s="1602"/>
      <c r="AF44" s="1602" t="s">
        <v>2224</v>
      </c>
      <c r="AG44" s="1602" t="s">
        <v>2280</v>
      </c>
      <c r="AH44" s="1602" t="s">
        <v>2226</v>
      </c>
      <c r="AI44" s="2223"/>
    </row>
    <row r="45" spans="1:36" ht="24.95" customHeight="1">
      <c r="A45" s="1426"/>
      <c r="B45" s="1532">
        <v>1</v>
      </c>
      <c r="C45" s="1600" t="s">
        <v>2296</v>
      </c>
      <c r="D45" s="1603">
        <v>0.44093632533493504</v>
      </c>
      <c r="E45" s="1603">
        <v>4.4941464125574523E-2</v>
      </c>
      <c r="F45" s="1603">
        <v>4.2808256348688484E-2</v>
      </c>
      <c r="G45" s="1603">
        <v>0</v>
      </c>
      <c r="H45" s="1603">
        <v>5.6834607511710932E-5</v>
      </c>
      <c r="I45" s="1603">
        <v>1.6195801891619899E-2</v>
      </c>
      <c r="J45" s="1603">
        <v>1.6164888098423809E-6</v>
      </c>
      <c r="K45" s="1603">
        <v>0</v>
      </c>
      <c r="L45" s="1603">
        <v>0</v>
      </c>
      <c r="M45" s="1603">
        <v>0</v>
      </c>
      <c r="N45" s="1603">
        <v>0.457132127226555</v>
      </c>
      <c r="O45" s="1603">
        <v>4.4943080614384373E-2</v>
      </c>
      <c r="P45" s="1603">
        <v>4.2808256348688484E-2</v>
      </c>
      <c r="Q45" s="1603">
        <v>0</v>
      </c>
      <c r="R45" s="1607">
        <v>5.6834607511710932E-5</v>
      </c>
      <c r="S45" s="1603">
        <v>0.58554181309711084</v>
      </c>
      <c r="T45" s="1603">
        <v>0.35854995413908802</v>
      </c>
      <c r="U45" s="1603">
        <v>5.1835241891719175E-2</v>
      </c>
      <c r="V45" s="1603">
        <v>4.4359800962744132E-2</v>
      </c>
      <c r="W45" s="1603">
        <v>0</v>
      </c>
      <c r="X45" s="1607">
        <v>2.9120228163333986E-5</v>
      </c>
      <c r="Y45" s="1613">
        <v>2.3367791522898019E-2</v>
      </c>
      <c r="Z45" s="1603">
        <v>1.8858582082524836E-6</v>
      </c>
      <c r="AA45" s="1603">
        <v>0</v>
      </c>
      <c r="AB45" s="1603">
        <v>0</v>
      </c>
      <c r="AC45" s="1603">
        <v>0</v>
      </c>
      <c r="AD45" s="1603">
        <v>0.38191774566198605</v>
      </c>
      <c r="AE45" s="1603">
        <v>5.1837127749927429E-2</v>
      </c>
      <c r="AF45" s="1603">
        <v>4.4359800962744132E-2</v>
      </c>
      <c r="AG45" s="1603">
        <v>0</v>
      </c>
      <c r="AH45" s="1603">
        <v>2.9120228163333986E-5</v>
      </c>
      <c r="AI45" s="1603">
        <v>0.44629555801703341</v>
      </c>
      <c r="AJ45" s="1533"/>
    </row>
    <row r="46" spans="1:36" ht="24.95" customHeight="1">
      <c r="A46" s="1426"/>
      <c r="B46" s="1534">
        <v>2</v>
      </c>
      <c r="C46" s="1535" t="s">
        <v>2281</v>
      </c>
      <c r="D46" s="1604">
        <v>0.25684069228725342</v>
      </c>
      <c r="E46" s="1604">
        <v>3.7938689322648635E-2</v>
      </c>
      <c r="F46" s="1604">
        <v>3.6052100607873387E-2</v>
      </c>
      <c r="G46" s="1604">
        <v>0</v>
      </c>
      <c r="H46" s="1604">
        <v>5.062698045829934E-5</v>
      </c>
      <c r="I46" s="1604">
        <v>8.3352628982569441E-3</v>
      </c>
      <c r="J46" s="1604">
        <v>3.2651777163351103E-7</v>
      </c>
      <c r="K46" s="1604">
        <v>0</v>
      </c>
      <c r="L46" s="1604">
        <v>0</v>
      </c>
      <c r="M46" s="1604">
        <v>0</v>
      </c>
      <c r="N46" s="1604">
        <v>0.26517595518551035</v>
      </c>
      <c r="O46" s="1604">
        <v>3.7939015840420268E-2</v>
      </c>
      <c r="P46" s="1604">
        <v>3.6052100607873387E-2</v>
      </c>
      <c r="Q46" s="1604">
        <v>0</v>
      </c>
      <c r="R46" s="1608">
        <v>5.062698045829934E-5</v>
      </c>
      <c r="S46" s="1604">
        <v>0.61572753652394829</v>
      </c>
      <c r="T46" s="1604">
        <v>0.29580918078966784</v>
      </c>
      <c r="U46" s="1604">
        <v>7.4525921549725677E-2</v>
      </c>
      <c r="V46" s="1604">
        <v>6.2717795541384971E-2</v>
      </c>
      <c r="W46" s="1604">
        <v>0</v>
      </c>
      <c r="X46" s="1608">
        <v>4.6004799527136143E-5</v>
      </c>
      <c r="Y46" s="1614">
        <v>2.5991583139984776E-2</v>
      </c>
      <c r="Z46" s="1604">
        <v>2.1147499035082911E-6</v>
      </c>
      <c r="AA46" s="1604">
        <v>0</v>
      </c>
      <c r="AB46" s="1604">
        <v>0</v>
      </c>
      <c r="AC46" s="1604">
        <v>0</v>
      </c>
      <c r="AD46" s="1604">
        <v>0.32180076392965257</v>
      </c>
      <c r="AE46" s="1604">
        <v>7.4528036299629188E-2</v>
      </c>
      <c r="AF46" s="1604">
        <v>6.2717795541384971E-2</v>
      </c>
      <c r="AG46" s="1604">
        <v>0</v>
      </c>
      <c r="AH46" s="1604">
        <v>4.6004799527136143E-5</v>
      </c>
      <c r="AI46" s="1604">
        <v>0.28249723096983803</v>
      </c>
      <c r="AJ46" s="1533"/>
    </row>
    <row r="47" spans="1:36" ht="24.95" customHeight="1">
      <c r="A47" s="1426"/>
      <c r="B47" s="1534">
        <v>3</v>
      </c>
      <c r="C47" s="1536" t="s">
        <v>2297</v>
      </c>
      <c r="D47" s="1604">
        <v>0.50194935579104716</v>
      </c>
      <c r="E47" s="1604">
        <v>7.7698278735256849E-3</v>
      </c>
      <c r="F47" s="1604">
        <v>7.7192777347026096E-3</v>
      </c>
      <c r="G47" s="1604">
        <v>0</v>
      </c>
      <c r="H47" s="1604">
        <v>0</v>
      </c>
      <c r="I47" s="1604">
        <v>2.0316450177890532E-2</v>
      </c>
      <c r="J47" s="1604">
        <v>4.131050757118827E-6</v>
      </c>
      <c r="K47" s="1604">
        <v>0</v>
      </c>
      <c r="L47" s="1604">
        <v>0</v>
      </c>
      <c r="M47" s="1604">
        <v>0</v>
      </c>
      <c r="N47" s="1604">
        <v>0.52226580596893757</v>
      </c>
      <c r="O47" s="1604">
        <v>7.7739589242828032E-3</v>
      </c>
      <c r="P47" s="1604">
        <v>7.7192777347026096E-3</v>
      </c>
      <c r="Q47" s="1604">
        <v>0</v>
      </c>
      <c r="R47" s="1608">
        <v>0</v>
      </c>
      <c r="S47" s="1604">
        <v>0.17716781658329778</v>
      </c>
      <c r="T47" s="1604">
        <v>0.48405133035238584</v>
      </c>
      <c r="U47" s="1604">
        <v>1.3233177845033717E-2</v>
      </c>
      <c r="V47" s="1604">
        <v>1.3230040890348873E-2</v>
      </c>
      <c r="W47" s="1604">
        <v>0</v>
      </c>
      <c r="X47" s="1608">
        <v>0</v>
      </c>
      <c r="Y47" s="1614">
        <v>1.954669090210957E-2</v>
      </c>
      <c r="Z47" s="1604">
        <v>1.55352271900255E-6</v>
      </c>
      <c r="AA47" s="1604">
        <v>0</v>
      </c>
      <c r="AB47" s="1604">
        <v>0</v>
      </c>
      <c r="AC47" s="1604">
        <v>0</v>
      </c>
      <c r="AD47" s="1604">
        <v>0.50359802125449538</v>
      </c>
      <c r="AE47" s="1604">
        <v>1.3234731367752718E-2</v>
      </c>
      <c r="AF47" s="1604">
        <v>1.3230040890348873E-2</v>
      </c>
      <c r="AG47" s="1604">
        <v>0</v>
      </c>
      <c r="AH47" s="1604">
        <v>0</v>
      </c>
      <c r="AI47" s="1604">
        <v>0.15721633579651551</v>
      </c>
    </row>
    <row r="48" spans="1:36" ht="24.95" customHeight="1">
      <c r="A48" s="1426"/>
      <c r="B48" s="1534">
        <v>4</v>
      </c>
      <c r="C48" s="1537" t="s">
        <v>2290</v>
      </c>
      <c r="D48" s="1604">
        <v>0.23759854564327015</v>
      </c>
      <c r="E48" s="1604">
        <v>2.0447877673353196E-2</v>
      </c>
      <c r="F48" s="1604">
        <v>2.0447877673353196E-2</v>
      </c>
      <c r="G48" s="1604">
        <v>0</v>
      </c>
      <c r="H48" s="1604">
        <v>0</v>
      </c>
      <c r="I48" s="1610"/>
      <c r="J48" s="1610"/>
      <c r="K48" s="1610"/>
      <c r="L48" s="1610"/>
      <c r="M48" s="1610"/>
      <c r="N48" s="1604">
        <v>0.23759854564327015</v>
      </c>
      <c r="O48" s="1604">
        <v>2.0447877673353196E-2</v>
      </c>
      <c r="P48" s="1604">
        <v>2.0447877673353196E-2</v>
      </c>
      <c r="Q48" s="1604">
        <v>0</v>
      </c>
      <c r="R48" s="1608">
        <v>0</v>
      </c>
      <c r="S48" s="1604">
        <v>3.2366353056953935E-2</v>
      </c>
      <c r="T48" s="1604">
        <v>0.78666428257519605</v>
      </c>
      <c r="U48" s="1604">
        <v>3.3701615927330937E-4</v>
      </c>
      <c r="V48" s="1604">
        <v>3.3701615927330937E-4</v>
      </c>
      <c r="W48" s="1604">
        <v>0</v>
      </c>
      <c r="X48" s="1608">
        <v>0</v>
      </c>
      <c r="Y48" s="1615"/>
      <c r="Z48" s="1616"/>
      <c r="AA48" s="1616"/>
      <c r="AB48" s="1616"/>
      <c r="AC48" s="1616"/>
      <c r="AD48" s="1604">
        <v>0.78666428257519605</v>
      </c>
      <c r="AE48" s="1604">
        <v>3.3701615927330937E-4</v>
      </c>
      <c r="AF48" s="1604">
        <v>3.3701615927330937E-4</v>
      </c>
      <c r="AG48" s="1604">
        <v>0</v>
      </c>
      <c r="AH48" s="1604">
        <v>0</v>
      </c>
      <c r="AI48" s="1604">
        <v>1.7089386465991303E-2</v>
      </c>
    </row>
    <row r="49" spans="1:35" ht="24.95" customHeight="1">
      <c r="A49" s="1426"/>
      <c r="B49" s="1534">
        <v>5</v>
      </c>
      <c r="C49" s="1537" t="s">
        <v>2237</v>
      </c>
      <c r="D49" s="1604">
        <v>0</v>
      </c>
      <c r="E49" s="1604">
        <v>0</v>
      </c>
      <c r="F49" s="1604">
        <v>0</v>
      </c>
      <c r="G49" s="1604">
        <v>0</v>
      </c>
      <c r="H49" s="1604">
        <v>0</v>
      </c>
      <c r="I49" s="1610"/>
      <c r="J49" s="1610"/>
      <c r="K49" s="1610"/>
      <c r="L49" s="1610"/>
      <c r="M49" s="1610"/>
      <c r="N49" s="1604">
        <v>0</v>
      </c>
      <c r="O49" s="1604">
        <v>0</v>
      </c>
      <c r="P49" s="1604">
        <v>0</v>
      </c>
      <c r="Q49" s="1604">
        <v>0</v>
      </c>
      <c r="R49" s="1608">
        <v>0</v>
      </c>
      <c r="S49" s="1604">
        <v>0</v>
      </c>
      <c r="T49" s="1604">
        <v>0</v>
      </c>
      <c r="U49" s="1604">
        <v>0</v>
      </c>
      <c r="V49" s="1604">
        <v>0</v>
      </c>
      <c r="W49" s="1604">
        <v>0</v>
      </c>
      <c r="X49" s="1608">
        <v>0</v>
      </c>
      <c r="Y49" s="1615"/>
      <c r="Z49" s="1616"/>
      <c r="AA49" s="1616"/>
      <c r="AB49" s="1616"/>
      <c r="AC49" s="1616"/>
      <c r="AD49" s="1604">
        <v>0</v>
      </c>
      <c r="AE49" s="1604">
        <v>0</v>
      </c>
      <c r="AF49" s="1604">
        <v>0</v>
      </c>
      <c r="AG49" s="1604">
        <v>0</v>
      </c>
      <c r="AH49" s="1604">
        <v>0</v>
      </c>
      <c r="AI49" s="1604">
        <v>0</v>
      </c>
    </row>
    <row r="50" spans="1:35" ht="24.95" customHeight="1" thickBot="1">
      <c r="A50" s="1426"/>
      <c r="B50" s="1538">
        <v>5</v>
      </c>
      <c r="C50" s="1539" t="s">
        <v>2298</v>
      </c>
      <c r="D50" s="1605">
        <v>0.11732623074134775</v>
      </c>
      <c r="E50" s="1605">
        <v>0</v>
      </c>
      <c r="F50" s="1605">
        <v>0</v>
      </c>
      <c r="G50" s="1605">
        <v>0</v>
      </c>
      <c r="H50" s="1605">
        <v>0</v>
      </c>
      <c r="I50" s="1605">
        <v>0.11143040113601094</v>
      </c>
      <c r="J50" s="1605">
        <v>0</v>
      </c>
      <c r="K50" s="1605">
        <v>0</v>
      </c>
      <c r="L50" s="1605">
        <v>0</v>
      </c>
      <c r="M50" s="1605">
        <v>0</v>
      </c>
      <c r="N50" s="1605">
        <v>0.22875663187735867</v>
      </c>
      <c r="O50" s="1605">
        <v>0</v>
      </c>
      <c r="P50" s="1605">
        <v>0</v>
      </c>
      <c r="Q50" s="1605">
        <v>0</v>
      </c>
      <c r="R50" s="1609">
        <v>0</v>
      </c>
      <c r="S50" s="1605">
        <v>3.6328763574517641E-3</v>
      </c>
      <c r="T50" s="1605">
        <v>5.3661708450529193E-2</v>
      </c>
      <c r="U50" s="1605">
        <v>0</v>
      </c>
      <c r="V50" s="1605">
        <v>0</v>
      </c>
      <c r="W50" s="1605">
        <v>0</v>
      </c>
      <c r="X50" s="1609">
        <v>0</v>
      </c>
      <c r="Y50" s="1617">
        <v>2.0255528585391138E-3</v>
      </c>
      <c r="Z50" s="1605">
        <v>0</v>
      </c>
      <c r="AA50" s="1605">
        <v>0</v>
      </c>
      <c r="AB50" s="1605">
        <v>0</v>
      </c>
      <c r="AC50" s="1605">
        <v>0</v>
      </c>
      <c r="AD50" s="1605">
        <v>5.5687261309068301E-2</v>
      </c>
      <c r="AE50" s="1605">
        <v>0</v>
      </c>
      <c r="AF50" s="1605">
        <v>0</v>
      </c>
      <c r="AG50" s="1605">
        <v>0</v>
      </c>
      <c r="AH50" s="1605">
        <v>0</v>
      </c>
      <c r="AI50" s="1605">
        <v>6.5819912506798793E-3</v>
      </c>
    </row>
    <row r="51" spans="1:35" s="1301" customFormat="1">
      <c r="A51" s="1075"/>
    </row>
    <row r="52" spans="1:35" s="1301" customFormat="1" ht="36.75" customHeight="1">
      <c r="A52" s="1075"/>
    </row>
    <row r="53" spans="1:35" s="1301" customFormat="1" ht="21.75">
      <c r="A53" s="1075"/>
      <c r="B53" s="1551" t="s">
        <v>2299</v>
      </c>
      <c r="C53" s="1551"/>
    </row>
    <row r="54" spans="1:35" s="1301" customFormat="1" ht="14.25" thickBot="1">
      <c r="A54" s="1075"/>
      <c r="B54" s="1641"/>
    </row>
    <row r="55" spans="1:35" s="358" customFormat="1" ht="20.25" customHeight="1" thickBot="1">
      <c r="A55" s="1453"/>
      <c r="B55" s="1642"/>
      <c r="C55" s="1341"/>
      <c r="D55" s="2228" t="s">
        <v>2207</v>
      </c>
      <c r="E55" s="2228"/>
      <c r="F55" s="2228"/>
      <c r="G55" s="2229" t="s">
        <v>2208</v>
      </c>
    </row>
    <row r="56" spans="1:35" s="1374" customFormat="1" ht="91.5" customHeight="1">
      <c r="A56" s="1618"/>
      <c r="B56" s="1643"/>
      <c r="C56" s="1619"/>
      <c r="D56" s="1637" t="s">
        <v>2209</v>
      </c>
      <c r="E56" s="1637" t="s">
        <v>2210</v>
      </c>
      <c r="F56" s="1637" t="s">
        <v>2338</v>
      </c>
      <c r="G56" s="2230"/>
    </row>
    <row r="57" spans="1:35" s="1683" customFormat="1" ht="24.95" customHeight="1">
      <c r="A57" s="111"/>
      <c r="B57" s="1692"/>
      <c r="C57" s="1540" t="s">
        <v>2300</v>
      </c>
      <c r="D57" s="1541">
        <v>4.4941464125574503E-2</v>
      </c>
      <c r="E57" s="1541">
        <v>1.6164888098423809E-6</v>
      </c>
      <c r="F57" s="1541">
        <v>4.4943080614384373E-2</v>
      </c>
      <c r="G57" s="1693">
        <v>0.58554181309711084</v>
      </c>
    </row>
    <row r="58" spans="1:35" s="1683" customFormat="1" ht="24.95" customHeight="1" thickBot="1">
      <c r="A58" s="111"/>
      <c r="B58" s="1692"/>
      <c r="C58" s="1542" t="s">
        <v>2301</v>
      </c>
      <c r="D58" s="1543">
        <v>5.1835241891719175E-2</v>
      </c>
      <c r="E58" s="1543">
        <v>1.8858582082524836E-6</v>
      </c>
      <c r="F58" s="1543">
        <v>5.1837127749927429E-2</v>
      </c>
      <c r="G58" s="1694">
        <v>0.44629555801703341</v>
      </c>
    </row>
    <row r="59" spans="1:35" s="1301" customFormat="1">
      <c r="A59" s="1075"/>
      <c r="B59" s="1643"/>
    </row>
    <row r="60" spans="1:35" s="1301" customFormat="1">
      <c r="A60" s="1075"/>
      <c r="B60" s="1643"/>
    </row>
    <row r="61" spans="1:35" s="1301" customFormat="1">
      <c r="A61" s="1075"/>
      <c r="B61" s="1643"/>
    </row>
    <row r="62" spans="1:35" s="1301" customFormat="1">
      <c r="A62" s="1075"/>
      <c r="B62" s="1643"/>
    </row>
    <row r="63" spans="1:35" s="1301" customFormat="1" ht="14.1" customHeight="1">
      <c r="A63" s="1075"/>
      <c r="B63" s="1643"/>
    </row>
    <row r="64" spans="1:35" s="1301" customFormat="1">
      <c r="A64" s="1075"/>
      <c r="B64" s="1643"/>
    </row>
    <row r="65" spans="1:2" s="1301" customFormat="1">
      <c r="A65" s="1075"/>
      <c r="B65" s="1643"/>
    </row>
    <row r="66" spans="1:2" s="1301" customFormat="1">
      <c r="A66" s="1075"/>
      <c r="B66" s="1643"/>
    </row>
    <row r="67" spans="1:2" s="1301" customFormat="1">
      <c r="A67" s="1075"/>
      <c r="B67" s="1643"/>
    </row>
    <row r="68" spans="1:2" s="1301" customFormat="1">
      <c r="A68" s="1075"/>
      <c r="B68" s="1643"/>
    </row>
    <row r="69" spans="1:2" s="1301" customFormat="1">
      <c r="A69" s="1075"/>
      <c r="B69" s="1643"/>
    </row>
    <row r="70" spans="1:2" s="1301" customFormat="1">
      <c r="A70" s="1075"/>
    </row>
    <row r="71" spans="1:2" s="1301" customFormat="1">
      <c r="A71" s="1075"/>
    </row>
    <row r="72" spans="1:2" s="1301" customFormat="1">
      <c r="A72" s="1075"/>
    </row>
    <row r="73" spans="1:2" s="1301" customFormat="1">
      <c r="A73" s="1075"/>
    </row>
    <row r="74" spans="1:2" s="1301" customFormat="1">
      <c r="A74" s="1075"/>
    </row>
    <row r="75" spans="1:2" s="1301" customFormat="1">
      <c r="A75" s="1075"/>
    </row>
    <row r="76" spans="1:2" s="1301" customFormat="1">
      <c r="A76" s="1075"/>
    </row>
    <row r="77" spans="1:2" s="1301" customFormat="1">
      <c r="A77" s="1075"/>
    </row>
    <row r="78" spans="1:2" s="1301" customFormat="1">
      <c r="A78" s="1075"/>
    </row>
    <row r="79" spans="1:2" s="1301" customFormat="1">
      <c r="A79" s="1075"/>
    </row>
    <row r="80" spans="1:2" s="1301" customFormat="1">
      <c r="A80" s="1075"/>
    </row>
    <row r="81" spans="1:1" s="1301" customFormat="1">
      <c r="A81" s="1075"/>
    </row>
    <row r="82" spans="1:1" s="1301" customFormat="1">
      <c r="A82" s="1075"/>
    </row>
    <row r="83" spans="1:1" s="1301" customFormat="1">
      <c r="A83" s="1075"/>
    </row>
    <row r="84" spans="1:1" s="1301" customFormat="1">
      <c r="A84" s="1075"/>
    </row>
    <row r="85" spans="1:1" s="1301" customFormat="1">
      <c r="A85" s="1075"/>
    </row>
    <row r="86" spans="1:1" s="1301" customFormat="1">
      <c r="A86" s="1075"/>
    </row>
    <row r="87" spans="1:1" s="1301" customFormat="1">
      <c r="A87" s="1075"/>
    </row>
    <row r="88" spans="1:1" s="1301" customFormat="1">
      <c r="A88" s="1075"/>
    </row>
    <row r="89" spans="1:1" s="1301" customFormat="1">
      <c r="A89" s="1075"/>
    </row>
    <row r="90" spans="1:1" s="1301" customFormat="1">
      <c r="A90" s="1075"/>
    </row>
    <row r="91" spans="1:1" s="1301" customFormat="1">
      <c r="A91" s="1075"/>
    </row>
    <row r="92" spans="1:1" s="1301" customFormat="1">
      <c r="A92" s="1075"/>
    </row>
    <row r="93" spans="1:1" s="1301" customFormat="1">
      <c r="A93" s="1075"/>
    </row>
    <row r="94" spans="1:1" s="1301" customFormat="1">
      <c r="A94" s="1075"/>
    </row>
    <row r="95" spans="1:1" s="1301" customFormat="1">
      <c r="A95" s="1075"/>
    </row>
    <row r="96" spans="1:1" s="1301" customFormat="1">
      <c r="A96" s="1075"/>
    </row>
    <row r="97" spans="1:1" s="1301" customFormat="1">
      <c r="A97" s="1075"/>
    </row>
    <row r="98" spans="1:1" s="1301" customFormat="1">
      <c r="A98" s="1075"/>
    </row>
    <row r="99" spans="1:1" s="1301" customFormat="1">
      <c r="A99" s="1075"/>
    </row>
    <row r="100" spans="1:1" s="1301" customFormat="1">
      <c r="A100" s="1075"/>
    </row>
    <row r="101" spans="1:1" s="1301" customFormat="1">
      <c r="A101" s="1075"/>
    </row>
    <row r="102" spans="1:1" s="1301" customFormat="1">
      <c r="A102" s="1075"/>
    </row>
    <row r="103" spans="1:1" s="1301" customFormat="1">
      <c r="A103" s="1075"/>
    </row>
    <row r="104" spans="1:1" s="1301" customFormat="1">
      <c r="A104" s="1075"/>
    </row>
    <row r="105" spans="1:1" s="1301" customFormat="1">
      <c r="A105" s="1075"/>
    </row>
    <row r="106" spans="1:1" s="1301" customFormat="1">
      <c r="A106" s="1075"/>
    </row>
    <row r="107" spans="1:1" s="1301" customFormat="1">
      <c r="A107" s="1075"/>
    </row>
    <row r="108" spans="1:1" s="1301" customFormat="1">
      <c r="A108" s="1075"/>
    </row>
    <row r="109" spans="1:1" s="1301" customFormat="1">
      <c r="A109" s="1075"/>
    </row>
    <row r="110" spans="1:1" s="1301" customFormat="1">
      <c r="A110" s="1075"/>
    </row>
    <row r="111" spans="1:1" s="1301" customFormat="1">
      <c r="A111" s="1075"/>
    </row>
    <row r="112" spans="1:1" s="1301" customFormat="1">
      <c r="A112" s="1075"/>
    </row>
    <row r="113" spans="1:1" s="1301" customFormat="1">
      <c r="A113" s="1075"/>
    </row>
    <row r="114" spans="1:1" s="1301" customFormat="1">
      <c r="A114" s="1075"/>
    </row>
    <row r="115" spans="1:1" s="1301" customFormat="1">
      <c r="A115" s="1075"/>
    </row>
    <row r="116" spans="1:1" s="1301" customFormat="1">
      <c r="A116" s="1075"/>
    </row>
    <row r="117" spans="1:1" s="1301" customFormat="1">
      <c r="A117" s="1075"/>
    </row>
    <row r="118" spans="1:1" s="1301" customFormat="1">
      <c r="A118" s="1075"/>
    </row>
    <row r="119" spans="1:1" s="1301" customFormat="1">
      <c r="A119" s="1075"/>
    </row>
    <row r="120" spans="1:1" s="1301" customFormat="1">
      <c r="A120" s="1075"/>
    </row>
    <row r="121" spans="1:1" s="1301" customFormat="1">
      <c r="A121" s="1075"/>
    </row>
    <row r="122" spans="1:1" s="1301" customFormat="1">
      <c r="A122" s="1075"/>
    </row>
    <row r="123" spans="1:1" s="1301" customFormat="1">
      <c r="A123" s="1075"/>
    </row>
    <row r="124" spans="1:1" s="1301" customFormat="1">
      <c r="A124" s="1075"/>
    </row>
    <row r="125" spans="1:1" s="1301" customFormat="1">
      <c r="A125" s="1075"/>
    </row>
    <row r="126" spans="1:1" s="1301" customFormat="1">
      <c r="A126" s="1075"/>
    </row>
    <row r="127" spans="1:1" s="1301" customFormat="1">
      <c r="A127" s="1075"/>
    </row>
    <row r="128" spans="1:1" s="1301" customFormat="1">
      <c r="A128" s="1075"/>
    </row>
    <row r="129" spans="1:1" s="1301" customFormat="1">
      <c r="A129" s="1075"/>
    </row>
    <row r="130" spans="1:1" s="1301" customFormat="1">
      <c r="A130" s="1075"/>
    </row>
    <row r="131" spans="1:1" s="1301" customFormat="1">
      <c r="A131" s="1075"/>
    </row>
    <row r="132" spans="1:1" s="1301" customFormat="1">
      <c r="A132" s="1075"/>
    </row>
    <row r="133" spans="1:1" s="1301" customFormat="1">
      <c r="A133" s="1075"/>
    </row>
    <row r="134" spans="1:1" s="1301" customFormat="1">
      <c r="A134" s="1075"/>
    </row>
    <row r="135" spans="1:1" s="1301" customFormat="1">
      <c r="A135" s="1075"/>
    </row>
    <row r="136" spans="1:1" s="1301" customFormat="1">
      <c r="A136" s="1075"/>
    </row>
    <row r="137" spans="1:1" s="1301" customFormat="1">
      <c r="A137" s="1075"/>
    </row>
    <row r="138" spans="1:1" s="1301" customFormat="1">
      <c r="A138" s="1075"/>
    </row>
    <row r="139" spans="1:1" s="1301" customFormat="1">
      <c r="A139" s="1075"/>
    </row>
    <row r="140" spans="1:1" s="1301" customFormat="1">
      <c r="A140" s="1075"/>
    </row>
    <row r="141" spans="1:1" s="1301" customFormat="1">
      <c r="A141" s="1075"/>
    </row>
    <row r="142" spans="1:1" s="1301" customFormat="1">
      <c r="A142" s="1075"/>
    </row>
    <row r="143" spans="1:1" s="1301" customFormat="1">
      <c r="A143" s="1075"/>
    </row>
    <row r="144" spans="1:1" s="1301" customFormat="1">
      <c r="A144" s="1075"/>
    </row>
    <row r="145" spans="1:1" s="1301" customFormat="1">
      <c r="A145" s="1075"/>
    </row>
    <row r="146" spans="1:1" s="1301" customFormat="1">
      <c r="A146" s="1075"/>
    </row>
    <row r="147" spans="1:1" s="1301" customFormat="1">
      <c r="A147" s="1075"/>
    </row>
    <row r="148" spans="1:1" s="1301" customFormat="1">
      <c r="A148" s="1075"/>
    </row>
    <row r="149" spans="1:1" s="1301" customFormat="1">
      <c r="A149" s="1075"/>
    </row>
    <row r="150" spans="1:1" s="1301" customFormat="1">
      <c r="A150" s="1075"/>
    </row>
    <row r="151" spans="1:1" s="1301" customFormat="1">
      <c r="A151" s="1075"/>
    </row>
    <row r="152" spans="1:1" s="1301" customFormat="1">
      <c r="A152" s="1075"/>
    </row>
    <row r="153" spans="1:1" s="1301" customFormat="1">
      <c r="A153" s="1075"/>
    </row>
    <row r="154" spans="1:1" s="1301" customFormat="1">
      <c r="A154" s="1075"/>
    </row>
    <row r="155" spans="1:1" s="1301" customFormat="1">
      <c r="A155" s="1075"/>
    </row>
    <row r="156" spans="1:1" s="1301" customFormat="1">
      <c r="A156" s="1075"/>
    </row>
    <row r="157" spans="1:1" s="1301" customFormat="1">
      <c r="A157" s="1075"/>
    </row>
    <row r="158" spans="1:1" s="1301" customFormat="1">
      <c r="A158" s="1075"/>
    </row>
    <row r="159" spans="1:1" s="1301" customFormat="1">
      <c r="A159" s="1075"/>
    </row>
    <row r="160" spans="1:1" s="1301" customFormat="1">
      <c r="A160" s="1075"/>
    </row>
    <row r="161" spans="1:1" s="1301" customFormat="1">
      <c r="A161" s="1075"/>
    </row>
    <row r="162" spans="1:1" s="1301" customFormat="1">
      <c r="A162" s="1075"/>
    </row>
    <row r="163" spans="1:1" s="1301" customFormat="1">
      <c r="A163" s="1075"/>
    </row>
    <row r="164" spans="1:1" s="1301" customFormat="1">
      <c r="A164" s="1075"/>
    </row>
    <row r="165" spans="1:1" s="1301" customFormat="1">
      <c r="A165" s="1075"/>
    </row>
    <row r="166" spans="1:1" s="1301" customFormat="1">
      <c r="A166" s="1075"/>
    </row>
    <row r="167" spans="1:1" s="1301" customFormat="1">
      <c r="A167" s="1075"/>
    </row>
    <row r="168" spans="1:1" s="1301" customFormat="1">
      <c r="A168" s="1075"/>
    </row>
    <row r="169" spans="1:1" s="1301" customFormat="1">
      <c r="A169" s="1075"/>
    </row>
    <row r="170" spans="1:1" s="1301" customFormat="1">
      <c r="A170" s="1075"/>
    </row>
    <row r="171" spans="1:1" s="1301" customFormat="1">
      <c r="A171" s="1075"/>
    </row>
    <row r="172" spans="1:1" s="1301" customFormat="1">
      <c r="A172" s="1075"/>
    </row>
    <row r="173" spans="1:1" s="1301" customFormat="1">
      <c r="A173" s="1075"/>
    </row>
    <row r="174" spans="1:1" s="1301" customFormat="1">
      <c r="A174" s="1075"/>
    </row>
    <row r="175" spans="1:1" s="1301" customFormat="1">
      <c r="A175" s="1075"/>
    </row>
    <row r="176" spans="1:1" s="1301" customFormat="1">
      <c r="A176" s="1075"/>
    </row>
    <row r="177" spans="1:1" s="1301" customFormat="1">
      <c r="A177" s="1075"/>
    </row>
    <row r="178" spans="1:1" s="1301" customFormat="1">
      <c r="A178" s="1075"/>
    </row>
    <row r="179" spans="1:1" s="1301" customFormat="1">
      <c r="A179" s="1075"/>
    </row>
    <row r="180" spans="1:1" s="1301" customFormat="1">
      <c r="A180" s="1075"/>
    </row>
    <row r="181" spans="1:1" s="1301" customFormat="1">
      <c r="A181" s="1075"/>
    </row>
    <row r="182" spans="1:1" s="1301" customFormat="1">
      <c r="A182" s="1075"/>
    </row>
    <row r="183" spans="1:1" s="1301" customFormat="1">
      <c r="A183" s="1075"/>
    </row>
    <row r="184" spans="1:1" s="1301" customFormat="1">
      <c r="A184" s="1075"/>
    </row>
    <row r="185" spans="1:1" s="1301" customFormat="1">
      <c r="A185" s="1075"/>
    </row>
    <row r="186" spans="1:1" s="1301" customFormat="1">
      <c r="A186" s="1075"/>
    </row>
    <row r="187" spans="1:1" s="1301" customFormat="1">
      <c r="A187" s="1075"/>
    </row>
    <row r="188" spans="1:1" s="1301" customFormat="1">
      <c r="A188" s="1075"/>
    </row>
    <row r="189" spans="1:1" s="1301" customFormat="1">
      <c r="A189" s="1075"/>
    </row>
    <row r="190" spans="1:1" s="1301" customFormat="1">
      <c r="A190" s="1075"/>
    </row>
    <row r="191" spans="1:1" s="1301" customFormat="1">
      <c r="A191" s="1075"/>
    </row>
    <row r="192" spans="1:1" s="1301" customFormat="1">
      <c r="A192" s="1075"/>
    </row>
    <row r="193" spans="1:1" s="1301" customFormat="1">
      <c r="A193" s="1075"/>
    </row>
    <row r="194" spans="1:1" s="1301" customFormat="1">
      <c r="A194" s="1075"/>
    </row>
    <row r="195" spans="1:1" s="1301" customFormat="1">
      <c r="A195" s="1075"/>
    </row>
    <row r="196" spans="1:1" s="1301" customFormat="1">
      <c r="A196" s="1075"/>
    </row>
    <row r="197" spans="1:1" s="1301" customFormat="1">
      <c r="A197" s="1075"/>
    </row>
    <row r="198" spans="1:1" s="1301" customFormat="1">
      <c r="A198" s="1075"/>
    </row>
    <row r="199" spans="1:1" s="1301" customFormat="1">
      <c r="A199" s="1075"/>
    </row>
    <row r="200" spans="1:1" s="1301" customFormat="1">
      <c r="A200" s="1075"/>
    </row>
    <row r="201" spans="1:1" s="1301" customFormat="1">
      <c r="A201" s="1075"/>
    </row>
    <row r="202" spans="1:1" s="1301" customFormat="1">
      <c r="A202" s="1075"/>
    </row>
    <row r="203" spans="1:1" s="1301" customFormat="1">
      <c r="A203" s="1075"/>
    </row>
    <row r="204" spans="1:1" s="1301" customFormat="1">
      <c r="A204" s="1075"/>
    </row>
    <row r="205" spans="1:1" s="1301" customFormat="1">
      <c r="A205" s="1075"/>
    </row>
    <row r="206" spans="1:1" s="1301" customFormat="1">
      <c r="A206" s="1075"/>
    </row>
    <row r="207" spans="1:1" s="1301" customFormat="1">
      <c r="A207" s="1075"/>
    </row>
    <row r="208" spans="1:1" s="1301" customFormat="1">
      <c r="A208" s="1075"/>
    </row>
    <row r="209" spans="1:2" s="1301" customFormat="1">
      <c r="A209" s="1075"/>
    </row>
    <row r="210" spans="1:2" s="1301" customFormat="1">
      <c r="A210" s="1075"/>
    </row>
    <row r="211" spans="1:2" s="1301" customFormat="1">
      <c r="A211" s="1075"/>
    </row>
    <row r="212" spans="1:2" s="1301" customFormat="1">
      <c r="A212" s="1075"/>
    </row>
    <row r="213" spans="1:2" s="1301" customFormat="1">
      <c r="A213" s="1075"/>
    </row>
    <row r="214" spans="1:2" s="1301" customFormat="1">
      <c r="A214" s="1075"/>
    </row>
    <row r="215" spans="1:2">
      <c r="B215" s="1311"/>
    </row>
    <row r="216" spans="1:2">
      <c r="B216" s="1311"/>
    </row>
    <row r="217" spans="1:2">
      <c r="B217" s="1311"/>
    </row>
    <row r="218" spans="1:2">
      <c r="B218" s="1311"/>
    </row>
    <row r="219" spans="1:2">
      <c r="B219" s="1311"/>
    </row>
    <row r="220" spans="1:2">
      <c r="B220" s="1311"/>
    </row>
    <row r="221" spans="1:2">
      <c r="B221" s="1311"/>
    </row>
    <row r="222" spans="1:2">
      <c r="B222" s="1311"/>
    </row>
    <row r="223" spans="1:2">
      <c r="B223" s="1311"/>
    </row>
    <row r="224" spans="1:2">
      <c r="B224" s="1311"/>
    </row>
    <row r="225" spans="2:2">
      <c r="B225" s="1311"/>
    </row>
    <row r="226" spans="2:2">
      <c r="B226" s="1311"/>
    </row>
    <row r="227" spans="2:2">
      <c r="B227" s="1311"/>
    </row>
    <row r="228" spans="2:2">
      <c r="B228" s="1311"/>
    </row>
    <row r="229" spans="2:2">
      <c r="B229" s="1311"/>
    </row>
    <row r="230" spans="2:2">
      <c r="B230" s="1311"/>
    </row>
    <row r="231" spans="2:2">
      <c r="B231" s="1311"/>
    </row>
    <row r="232" spans="2:2">
      <c r="B232" s="1311"/>
    </row>
    <row r="233" spans="2:2">
      <c r="B233" s="1311"/>
    </row>
    <row r="234" spans="2:2">
      <c r="B234" s="1311"/>
    </row>
    <row r="235" spans="2:2">
      <c r="B235" s="1311"/>
    </row>
    <row r="236" spans="2:2">
      <c r="B236" s="1311"/>
    </row>
    <row r="237" spans="2:2">
      <c r="B237" s="1311"/>
    </row>
    <row r="238" spans="2:2">
      <c r="B238" s="1311"/>
    </row>
    <row r="239" spans="2:2">
      <c r="B239" s="1311"/>
    </row>
    <row r="240" spans="2:2">
      <c r="B240" s="1311"/>
    </row>
    <row r="241" spans="2:2">
      <c r="B241" s="1311"/>
    </row>
    <row r="242" spans="2:2">
      <c r="B242" s="1311"/>
    </row>
    <row r="243" spans="2:2">
      <c r="B243" s="1311"/>
    </row>
    <row r="244" spans="2:2">
      <c r="B244" s="1311"/>
    </row>
    <row r="245" spans="2:2">
      <c r="B245" s="1311"/>
    </row>
    <row r="246" spans="2:2">
      <c r="B246" s="1311"/>
    </row>
    <row r="247" spans="2:2">
      <c r="B247" s="1311"/>
    </row>
    <row r="248" spans="2:2">
      <c r="B248" s="1311"/>
    </row>
    <row r="249" spans="2:2">
      <c r="B249" s="1311"/>
    </row>
    <row r="250" spans="2:2">
      <c r="B250" s="1311"/>
    </row>
    <row r="251" spans="2:2">
      <c r="B251" s="1311"/>
    </row>
    <row r="252" spans="2:2">
      <c r="B252" s="1311"/>
    </row>
    <row r="253" spans="2:2">
      <c r="B253" s="1311"/>
    </row>
    <row r="254" spans="2:2">
      <c r="B254" s="1311"/>
    </row>
    <row r="255" spans="2:2">
      <c r="B255" s="1311"/>
    </row>
    <row r="256" spans="2:2">
      <c r="B256" s="1311"/>
    </row>
    <row r="257" spans="2:2">
      <c r="B257" s="1311"/>
    </row>
    <row r="258" spans="2:2">
      <c r="B258" s="1311"/>
    </row>
    <row r="259" spans="2:2">
      <c r="B259" s="1311"/>
    </row>
    <row r="260" spans="2:2">
      <c r="B260" s="1311"/>
    </row>
    <row r="261" spans="2:2">
      <c r="B261" s="1311"/>
    </row>
    <row r="262" spans="2:2">
      <c r="B262" s="1311"/>
    </row>
    <row r="263" spans="2:2">
      <c r="B263" s="1311"/>
    </row>
    <row r="264" spans="2:2">
      <c r="B264" s="1311"/>
    </row>
    <row r="265" spans="2:2">
      <c r="B265" s="1311"/>
    </row>
    <row r="266" spans="2:2">
      <c r="B266" s="1311"/>
    </row>
    <row r="267" spans="2:2">
      <c r="B267" s="1311"/>
    </row>
    <row r="268" spans="2:2">
      <c r="B268" s="1311"/>
    </row>
    <row r="269" spans="2:2">
      <c r="B269" s="1311"/>
    </row>
    <row r="270" spans="2:2">
      <c r="B270" s="1311"/>
    </row>
    <row r="271" spans="2:2">
      <c r="B271" s="1311"/>
    </row>
    <row r="272" spans="2:2">
      <c r="B272" s="1311"/>
    </row>
    <row r="273" spans="2:2">
      <c r="B273" s="1311"/>
    </row>
    <row r="274" spans="2:2">
      <c r="B274" s="1311"/>
    </row>
    <row r="275" spans="2:2">
      <c r="B275" s="1311"/>
    </row>
    <row r="276" spans="2:2">
      <c r="B276" s="1311"/>
    </row>
    <row r="277" spans="2:2">
      <c r="B277" s="1311"/>
    </row>
    <row r="278" spans="2:2">
      <c r="B278" s="1311"/>
    </row>
    <row r="279" spans="2:2">
      <c r="B279" s="1311"/>
    </row>
    <row r="280" spans="2:2">
      <c r="B280" s="1311"/>
    </row>
    <row r="281" spans="2:2">
      <c r="B281" s="1311"/>
    </row>
    <row r="282" spans="2:2">
      <c r="B282" s="1311"/>
    </row>
    <row r="283" spans="2:2">
      <c r="B283" s="1311"/>
    </row>
    <row r="284" spans="2:2">
      <c r="B284" s="1311"/>
    </row>
    <row r="285" spans="2:2">
      <c r="B285" s="1311"/>
    </row>
  </sheetData>
  <mergeCells count="39">
    <mergeCell ref="D55:F55"/>
    <mergeCell ref="G55:G56"/>
    <mergeCell ref="T41:X41"/>
    <mergeCell ref="Y41:AC41"/>
    <mergeCell ref="J43:M43"/>
    <mergeCell ref="O43:R43"/>
    <mergeCell ref="U43:X43"/>
    <mergeCell ref="Z43:AC43"/>
    <mergeCell ref="N41:S41"/>
    <mergeCell ref="D40:S40"/>
    <mergeCell ref="T40:AI40"/>
    <mergeCell ref="AD41:AI41"/>
    <mergeCell ref="D42:H42"/>
    <mergeCell ref="I42:M42"/>
    <mergeCell ref="N42:R42"/>
    <mergeCell ref="S42:S44"/>
    <mergeCell ref="T42:X42"/>
    <mergeCell ref="Y42:AC42"/>
    <mergeCell ref="AD42:AH42"/>
    <mergeCell ref="AI42:AI44"/>
    <mergeCell ref="E43:H43"/>
    <mergeCell ref="D41:H41"/>
    <mergeCell ref="I41:M41"/>
    <mergeCell ref="AE43:AH43"/>
    <mergeCell ref="U17:Y17"/>
    <mergeCell ref="U18:Y18"/>
    <mergeCell ref="V19:Y19"/>
    <mergeCell ref="B7:C7"/>
    <mergeCell ref="D9:S9"/>
    <mergeCell ref="D10:D13"/>
    <mergeCell ref="E10:I10"/>
    <mergeCell ref="J10:N10"/>
    <mergeCell ref="O10:S10"/>
    <mergeCell ref="E11:I11"/>
    <mergeCell ref="J11:N11"/>
    <mergeCell ref="O11:S11"/>
    <mergeCell ref="F12:I12"/>
    <mergeCell ref="K12:N12"/>
    <mergeCell ref="P12:S12"/>
  </mergeCells>
  <hyperlinks>
    <hyperlink ref="F1" location="Index!A1" display="Back to index" xr:uid="{45B929AD-A45F-4619-83F0-9FEA18810597}"/>
  </hyperlinks>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B225E-648C-4FA8-B2B5-8A95C88ADAC0}">
  <sheetPr>
    <tabColor theme="7" tint="0.59999389629810485"/>
  </sheetPr>
  <dimension ref="A1:J33"/>
  <sheetViews>
    <sheetView showGridLines="0" zoomScale="90" zoomScaleNormal="90" workbookViewId="0"/>
  </sheetViews>
  <sheetFormatPr defaultColWidth="8.85546875" defaultRowHeight="13.5"/>
  <cols>
    <col min="1" max="1" width="4.7109375" style="77" customWidth="1"/>
    <col min="2" max="2" width="4.5703125" style="1448" customWidth="1"/>
    <col min="3" max="3" width="23.28515625" style="1172" customWidth="1"/>
    <col min="4" max="4" width="48" style="1172" customWidth="1"/>
    <col min="5" max="7" width="22.7109375" style="1172" customWidth="1"/>
    <col min="8" max="8" width="73.7109375" style="1172" customWidth="1"/>
    <col min="9" max="9" width="8.85546875" style="1172"/>
    <col min="10" max="10" width="14.7109375" style="1172" customWidth="1"/>
    <col min="11" max="16384" width="8.85546875" style="1172"/>
  </cols>
  <sheetData>
    <row r="1" spans="1:10" ht="21.75">
      <c r="A1" s="1075"/>
      <c r="C1" s="228" t="s">
        <v>2302</v>
      </c>
      <c r="H1" s="334"/>
      <c r="J1" s="772" t="s">
        <v>418</v>
      </c>
    </row>
    <row r="2" spans="1:10" s="334" customFormat="1">
      <c r="A2" s="1075"/>
      <c r="B2" s="1171"/>
      <c r="C2" s="1297" t="s">
        <v>672</v>
      </c>
    </row>
    <row r="3" spans="1:10" s="334" customFormat="1">
      <c r="A3" s="1075"/>
      <c r="B3" s="1171"/>
      <c r="C3" s="1339"/>
      <c r="D3" s="1340"/>
    </row>
    <row r="4" spans="1:10" s="1623" customFormat="1" ht="14.25" thickBot="1">
      <c r="A4" s="1621"/>
      <c r="B4" s="1622"/>
      <c r="C4" s="1622" t="s">
        <v>64</v>
      </c>
      <c r="D4" s="1622" t="s">
        <v>65</v>
      </c>
      <c r="E4" s="1622" t="s">
        <v>66</v>
      </c>
      <c r="F4" s="1622" t="s">
        <v>67</v>
      </c>
      <c r="G4" s="1622" t="s">
        <v>68</v>
      </c>
      <c r="H4" s="1622" t="s">
        <v>69</v>
      </c>
    </row>
    <row r="5" spans="1:10" s="334" customFormat="1" ht="15" customHeight="1" thickBot="1">
      <c r="A5" s="1075"/>
      <c r="B5" s="1624"/>
      <c r="C5" s="2229" t="s">
        <v>2303</v>
      </c>
      <c r="D5" s="2239" t="s">
        <v>2304</v>
      </c>
      <c r="E5" s="2241" t="s">
        <v>2305</v>
      </c>
      <c r="F5" s="2241" t="s">
        <v>2306</v>
      </c>
      <c r="G5" s="2241" t="s">
        <v>2307</v>
      </c>
      <c r="H5" s="2241" t="s">
        <v>2308</v>
      </c>
    </row>
    <row r="6" spans="1:10" s="334" customFormat="1" ht="31.5" customHeight="1">
      <c r="A6" s="1075"/>
      <c r="B6" s="1625"/>
      <c r="C6" s="2230"/>
      <c r="D6" s="2240"/>
      <c r="E6" s="2242"/>
      <c r="F6" s="2242"/>
      <c r="G6" s="2242"/>
      <c r="H6" s="2242"/>
    </row>
    <row r="7" spans="1:10" s="596" customFormat="1" ht="20.100000000000001" customHeight="1">
      <c r="A7" s="111"/>
      <c r="B7" s="1626">
        <v>1</v>
      </c>
      <c r="C7" s="2233" t="s">
        <v>2309</v>
      </c>
      <c r="D7" s="1627" t="s">
        <v>2282</v>
      </c>
      <c r="E7" s="1628" t="s">
        <v>1309</v>
      </c>
      <c r="F7" s="1628" t="s">
        <v>1309</v>
      </c>
      <c r="G7" s="1628" t="s">
        <v>1309</v>
      </c>
      <c r="H7" s="1628" t="s">
        <v>1309</v>
      </c>
    </row>
    <row r="8" spans="1:10" s="596" customFormat="1" ht="20.100000000000001" customHeight="1">
      <c r="A8" s="111"/>
      <c r="B8" s="1629">
        <v>2</v>
      </c>
      <c r="C8" s="2234"/>
      <c r="D8" s="1630" t="s">
        <v>1798</v>
      </c>
      <c r="E8" s="1628" t="s">
        <v>1309</v>
      </c>
      <c r="F8" s="1628" t="s">
        <v>1309</v>
      </c>
      <c r="G8" s="1628" t="s">
        <v>1309</v>
      </c>
      <c r="H8" s="1628" t="s">
        <v>1309</v>
      </c>
    </row>
    <row r="9" spans="1:10" s="596" customFormat="1" ht="27">
      <c r="A9" s="111"/>
      <c r="B9" s="1629">
        <v>3</v>
      </c>
      <c r="C9" s="2234"/>
      <c r="D9" s="1631" t="s">
        <v>2142</v>
      </c>
      <c r="E9" s="1628" t="s">
        <v>1309</v>
      </c>
      <c r="F9" s="1628" t="s">
        <v>1309</v>
      </c>
      <c r="G9" s="1628" t="s">
        <v>1309</v>
      </c>
      <c r="H9" s="1628" t="s">
        <v>1309</v>
      </c>
    </row>
    <row r="10" spans="1:10" s="596" customFormat="1" ht="20.100000000000001" customHeight="1">
      <c r="A10" s="111"/>
      <c r="B10" s="1629">
        <v>4</v>
      </c>
      <c r="C10" s="2234"/>
      <c r="D10" s="1630" t="s">
        <v>1800</v>
      </c>
      <c r="E10" s="1628" t="s">
        <v>1309</v>
      </c>
      <c r="F10" s="1628" t="s">
        <v>1309</v>
      </c>
      <c r="G10" s="1628" t="s">
        <v>1309</v>
      </c>
      <c r="H10" s="1628" t="s">
        <v>1309</v>
      </c>
    </row>
    <row r="11" spans="1:10" s="596" customFormat="1" ht="27">
      <c r="A11" s="111"/>
      <c r="B11" s="1629">
        <v>5</v>
      </c>
      <c r="C11" s="2234"/>
      <c r="D11" s="1631" t="s">
        <v>2143</v>
      </c>
      <c r="E11" s="1628" t="s">
        <v>1309</v>
      </c>
      <c r="F11" s="1628" t="s">
        <v>1309</v>
      </c>
      <c r="G11" s="1628" t="s">
        <v>1309</v>
      </c>
      <c r="H11" s="1628" t="s">
        <v>1309</v>
      </c>
    </row>
    <row r="12" spans="1:10" s="596" customFormat="1" ht="20.100000000000001" customHeight="1">
      <c r="A12" s="111"/>
      <c r="B12" s="1629">
        <v>6</v>
      </c>
      <c r="C12" s="2234"/>
      <c r="D12" s="1620" t="s">
        <v>2310</v>
      </c>
      <c r="E12" s="1628" t="s">
        <v>1309</v>
      </c>
      <c r="F12" s="1628" t="s">
        <v>1309</v>
      </c>
      <c r="G12" s="1628" t="s">
        <v>1309</v>
      </c>
      <c r="H12" s="1628" t="s">
        <v>1309</v>
      </c>
    </row>
    <row r="13" spans="1:10" s="596" customFormat="1" ht="20.100000000000001" customHeight="1">
      <c r="A13" s="111"/>
      <c r="B13" s="1629">
        <v>7</v>
      </c>
      <c r="C13" s="2234"/>
      <c r="D13" s="1630" t="s">
        <v>2311</v>
      </c>
      <c r="E13" s="1628" t="s">
        <v>1309</v>
      </c>
      <c r="F13" s="1628" t="s">
        <v>1309</v>
      </c>
      <c r="G13" s="1628" t="s">
        <v>1309</v>
      </c>
      <c r="H13" s="1628" t="s">
        <v>1309</v>
      </c>
    </row>
    <row r="14" spans="1:10" s="596" customFormat="1" ht="38.1" customHeight="1">
      <c r="A14" s="111"/>
      <c r="B14" s="1629">
        <v>8</v>
      </c>
      <c r="C14" s="2234" t="s">
        <v>2312</v>
      </c>
      <c r="D14" s="1620" t="s">
        <v>2282</v>
      </c>
      <c r="E14" s="1632">
        <v>16.150700699999998</v>
      </c>
      <c r="F14" s="1632" t="s">
        <v>1015</v>
      </c>
      <c r="G14" s="1632" t="s">
        <v>1077</v>
      </c>
      <c r="H14" s="2236" t="s">
        <v>2313</v>
      </c>
    </row>
    <row r="15" spans="1:10" s="596" customFormat="1" ht="38.1" customHeight="1">
      <c r="A15" s="111"/>
      <c r="B15" s="1629">
        <v>9</v>
      </c>
      <c r="C15" s="2234"/>
      <c r="D15" s="1620" t="s">
        <v>1798</v>
      </c>
      <c r="E15" s="1632">
        <v>78.111598290000003</v>
      </c>
      <c r="F15" s="1632" t="s">
        <v>1015</v>
      </c>
      <c r="G15" s="1632" t="s">
        <v>1077</v>
      </c>
      <c r="H15" s="2237"/>
    </row>
    <row r="16" spans="1:10" s="596" customFormat="1" ht="45" customHeight="1">
      <c r="A16" s="111"/>
      <c r="B16" s="1629">
        <v>10</v>
      </c>
      <c r="C16" s="2234"/>
      <c r="D16" s="1631" t="s">
        <v>2142</v>
      </c>
      <c r="E16" s="1632">
        <v>32.739494010000001</v>
      </c>
      <c r="F16" s="1632" t="s">
        <v>1015</v>
      </c>
      <c r="G16" s="1632" t="s">
        <v>1077</v>
      </c>
      <c r="H16" s="2238"/>
    </row>
    <row r="17" spans="1:8" s="596" customFormat="1" ht="20.100000000000001" customHeight="1">
      <c r="A17" s="111"/>
      <c r="B17" s="1629">
        <v>11</v>
      </c>
      <c r="C17" s="2234"/>
      <c r="D17" s="1630" t="s">
        <v>1800</v>
      </c>
      <c r="E17" s="1628" t="s">
        <v>1309</v>
      </c>
      <c r="F17" s="1628" t="s">
        <v>1309</v>
      </c>
      <c r="G17" s="1628" t="s">
        <v>1309</v>
      </c>
      <c r="H17" s="1628" t="s">
        <v>1309</v>
      </c>
    </row>
    <row r="18" spans="1:8" s="596" customFormat="1" ht="27">
      <c r="A18" s="111"/>
      <c r="B18" s="1629">
        <v>12</v>
      </c>
      <c r="C18" s="2234"/>
      <c r="D18" s="1631" t="s">
        <v>2143</v>
      </c>
      <c r="E18" s="1628" t="s">
        <v>1309</v>
      </c>
      <c r="F18" s="1628" t="s">
        <v>1309</v>
      </c>
      <c r="G18" s="1628" t="s">
        <v>1309</v>
      </c>
      <c r="H18" s="1628" t="s">
        <v>1309</v>
      </c>
    </row>
    <row r="19" spans="1:8" s="596" customFormat="1" ht="20.100000000000001" customHeight="1">
      <c r="A19" s="111"/>
      <c r="B19" s="1629">
        <v>13</v>
      </c>
      <c r="C19" s="2234"/>
      <c r="D19" s="1620" t="s">
        <v>2310</v>
      </c>
      <c r="E19" s="1628" t="s">
        <v>1309</v>
      </c>
      <c r="F19" s="1628" t="s">
        <v>1309</v>
      </c>
      <c r="G19" s="1628" t="s">
        <v>1309</v>
      </c>
      <c r="H19" s="1628" t="s">
        <v>1309</v>
      </c>
    </row>
    <row r="20" spans="1:8" s="596" customFormat="1" ht="20.100000000000001" customHeight="1" thickBot="1">
      <c r="A20" s="111"/>
      <c r="B20" s="1633">
        <v>14</v>
      </c>
      <c r="C20" s="2235"/>
      <c r="D20" s="1634" t="s">
        <v>2311</v>
      </c>
      <c r="E20" s="1635" t="s">
        <v>1309</v>
      </c>
      <c r="F20" s="1635" t="s">
        <v>1309</v>
      </c>
      <c r="G20" s="1635" t="s">
        <v>1309</v>
      </c>
      <c r="H20" s="1635" t="s">
        <v>1309</v>
      </c>
    </row>
    <row r="21" spans="1:8" s="334" customFormat="1">
      <c r="A21" s="1075"/>
      <c r="B21" s="1171"/>
    </row>
    <row r="22" spans="1:8" s="334" customFormat="1">
      <c r="A22" s="1075"/>
      <c r="B22" s="1171"/>
    </row>
    <row r="23" spans="1:8" s="334" customFormat="1">
      <c r="A23" s="1075"/>
      <c r="B23" s="1171"/>
    </row>
    <row r="24" spans="1:8" s="334" customFormat="1">
      <c r="A24" s="1075"/>
      <c r="B24" s="1171"/>
      <c r="C24" s="1343"/>
      <c r="D24" s="1343"/>
    </row>
    <row r="25" spans="1:8" s="334" customFormat="1">
      <c r="A25" s="1075"/>
      <c r="B25" s="1171"/>
    </row>
    <row r="26" spans="1:8" s="334" customFormat="1">
      <c r="A26" s="1075"/>
      <c r="B26" s="1171"/>
    </row>
    <row r="27" spans="1:8">
      <c r="A27" s="1075"/>
    </row>
    <row r="28" spans="1:8">
      <c r="A28" s="1075"/>
    </row>
    <row r="29" spans="1:8">
      <c r="A29" s="1075"/>
    </row>
    <row r="30" spans="1:8">
      <c r="A30" s="1075"/>
    </row>
    <row r="31" spans="1:8">
      <c r="A31" s="1075"/>
    </row>
    <row r="32" spans="1:8">
      <c r="A32" s="1075"/>
    </row>
    <row r="33" spans="1:1">
      <c r="A33" s="1165"/>
    </row>
  </sheetData>
  <mergeCells count="9">
    <mergeCell ref="C7:C13"/>
    <mergeCell ref="C14:C20"/>
    <mergeCell ref="H14:H16"/>
    <mergeCell ref="C5:C6"/>
    <mergeCell ref="D5:D6"/>
    <mergeCell ref="E5:E6"/>
    <mergeCell ref="F5:F6"/>
    <mergeCell ref="G5:G6"/>
    <mergeCell ref="H5:H6"/>
  </mergeCells>
  <hyperlinks>
    <hyperlink ref="J1" location="Index!A1" display="Back to index" xr:uid="{D45E454E-E65C-4C3B-A03A-135A1059B404}"/>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7DE68-A402-4A92-9C36-7903B3A1277A}">
  <sheetPr>
    <tabColor theme="7" tint="0.59999389629810485"/>
  </sheetPr>
  <dimension ref="A1:N50"/>
  <sheetViews>
    <sheetView showGridLines="0" zoomScale="90" zoomScaleNormal="90" workbookViewId="0"/>
  </sheetViews>
  <sheetFormatPr defaultRowHeight="15"/>
  <cols>
    <col min="1" max="1" width="4.7109375" style="721" customWidth="1"/>
    <col min="2" max="2" width="6.28515625" customWidth="1"/>
    <col min="3" max="3" width="74.28515625" customWidth="1"/>
    <col min="4" max="4" width="19.28515625" customWidth="1"/>
    <col min="5" max="5" width="34.7109375" style="721" customWidth="1"/>
    <col min="6" max="6" width="13.85546875" customWidth="1"/>
  </cols>
  <sheetData>
    <row r="1" spans="1:11" s="1950" customFormat="1" ht="38.25" customHeight="1">
      <c r="B1" s="2022" t="s">
        <v>2035</v>
      </c>
      <c r="C1" s="2022"/>
      <c r="D1" s="2022"/>
      <c r="F1" s="9" t="s">
        <v>418</v>
      </c>
    </row>
    <row r="2" spans="1:11" s="1950" customFormat="1" ht="18.75" thickBot="1">
      <c r="B2" s="1949" t="s">
        <v>2032</v>
      </c>
    </row>
    <row r="3" spans="1:11" s="12" customFormat="1" ht="21.75" customHeight="1">
      <c r="C3" s="1959" t="s">
        <v>441</v>
      </c>
      <c r="D3" s="1960" t="s">
        <v>64</v>
      </c>
    </row>
    <row r="4" spans="1:11" s="12" customFormat="1" ht="21" customHeight="1">
      <c r="C4" s="1961"/>
      <c r="D4" s="1961" t="s">
        <v>1285</v>
      </c>
    </row>
    <row r="5" spans="1:11" s="12" customFormat="1" ht="30.6" customHeight="1">
      <c r="B5" s="1962">
        <v>1</v>
      </c>
      <c r="C5" s="1963" t="s">
        <v>2036</v>
      </c>
      <c r="D5" s="1962"/>
    </row>
    <row r="6" spans="1:11" s="12" customFormat="1" ht="30.6" customHeight="1">
      <c r="A6" s="718"/>
      <c r="B6" s="1964">
        <v>2</v>
      </c>
      <c r="C6" s="1965" t="s">
        <v>2037</v>
      </c>
      <c r="D6" s="1964"/>
      <c r="E6" s="718"/>
    </row>
    <row r="7" spans="1:11" s="1950" customFormat="1" ht="18">
      <c r="A7" s="14"/>
      <c r="E7" s="14"/>
    </row>
    <row r="8" spans="1:11" s="1950" customFormat="1" ht="18">
      <c r="A8" s="14"/>
      <c r="E8" s="14"/>
    </row>
    <row r="9" spans="1:11" s="1950" customFormat="1" ht="18">
      <c r="A9" s="14"/>
      <c r="E9" s="14"/>
    </row>
    <row r="10" spans="1:11" s="1950" customFormat="1" ht="18">
      <c r="A10" s="718"/>
      <c r="E10" s="718"/>
    </row>
    <row r="11" spans="1:11" s="1950" customFormat="1" ht="18">
      <c r="A11" s="14"/>
      <c r="E11" s="14"/>
    </row>
    <row r="12" spans="1:11" ht="18">
      <c r="A12" s="724"/>
      <c r="E12" s="724"/>
      <c r="K12" s="1950"/>
    </row>
    <row r="13" spans="1:11" ht="18">
      <c r="A13" s="725"/>
      <c r="E13" s="725"/>
      <c r="K13" s="1950"/>
    </row>
    <row r="14" spans="1:11" ht="18">
      <c r="A14" s="725"/>
      <c r="E14" s="725"/>
      <c r="K14" s="1950"/>
    </row>
    <row r="15" spans="1:11" ht="18">
      <c r="A15" s="725"/>
      <c r="E15" s="725"/>
      <c r="K15" s="1950"/>
    </row>
    <row r="16" spans="1:11" ht="18">
      <c r="A16" s="724"/>
      <c r="E16" s="724"/>
      <c r="K16" s="1950"/>
    </row>
    <row r="17" spans="1:14">
      <c r="A17" s="725"/>
      <c r="E17" s="725"/>
    </row>
    <row r="18" spans="1:14">
      <c r="A18" s="725"/>
      <c r="E18" s="725"/>
    </row>
    <row r="19" spans="1:14">
      <c r="A19" s="725"/>
      <c r="E19" s="725"/>
    </row>
    <row r="20" spans="1:14">
      <c r="A20" s="725"/>
      <c r="E20" s="725"/>
    </row>
    <row r="21" spans="1:14">
      <c r="A21" s="724"/>
      <c r="E21" s="724"/>
    </row>
    <row r="22" spans="1:14">
      <c r="A22" s="725"/>
      <c r="E22" s="725"/>
      <c r="N22" s="721"/>
    </row>
    <row r="23" spans="1:14">
      <c r="A23" s="725"/>
      <c r="E23" s="725"/>
    </row>
    <row r="24" spans="1:14">
      <c r="A24" s="725"/>
      <c r="E24" s="725"/>
    </row>
    <row r="25" spans="1:14">
      <c r="A25" s="725"/>
      <c r="E25" s="725"/>
    </row>
    <row r="26" spans="1:14">
      <c r="A26" s="725"/>
      <c r="E26" s="725"/>
    </row>
    <row r="27" spans="1:14">
      <c r="A27" s="725"/>
      <c r="E27" s="725"/>
    </row>
    <row r="28" spans="1:14">
      <c r="A28" s="725"/>
      <c r="E28" s="725"/>
    </row>
    <row r="29" spans="1:14">
      <c r="A29" s="725"/>
      <c r="E29" s="725"/>
    </row>
    <row r="30" spans="1:14">
      <c r="A30" s="725"/>
      <c r="E30" s="725"/>
    </row>
    <row r="31" spans="1:14">
      <c r="A31" s="724"/>
      <c r="E31" s="724"/>
    </row>
    <row r="32" spans="1:14">
      <c r="A32" s="725"/>
      <c r="E32" s="725"/>
    </row>
    <row r="33" spans="1:5">
      <c r="A33" s="725"/>
      <c r="E33" s="725"/>
    </row>
    <row r="34" spans="1:5">
      <c r="A34" s="724"/>
      <c r="E34" s="724"/>
    </row>
    <row r="35" spans="1:5">
      <c r="A35" s="726"/>
      <c r="E35" s="726"/>
    </row>
    <row r="36" spans="1:5">
      <c r="A36" s="726"/>
      <c r="E36" s="726"/>
    </row>
    <row r="37" spans="1:5">
      <c r="A37" s="726"/>
      <c r="E37" s="726"/>
    </row>
    <row r="38" spans="1:5">
      <c r="A38" s="726"/>
      <c r="E38" s="726"/>
    </row>
    <row r="39" spans="1:5">
      <c r="A39" s="726"/>
      <c r="E39" s="726"/>
    </row>
    <row r="40" spans="1:5">
      <c r="A40" s="726"/>
      <c r="E40" s="726"/>
    </row>
    <row r="41" spans="1:5">
      <c r="A41" s="724"/>
      <c r="E41" s="724"/>
    </row>
    <row r="42" spans="1:5">
      <c r="A42" s="725"/>
      <c r="E42" s="725"/>
    </row>
    <row r="43" spans="1:5">
      <c r="A43" s="725"/>
      <c r="E43" s="725"/>
    </row>
    <row r="44" spans="1:5">
      <c r="A44" s="725"/>
      <c r="E44" s="725"/>
    </row>
    <row r="45" spans="1:5">
      <c r="A45" s="725"/>
      <c r="E45" s="725"/>
    </row>
    <row r="46" spans="1:5">
      <c r="A46" s="725"/>
      <c r="E46" s="725"/>
    </row>
    <row r="47" spans="1:5">
      <c r="A47" s="724"/>
      <c r="E47" s="724"/>
    </row>
    <row r="48" spans="1:5">
      <c r="A48" s="725"/>
      <c r="E48" s="725"/>
    </row>
    <row r="49" spans="1:5">
      <c r="A49" s="725"/>
      <c r="E49" s="725"/>
    </row>
    <row r="50" spans="1:5">
      <c r="A50" s="725"/>
      <c r="E50" s="725"/>
    </row>
  </sheetData>
  <mergeCells count="1">
    <mergeCell ref="B1:D1"/>
  </mergeCells>
  <hyperlinks>
    <hyperlink ref="F1" location="Index!A1" display="Back to index" xr:uid="{039048B2-067A-4019-9C4E-E9EEE6034ABC}"/>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DDE49-14A7-4B66-94EF-4E004B64A8BF}">
  <sheetPr>
    <tabColor theme="7" tint="0.59999389629810485"/>
  </sheetPr>
  <dimension ref="A1:N304"/>
  <sheetViews>
    <sheetView showGridLines="0" zoomScale="90" zoomScaleNormal="90" zoomScalePageLayoutView="85" workbookViewId="0"/>
  </sheetViews>
  <sheetFormatPr defaultColWidth="8.85546875" defaultRowHeight="15"/>
  <cols>
    <col min="1" max="1" width="4.7109375" style="85" customWidth="1"/>
    <col min="2" max="2" width="7.85546875" style="190" customWidth="1"/>
    <col min="3" max="3" width="98.140625" style="190" customWidth="1"/>
    <col min="4" max="4" width="25.28515625" style="198" customWidth="1"/>
    <col min="5" max="9" width="15.7109375" style="198" customWidth="1"/>
    <col min="10" max="10" width="15.7109375" style="85" customWidth="1"/>
    <col min="11" max="15" width="15.7109375" style="198" customWidth="1"/>
    <col min="16" max="16384" width="8.85546875" style="198"/>
  </cols>
  <sheetData>
    <row r="1" spans="1:14" s="190" customFormat="1" ht="42" customHeight="1">
      <c r="A1" s="85"/>
      <c r="B1" s="1948" t="s">
        <v>2377</v>
      </c>
      <c r="C1" s="1948"/>
      <c r="D1" s="1948"/>
      <c r="F1" s="189"/>
      <c r="H1" s="9" t="s">
        <v>418</v>
      </c>
      <c r="K1" s="11"/>
    </row>
    <row r="2" spans="1:14" s="12" customFormat="1" ht="15" customHeight="1">
      <c r="A2" s="26"/>
      <c r="B2" s="750" t="s">
        <v>1647</v>
      </c>
      <c r="C2" s="170"/>
      <c r="D2" s="171"/>
    </row>
    <row r="3" spans="1:14" s="1172" customFormat="1" ht="15" customHeight="1" thickBot="1">
      <c r="A3" s="1075"/>
      <c r="B3" s="358"/>
      <c r="C3" s="358"/>
      <c r="D3" s="1171" t="s">
        <v>64</v>
      </c>
      <c r="E3" s="192"/>
      <c r="F3" s="192"/>
      <c r="G3" s="192"/>
      <c r="H3" s="192"/>
      <c r="I3" s="192"/>
      <c r="J3" s="1075"/>
      <c r="K3" s="1171"/>
      <c r="L3" s="1171"/>
      <c r="M3" s="1171"/>
      <c r="N3" s="1171"/>
    </row>
    <row r="4" spans="1:14" s="334" customFormat="1" ht="51" customHeight="1">
      <c r="A4" s="1077"/>
      <c r="B4" s="1185" t="s">
        <v>1283</v>
      </c>
      <c r="C4" s="708"/>
      <c r="D4" s="1173" t="s">
        <v>1284</v>
      </c>
      <c r="E4" s="192"/>
      <c r="F4" s="192"/>
      <c r="G4" s="192"/>
      <c r="H4" s="192"/>
      <c r="I4" s="192"/>
      <c r="J4" s="1077"/>
    </row>
    <row r="5" spans="1:14" s="334" customFormat="1" ht="14.25" thickBot="1">
      <c r="A5" s="1075"/>
      <c r="D5" s="710" t="s">
        <v>1285</v>
      </c>
      <c r="E5" s="192"/>
      <c r="F5" s="192"/>
      <c r="G5" s="192"/>
      <c r="H5" s="192"/>
      <c r="I5" s="192"/>
      <c r="J5" s="1075"/>
    </row>
    <row r="6" spans="1:14" s="1174" customFormat="1" ht="20.100000000000001" customHeight="1">
      <c r="A6" s="1075"/>
      <c r="B6" s="2243" t="s">
        <v>1286</v>
      </c>
      <c r="C6" s="2243"/>
      <c r="D6" s="197"/>
      <c r="E6" s="192"/>
      <c r="F6" s="192"/>
      <c r="G6" s="192"/>
      <c r="H6" s="192"/>
      <c r="I6" s="192"/>
      <c r="J6" s="1075"/>
    </row>
    <row r="7" spans="1:14" s="1174" customFormat="1" ht="24.95" customHeight="1">
      <c r="A7" s="1075"/>
      <c r="B7" s="1175" t="s">
        <v>1287</v>
      </c>
      <c r="C7" s="1176" t="s">
        <v>1288</v>
      </c>
      <c r="D7" s="181">
        <v>9125.7932757973904</v>
      </c>
      <c r="E7" s="192"/>
      <c r="F7" s="192"/>
      <c r="G7" s="192"/>
      <c r="H7" s="192"/>
      <c r="I7" s="192"/>
      <c r="J7" s="1075"/>
    </row>
    <row r="8" spans="1:14" s="1174" customFormat="1" ht="24.95" customHeight="1">
      <c r="A8" s="1075"/>
      <c r="B8" s="1177" t="s">
        <v>1289</v>
      </c>
      <c r="C8" s="1178" t="s">
        <v>1290</v>
      </c>
      <c r="D8" s="162">
        <v>7125.7932757973904</v>
      </c>
      <c r="E8" s="192"/>
      <c r="F8" s="192"/>
      <c r="G8" s="192"/>
      <c r="H8" s="192"/>
      <c r="I8" s="192"/>
      <c r="J8" s="1075"/>
    </row>
    <row r="9" spans="1:14" s="1174" customFormat="1" ht="24.95" customHeight="1">
      <c r="A9" s="1075"/>
      <c r="B9" s="1177" t="s">
        <v>1291</v>
      </c>
      <c r="C9" s="1179" t="s">
        <v>1292</v>
      </c>
      <c r="D9" s="162">
        <v>26508.937998689998</v>
      </c>
      <c r="E9" s="192"/>
      <c r="F9" s="192"/>
      <c r="G9" s="192"/>
      <c r="H9" s="192"/>
      <c r="I9" s="192"/>
      <c r="J9" s="1075"/>
    </row>
    <row r="10" spans="1:14" s="1174" customFormat="1" ht="24.95" customHeight="1">
      <c r="A10" s="1075"/>
      <c r="B10" s="1177" t="s">
        <v>1293</v>
      </c>
      <c r="C10" s="1179" t="s">
        <v>1294</v>
      </c>
      <c r="D10" s="185">
        <v>0.34425344675250202</v>
      </c>
      <c r="E10" s="192"/>
      <c r="F10" s="192"/>
      <c r="G10" s="192"/>
      <c r="H10" s="192"/>
      <c r="I10" s="192"/>
      <c r="J10" s="1075"/>
    </row>
    <row r="11" spans="1:14" s="1174" customFormat="1" ht="24.95" customHeight="1">
      <c r="A11" s="1075"/>
      <c r="B11" s="1177" t="s">
        <v>818</v>
      </c>
      <c r="C11" s="1178" t="s">
        <v>1290</v>
      </c>
      <c r="D11" s="194">
        <v>0.26880719537499098</v>
      </c>
      <c r="E11" s="192"/>
      <c r="F11" s="192"/>
      <c r="G11" s="192"/>
      <c r="H11" s="192"/>
      <c r="I11" s="192"/>
      <c r="J11" s="1075"/>
    </row>
    <row r="12" spans="1:14" s="1174" customFormat="1" ht="24.95" customHeight="1">
      <c r="A12" s="1075"/>
      <c r="B12" s="1177" t="s">
        <v>1295</v>
      </c>
      <c r="C12" s="1179" t="s">
        <v>1296</v>
      </c>
      <c r="D12" s="161">
        <v>74267.021897237108</v>
      </c>
      <c r="E12" s="192"/>
      <c r="F12" s="192"/>
      <c r="G12" s="192"/>
      <c r="H12" s="192"/>
      <c r="I12" s="192"/>
      <c r="J12" s="1075"/>
    </row>
    <row r="13" spans="1:14" s="1174" customFormat="1" ht="24.95" customHeight="1">
      <c r="A13" s="1075"/>
      <c r="B13" s="1177" t="s">
        <v>1297</v>
      </c>
      <c r="C13" s="1179" t="s">
        <v>1298</v>
      </c>
      <c r="D13" s="185">
        <v>0.12287813679165301</v>
      </c>
      <c r="E13" s="192"/>
      <c r="F13" s="192"/>
      <c r="G13" s="192"/>
      <c r="H13" s="192"/>
      <c r="I13" s="192"/>
      <c r="J13" s="1075"/>
      <c r="K13" s="1942"/>
    </row>
    <row r="14" spans="1:14" s="1174" customFormat="1" ht="24.95" customHeight="1">
      <c r="A14" s="1075"/>
      <c r="B14" s="1177" t="s">
        <v>822</v>
      </c>
      <c r="C14" s="1178" t="s">
        <v>1299</v>
      </c>
      <c r="D14" s="194">
        <v>9.5948283555213995E-2</v>
      </c>
      <c r="E14" s="192"/>
      <c r="F14" s="192"/>
      <c r="G14" s="192"/>
      <c r="H14" s="192"/>
      <c r="I14" s="192"/>
      <c r="J14" s="1075"/>
    </row>
    <row r="15" spans="1:14" s="1174" customFormat="1" ht="24.95" customHeight="1">
      <c r="A15" s="1075"/>
      <c r="B15" s="1177" t="s">
        <v>1262</v>
      </c>
      <c r="C15" s="1179" t="s">
        <v>1300</v>
      </c>
      <c r="D15" s="195"/>
      <c r="E15" s="192"/>
      <c r="F15" s="192"/>
      <c r="G15" s="192"/>
      <c r="H15" s="192"/>
      <c r="I15" s="192"/>
      <c r="J15" s="1075"/>
    </row>
    <row r="16" spans="1:14" s="1174" customFormat="1" ht="27">
      <c r="A16" s="1075"/>
      <c r="B16" s="1177" t="s">
        <v>1301</v>
      </c>
      <c r="C16" s="1179" t="s">
        <v>1302</v>
      </c>
      <c r="D16" s="195"/>
      <c r="E16" s="192"/>
      <c r="F16" s="192"/>
      <c r="G16" s="192"/>
      <c r="H16" s="192"/>
      <c r="I16" s="192"/>
      <c r="J16" s="1075"/>
    </row>
    <row r="17" spans="1:10" s="1174" customFormat="1" ht="54.75" thickBot="1">
      <c r="A17" s="1075"/>
      <c r="B17" s="1180" t="s">
        <v>1303</v>
      </c>
      <c r="C17" s="1181" t="s">
        <v>1304</v>
      </c>
      <c r="D17" s="196"/>
      <c r="E17" s="192"/>
      <c r="F17" s="192"/>
      <c r="G17" s="192"/>
      <c r="H17" s="192"/>
      <c r="I17" s="192"/>
      <c r="J17" s="1075"/>
    </row>
    <row r="18" spans="1:10" s="1174" customFormat="1" ht="20.100000000000001" customHeight="1">
      <c r="A18" s="1075"/>
      <c r="B18" s="2243" t="s">
        <v>1284</v>
      </c>
      <c r="C18" s="2243"/>
      <c r="D18" s="197"/>
      <c r="E18" s="192"/>
      <c r="F18" s="192"/>
      <c r="G18" s="192"/>
      <c r="H18" s="192"/>
      <c r="I18" s="192"/>
      <c r="J18" s="1075"/>
    </row>
    <row r="19" spans="1:10" s="1174" customFormat="1" ht="24.95" customHeight="1">
      <c r="A19" s="1075"/>
      <c r="B19" s="1177" t="s">
        <v>1305</v>
      </c>
      <c r="C19" s="1179" t="s">
        <v>1306</v>
      </c>
      <c r="D19" s="194">
        <v>0.25169999999999998</v>
      </c>
      <c r="E19" s="192"/>
      <c r="F19" s="192"/>
      <c r="G19" s="192"/>
      <c r="H19" s="192"/>
      <c r="I19" s="192"/>
      <c r="J19" s="1075"/>
    </row>
    <row r="20" spans="1:10" s="1174" customFormat="1" ht="24.95" customHeight="1">
      <c r="A20" s="1075"/>
      <c r="B20" s="1177" t="s">
        <v>1307</v>
      </c>
      <c r="C20" s="1178" t="s">
        <v>1308</v>
      </c>
      <c r="D20" s="194" t="s">
        <v>1309</v>
      </c>
      <c r="E20" s="192"/>
      <c r="F20" s="192"/>
      <c r="G20" s="192"/>
      <c r="H20" s="192"/>
      <c r="I20" s="192"/>
      <c r="J20" s="1075"/>
    </row>
    <row r="21" spans="1:10" s="1174" customFormat="1" ht="24.95" customHeight="1">
      <c r="A21" s="1075"/>
      <c r="B21" s="1177" t="s">
        <v>1310</v>
      </c>
      <c r="C21" s="1179" t="s">
        <v>1311</v>
      </c>
      <c r="D21" s="194">
        <v>6.6699999999999995E-2</v>
      </c>
      <c r="E21" s="192"/>
      <c r="F21" s="192"/>
      <c r="G21" s="192"/>
      <c r="H21" s="192"/>
      <c r="I21" s="192"/>
      <c r="J21" s="1075"/>
    </row>
    <row r="22" spans="1:10" s="1174" customFormat="1" ht="24.95" customHeight="1" thickBot="1">
      <c r="A22" s="1075"/>
      <c r="B22" s="1180" t="s">
        <v>1312</v>
      </c>
      <c r="C22" s="1182" t="s">
        <v>1313</v>
      </c>
      <c r="D22" s="169" t="s">
        <v>1309</v>
      </c>
      <c r="E22" s="192"/>
      <c r="F22" s="192"/>
      <c r="G22" s="192"/>
      <c r="H22" s="192"/>
      <c r="I22" s="192"/>
      <c r="J22" s="1075"/>
    </row>
    <row r="23" spans="1:10" s="1183" customFormat="1" ht="13.5">
      <c r="A23" s="1075"/>
      <c r="E23" s="192"/>
      <c r="F23" s="192"/>
      <c r="G23" s="192"/>
      <c r="H23" s="192"/>
      <c r="I23" s="192"/>
      <c r="J23" s="1075"/>
    </row>
    <row r="24" spans="1:10" s="1183" customFormat="1" ht="13.5">
      <c r="A24" s="1075"/>
      <c r="J24" s="1075"/>
    </row>
    <row r="25" spans="1:10" s="1184" customFormat="1" ht="13.5">
      <c r="A25" s="1075"/>
      <c r="J25" s="1075"/>
    </row>
    <row r="26" spans="1:10" s="1184" customFormat="1" ht="13.5">
      <c r="A26" s="1075"/>
      <c r="J26" s="1075"/>
    </row>
    <row r="27" spans="1:10" s="1184" customFormat="1" ht="13.5">
      <c r="A27" s="1075"/>
      <c r="E27" s="1183"/>
      <c r="J27" s="1075"/>
    </row>
    <row r="28" spans="1:10" s="1184" customFormat="1" ht="13.5">
      <c r="A28" s="1075"/>
      <c r="J28" s="1075"/>
    </row>
    <row r="29" spans="1:10" s="1184" customFormat="1" ht="13.5">
      <c r="A29" s="1165"/>
      <c r="J29" s="1165"/>
    </row>
    <row r="30" spans="1:10" s="1184" customFormat="1" ht="13.5">
      <c r="A30" s="1165"/>
      <c r="J30" s="1165"/>
    </row>
    <row r="31" spans="1:10" s="1184" customFormat="1" ht="13.5">
      <c r="A31" s="77"/>
      <c r="J31" s="77"/>
    </row>
    <row r="32" spans="1:10" s="190" customFormat="1">
      <c r="A32" s="85"/>
      <c r="J32" s="85"/>
    </row>
    <row r="33" spans="1:10" s="190" customFormat="1">
      <c r="A33" s="85"/>
      <c r="J33" s="85"/>
    </row>
    <row r="34" spans="1:10" s="190" customFormat="1">
      <c r="A34" s="85"/>
      <c r="J34" s="85"/>
    </row>
    <row r="35" spans="1:10" s="190" customFormat="1">
      <c r="A35" s="85"/>
      <c r="J35" s="85"/>
    </row>
    <row r="36" spans="1:10" s="190" customFormat="1">
      <c r="A36" s="85"/>
      <c r="J36" s="85"/>
    </row>
    <row r="37" spans="1:10" s="190" customFormat="1">
      <c r="A37" s="85"/>
      <c r="J37" s="85"/>
    </row>
    <row r="38" spans="1:10" s="190" customFormat="1">
      <c r="A38" s="85"/>
      <c r="J38" s="85"/>
    </row>
    <row r="39" spans="1:10" s="190" customFormat="1">
      <c r="A39" s="85"/>
      <c r="J39" s="85"/>
    </row>
    <row r="40" spans="1:10" s="190" customFormat="1">
      <c r="A40" s="85"/>
      <c r="J40" s="85"/>
    </row>
    <row r="41" spans="1:10" s="190" customFormat="1">
      <c r="A41" s="85"/>
      <c r="J41" s="85"/>
    </row>
    <row r="42" spans="1:10" s="190" customFormat="1">
      <c r="A42" s="85"/>
      <c r="J42" s="85"/>
    </row>
    <row r="43" spans="1:10" s="190" customFormat="1">
      <c r="A43" s="85"/>
      <c r="J43" s="85"/>
    </row>
    <row r="44" spans="1:10" s="190" customFormat="1">
      <c r="A44" s="85"/>
      <c r="J44" s="85"/>
    </row>
    <row r="45" spans="1:10" s="190" customFormat="1">
      <c r="A45" s="85"/>
      <c r="J45" s="85"/>
    </row>
    <row r="46" spans="1:10" s="190" customFormat="1">
      <c r="A46" s="85"/>
      <c r="J46" s="85"/>
    </row>
    <row r="47" spans="1:10" s="190" customFormat="1">
      <c r="A47" s="85"/>
      <c r="J47" s="85"/>
    </row>
    <row r="48" spans="1:10" s="190" customFormat="1">
      <c r="A48" s="85"/>
      <c r="J48" s="85"/>
    </row>
    <row r="49" spans="1:10" s="190" customFormat="1">
      <c r="A49" s="85"/>
      <c r="J49" s="85"/>
    </row>
    <row r="50" spans="1:10" s="190" customFormat="1">
      <c r="A50" s="85"/>
      <c r="J50" s="85"/>
    </row>
    <row r="51" spans="1:10" s="190" customFormat="1">
      <c r="A51" s="85"/>
      <c r="J51" s="85"/>
    </row>
    <row r="52" spans="1:10" s="190" customFormat="1">
      <c r="A52" s="85"/>
      <c r="J52" s="85"/>
    </row>
    <row r="53" spans="1:10" s="190" customFormat="1">
      <c r="A53" s="85"/>
      <c r="J53" s="85"/>
    </row>
    <row r="54" spans="1:10" s="190" customFormat="1">
      <c r="A54" s="85"/>
      <c r="J54" s="85"/>
    </row>
    <row r="55" spans="1:10" s="190" customFormat="1">
      <c r="A55" s="85"/>
      <c r="J55" s="85"/>
    </row>
    <row r="56" spans="1:10" s="190" customFormat="1">
      <c r="A56" s="85"/>
      <c r="J56" s="85"/>
    </row>
    <row r="57" spans="1:10" s="190" customFormat="1">
      <c r="A57" s="85"/>
      <c r="J57" s="85"/>
    </row>
    <row r="58" spans="1:10" s="190" customFormat="1">
      <c r="A58" s="85"/>
      <c r="J58" s="85"/>
    </row>
    <row r="59" spans="1:10" s="190" customFormat="1">
      <c r="A59" s="85"/>
      <c r="J59" s="85"/>
    </row>
    <row r="60" spans="1:10" s="190" customFormat="1">
      <c r="A60" s="85"/>
      <c r="J60" s="85"/>
    </row>
    <row r="61" spans="1:10" s="190" customFormat="1">
      <c r="A61" s="85"/>
      <c r="J61" s="85"/>
    </row>
    <row r="62" spans="1:10" s="190" customFormat="1">
      <c r="A62" s="85"/>
      <c r="J62" s="85"/>
    </row>
    <row r="63" spans="1:10" s="190" customFormat="1">
      <c r="A63" s="85"/>
      <c r="J63" s="85"/>
    </row>
    <row r="64" spans="1:10" s="190" customFormat="1">
      <c r="A64" s="85"/>
      <c r="J64" s="85"/>
    </row>
    <row r="65" spans="1:10" s="190" customFormat="1">
      <c r="A65" s="85"/>
      <c r="J65" s="85"/>
    </row>
    <row r="66" spans="1:10" s="190" customFormat="1">
      <c r="A66" s="85"/>
      <c r="J66" s="85"/>
    </row>
    <row r="67" spans="1:10" s="190" customFormat="1">
      <c r="A67" s="85"/>
      <c r="J67" s="85"/>
    </row>
    <row r="68" spans="1:10" s="190" customFormat="1">
      <c r="A68" s="85"/>
      <c r="J68" s="85"/>
    </row>
    <row r="69" spans="1:10" s="190" customFormat="1">
      <c r="A69" s="85"/>
      <c r="J69" s="85"/>
    </row>
    <row r="70" spans="1:10" s="190" customFormat="1">
      <c r="A70" s="85"/>
      <c r="J70" s="85"/>
    </row>
    <row r="71" spans="1:10" s="190" customFormat="1">
      <c r="A71" s="85"/>
      <c r="J71" s="85"/>
    </row>
    <row r="72" spans="1:10" s="190" customFormat="1">
      <c r="A72" s="85"/>
      <c r="J72" s="85"/>
    </row>
    <row r="73" spans="1:10" s="190" customFormat="1">
      <c r="A73" s="85"/>
      <c r="J73" s="85"/>
    </row>
    <row r="74" spans="1:10" s="190" customFormat="1">
      <c r="A74" s="85"/>
      <c r="J74" s="85"/>
    </row>
    <row r="75" spans="1:10" s="190" customFormat="1">
      <c r="A75" s="85"/>
      <c r="J75" s="85"/>
    </row>
    <row r="76" spans="1:10" s="190" customFormat="1">
      <c r="A76" s="85"/>
      <c r="J76" s="85"/>
    </row>
    <row r="77" spans="1:10" s="190" customFormat="1">
      <c r="A77" s="85"/>
      <c r="J77" s="85"/>
    </row>
    <row r="78" spans="1:10" s="190" customFormat="1">
      <c r="A78" s="85"/>
      <c r="J78" s="85"/>
    </row>
    <row r="79" spans="1:10" s="190" customFormat="1">
      <c r="A79" s="85"/>
      <c r="J79" s="85"/>
    </row>
    <row r="80" spans="1:10" s="190" customFormat="1">
      <c r="A80" s="85"/>
      <c r="J80" s="85"/>
    </row>
    <row r="81" spans="1:10" s="190" customFormat="1">
      <c r="A81" s="85"/>
      <c r="J81" s="85"/>
    </row>
    <row r="82" spans="1:10" s="190" customFormat="1">
      <c r="A82" s="85"/>
      <c r="J82" s="85"/>
    </row>
    <row r="83" spans="1:10" s="190" customFormat="1">
      <c r="A83" s="85"/>
      <c r="J83" s="85"/>
    </row>
    <row r="84" spans="1:10" s="190" customFormat="1">
      <c r="A84" s="85"/>
      <c r="J84" s="85"/>
    </row>
    <row r="85" spans="1:10" s="190" customFormat="1">
      <c r="A85" s="85"/>
      <c r="J85" s="85"/>
    </row>
    <row r="86" spans="1:10" s="190" customFormat="1">
      <c r="A86" s="85"/>
      <c r="J86" s="85"/>
    </row>
    <row r="87" spans="1:10" s="190" customFormat="1">
      <c r="A87" s="85"/>
      <c r="J87" s="85"/>
    </row>
    <row r="88" spans="1:10" s="190" customFormat="1">
      <c r="A88" s="85"/>
      <c r="J88" s="85"/>
    </row>
    <row r="89" spans="1:10" s="190" customFormat="1">
      <c r="A89" s="85"/>
      <c r="J89" s="85"/>
    </row>
    <row r="90" spans="1:10" s="190" customFormat="1">
      <c r="A90" s="85"/>
      <c r="J90" s="85"/>
    </row>
    <row r="91" spans="1:10" s="190" customFormat="1">
      <c r="A91" s="85"/>
      <c r="J91" s="85"/>
    </row>
    <row r="92" spans="1:10" s="190" customFormat="1">
      <c r="A92" s="85"/>
      <c r="J92" s="85"/>
    </row>
    <row r="93" spans="1:10" s="190" customFormat="1">
      <c r="A93" s="85"/>
      <c r="J93" s="85"/>
    </row>
    <row r="94" spans="1:10" s="190" customFormat="1">
      <c r="A94" s="85"/>
      <c r="J94" s="85"/>
    </row>
    <row r="95" spans="1:10" s="190" customFormat="1">
      <c r="A95" s="85"/>
      <c r="J95" s="85"/>
    </row>
    <row r="96" spans="1:10" s="190" customFormat="1">
      <c r="A96" s="85"/>
      <c r="J96" s="85"/>
    </row>
    <row r="97" spans="1:10" s="190" customFormat="1">
      <c r="A97" s="85"/>
      <c r="J97" s="85"/>
    </row>
    <row r="98" spans="1:10" s="190" customFormat="1">
      <c r="A98" s="85"/>
      <c r="J98" s="85"/>
    </row>
    <row r="99" spans="1:10" s="190" customFormat="1">
      <c r="A99" s="85"/>
      <c r="J99" s="85"/>
    </row>
    <row r="100" spans="1:10" s="190" customFormat="1">
      <c r="A100" s="85"/>
      <c r="J100" s="85"/>
    </row>
    <row r="101" spans="1:10" s="190" customFormat="1">
      <c r="A101" s="85"/>
      <c r="J101" s="85"/>
    </row>
    <row r="102" spans="1:10" s="190" customFormat="1">
      <c r="A102" s="85"/>
      <c r="J102" s="85"/>
    </row>
    <row r="103" spans="1:10" s="190" customFormat="1">
      <c r="A103" s="85"/>
      <c r="J103" s="85"/>
    </row>
    <row r="104" spans="1:10" s="190" customFormat="1">
      <c r="A104" s="85"/>
      <c r="J104" s="85"/>
    </row>
    <row r="105" spans="1:10" s="190" customFormat="1">
      <c r="A105" s="85"/>
      <c r="J105" s="85"/>
    </row>
    <row r="106" spans="1:10" s="190" customFormat="1">
      <c r="A106" s="85"/>
      <c r="J106" s="85"/>
    </row>
    <row r="107" spans="1:10" s="190" customFormat="1">
      <c r="A107" s="85"/>
      <c r="J107" s="85"/>
    </row>
    <row r="108" spans="1:10" s="190" customFormat="1">
      <c r="A108" s="85"/>
      <c r="J108" s="85"/>
    </row>
    <row r="109" spans="1:10" s="190" customFormat="1">
      <c r="A109" s="85"/>
      <c r="J109" s="85"/>
    </row>
    <row r="110" spans="1:10" s="190" customFormat="1">
      <c r="A110" s="85"/>
      <c r="J110" s="85"/>
    </row>
    <row r="111" spans="1:10" s="190" customFormat="1">
      <c r="A111" s="85"/>
      <c r="J111" s="85"/>
    </row>
    <row r="112" spans="1:10" s="190" customFormat="1">
      <c r="A112" s="85"/>
      <c r="J112" s="85"/>
    </row>
    <row r="113" spans="1:10" s="190" customFormat="1">
      <c r="A113" s="85"/>
      <c r="J113" s="85"/>
    </row>
    <row r="114" spans="1:10" s="190" customFormat="1">
      <c r="A114" s="85"/>
      <c r="J114" s="85"/>
    </row>
    <row r="115" spans="1:10" s="190" customFormat="1">
      <c r="A115" s="85"/>
      <c r="J115" s="85"/>
    </row>
    <row r="116" spans="1:10" s="190" customFormat="1">
      <c r="A116" s="85"/>
      <c r="J116" s="85"/>
    </row>
    <row r="117" spans="1:10" s="190" customFormat="1">
      <c r="A117" s="85"/>
      <c r="J117" s="85"/>
    </row>
    <row r="118" spans="1:10" s="190" customFormat="1">
      <c r="A118" s="85"/>
      <c r="J118" s="85"/>
    </row>
    <row r="119" spans="1:10" s="190" customFormat="1">
      <c r="A119" s="85"/>
      <c r="J119" s="85"/>
    </row>
    <row r="120" spans="1:10" s="190" customFormat="1">
      <c r="A120" s="85"/>
      <c r="J120" s="85"/>
    </row>
    <row r="121" spans="1:10" s="190" customFormat="1">
      <c r="A121" s="85"/>
      <c r="J121" s="85"/>
    </row>
    <row r="122" spans="1:10" s="190" customFormat="1">
      <c r="A122" s="85"/>
      <c r="J122" s="85"/>
    </row>
    <row r="123" spans="1:10" s="190" customFormat="1">
      <c r="A123" s="85"/>
      <c r="J123" s="85"/>
    </row>
    <row r="124" spans="1:10" s="190" customFormat="1">
      <c r="A124" s="85"/>
      <c r="J124" s="85"/>
    </row>
    <row r="125" spans="1:10" s="190" customFormat="1">
      <c r="A125" s="85"/>
      <c r="J125" s="85"/>
    </row>
    <row r="126" spans="1:10" s="190" customFormat="1">
      <c r="A126" s="85"/>
      <c r="J126" s="85"/>
    </row>
    <row r="127" spans="1:10" s="190" customFormat="1">
      <c r="A127" s="85"/>
      <c r="J127" s="85"/>
    </row>
    <row r="128" spans="1:10" s="190" customFormat="1">
      <c r="A128" s="85"/>
      <c r="J128" s="85"/>
    </row>
    <row r="129" spans="1:10" s="190" customFormat="1">
      <c r="A129" s="85"/>
      <c r="J129" s="85"/>
    </row>
    <row r="130" spans="1:10" s="190" customFormat="1">
      <c r="A130" s="85"/>
      <c r="J130" s="85"/>
    </row>
    <row r="131" spans="1:10" s="190" customFormat="1">
      <c r="A131" s="85"/>
      <c r="J131" s="85"/>
    </row>
    <row r="132" spans="1:10" s="190" customFormat="1">
      <c r="A132" s="85"/>
      <c r="J132" s="85"/>
    </row>
    <row r="133" spans="1:10" s="190" customFormat="1">
      <c r="A133" s="85"/>
      <c r="J133" s="85"/>
    </row>
    <row r="134" spans="1:10" s="190" customFormat="1">
      <c r="A134" s="85"/>
      <c r="J134" s="85"/>
    </row>
    <row r="135" spans="1:10" s="190" customFormat="1">
      <c r="A135" s="85"/>
      <c r="J135" s="85"/>
    </row>
    <row r="136" spans="1:10" s="190" customFormat="1">
      <c r="A136" s="85"/>
      <c r="J136" s="85"/>
    </row>
    <row r="137" spans="1:10" s="190" customFormat="1">
      <c r="A137" s="85"/>
      <c r="J137" s="85"/>
    </row>
    <row r="138" spans="1:10" s="190" customFormat="1">
      <c r="A138" s="85"/>
      <c r="J138" s="85"/>
    </row>
    <row r="139" spans="1:10" s="190" customFormat="1">
      <c r="A139" s="85"/>
      <c r="J139" s="85"/>
    </row>
    <row r="140" spans="1:10" s="190" customFormat="1">
      <c r="A140" s="85"/>
      <c r="J140" s="85"/>
    </row>
    <row r="141" spans="1:10" s="190" customFormat="1">
      <c r="A141" s="85"/>
      <c r="J141" s="85"/>
    </row>
    <row r="142" spans="1:10" s="190" customFormat="1">
      <c r="A142" s="85"/>
      <c r="J142" s="85"/>
    </row>
    <row r="143" spans="1:10" s="190" customFormat="1">
      <c r="A143" s="85"/>
      <c r="J143" s="85"/>
    </row>
    <row r="144" spans="1:10" s="190" customFormat="1">
      <c r="A144" s="85"/>
      <c r="J144" s="85"/>
    </row>
    <row r="145" spans="1:10" s="190" customFormat="1">
      <c r="A145" s="85"/>
      <c r="J145" s="85"/>
    </row>
    <row r="146" spans="1:10" s="190" customFormat="1">
      <c r="A146" s="85"/>
      <c r="J146" s="85"/>
    </row>
    <row r="147" spans="1:10" s="190" customFormat="1">
      <c r="A147" s="85"/>
      <c r="J147" s="85"/>
    </row>
    <row r="148" spans="1:10" s="190" customFormat="1">
      <c r="A148" s="85"/>
      <c r="J148" s="85"/>
    </row>
    <row r="149" spans="1:10" s="190" customFormat="1">
      <c r="A149" s="85"/>
      <c r="J149" s="85"/>
    </row>
    <row r="150" spans="1:10" s="190" customFormat="1">
      <c r="A150" s="85"/>
      <c r="J150" s="85"/>
    </row>
    <row r="151" spans="1:10" s="190" customFormat="1">
      <c r="A151" s="85"/>
      <c r="J151" s="85"/>
    </row>
    <row r="152" spans="1:10" s="190" customFormat="1">
      <c r="A152" s="85"/>
      <c r="J152" s="85"/>
    </row>
    <row r="153" spans="1:10" s="190" customFormat="1">
      <c r="A153" s="85"/>
      <c r="J153" s="85"/>
    </row>
    <row r="154" spans="1:10" s="190" customFormat="1">
      <c r="A154" s="85"/>
      <c r="J154" s="85"/>
    </row>
    <row r="155" spans="1:10" s="190" customFormat="1">
      <c r="A155" s="85"/>
      <c r="J155" s="85"/>
    </row>
    <row r="156" spans="1:10" s="190" customFormat="1">
      <c r="A156" s="85"/>
      <c r="J156" s="85"/>
    </row>
    <row r="157" spans="1:10" s="190" customFormat="1">
      <c r="A157" s="85"/>
      <c r="J157" s="85"/>
    </row>
    <row r="158" spans="1:10" s="190" customFormat="1">
      <c r="A158" s="85"/>
      <c r="J158" s="85"/>
    </row>
    <row r="159" spans="1:10" s="190" customFormat="1">
      <c r="A159" s="85"/>
      <c r="J159" s="85"/>
    </row>
    <row r="160" spans="1:10" s="190" customFormat="1">
      <c r="A160" s="85"/>
      <c r="J160" s="85"/>
    </row>
    <row r="161" spans="1:10" s="190" customFormat="1">
      <c r="A161" s="85"/>
      <c r="J161" s="85"/>
    </row>
    <row r="162" spans="1:10" s="190" customFormat="1">
      <c r="A162" s="85"/>
      <c r="J162" s="85"/>
    </row>
    <row r="163" spans="1:10" s="190" customFormat="1">
      <c r="A163" s="85"/>
      <c r="J163" s="85"/>
    </row>
    <row r="164" spans="1:10" s="190" customFormat="1">
      <c r="A164" s="85"/>
      <c r="J164" s="85"/>
    </row>
    <row r="165" spans="1:10" s="190" customFormat="1">
      <c r="A165" s="85"/>
      <c r="J165" s="85"/>
    </row>
    <row r="166" spans="1:10" s="190" customFormat="1">
      <c r="A166" s="85"/>
      <c r="J166" s="85"/>
    </row>
    <row r="167" spans="1:10" s="190" customFormat="1">
      <c r="A167" s="85"/>
      <c r="J167" s="85"/>
    </row>
    <row r="168" spans="1:10" s="190" customFormat="1">
      <c r="A168" s="85"/>
      <c r="J168" s="85"/>
    </row>
    <row r="169" spans="1:10" s="190" customFormat="1">
      <c r="A169" s="85"/>
      <c r="J169" s="85"/>
    </row>
    <row r="170" spans="1:10" s="190" customFormat="1">
      <c r="A170" s="85"/>
      <c r="J170" s="85"/>
    </row>
    <row r="171" spans="1:10" s="190" customFormat="1">
      <c r="A171" s="85"/>
      <c r="J171" s="85"/>
    </row>
    <row r="172" spans="1:10" s="190" customFormat="1">
      <c r="A172" s="85"/>
      <c r="J172" s="85"/>
    </row>
    <row r="173" spans="1:10" s="190" customFormat="1">
      <c r="A173" s="85"/>
      <c r="J173" s="85"/>
    </row>
    <row r="174" spans="1:10" s="190" customFormat="1">
      <c r="A174" s="85"/>
      <c r="J174" s="85"/>
    </row>
    <row r="175" spans="1:10" s="190" customFormat="1">
      <c r="A175" s="85"/>
      <c r="J175" s="85"/>
    </row>
    <row r="176" spans="1:10" s="190" customFormat="1">
      <c r="A176" s="85"/>
      <c r="J176" s="85"/>
    </row>
    <row r="177" spans="1:10" s="190" customFormat="1">
      <c r="A177" s="85"/>
      <c r="J177" s="85"/>
    </row>
    <row r="178" spans="1:10" s="190" customFormat="1">
      <c r="A178" s="85"/>
      <c r="J178" s="85"/>
    </row>
    <row r="179" spans="1:10" s="190" customFormat="1">
      <c r="A179" s="85"/>
      <c r="J179" s="85"/>
    </row>
    <row r="180" spans="1:10" s="190" customFormat="1">
      <c r="A180" s="85"/>
      <c r="J180" s="85"/>
    </row>
    <row r="181" spans="1:10" s="190" customFormat="1">
      <c r="A181" s="85"/>
      <c r="J181" s="85"/>
    </row>
    <row r="182" spans="1:10" s="190" customFormat="1">
      <c r="A182" s="85"/>
      <c r="J182" s="85"/>
    </row>
    <row r="183" spans="1:10" s="190" customFormat="1">
      <c r="A183" s="85"/>
      <c r="J183" s="85"/>
    </row>
    <row r="184" spans="1:10" s="190" customFormat="1">
      <c r="A184" s="85"/>
      <c r="J184" s="85"/>
    </row>
    <row r="185" spans="1:10" s="190" customFormat="1">
      <c r="A185" s="85"/>
      <c r="J185" s="85"/>
    </row>
    <row r="186" spans="1:10" s="190" customFormat="1">
      <c r="A186" s="85"/>
      <c r="J186" s="85"/>
    </row>
    <row r="187" spans="1:10" s="190" customFormat="1">
      <c r="A187" s="85"/>
      <c r="J187" s="85"/>
    </row>
    <row r="188" spans="1:10" s="190" customFormat="1">
      <c r="A188" s="85"/>
      <c r="J188" s="85"/>
    </row>
    <row r="189" spans="1:10" s="190" customFormat="1">
      <c r="A189" s="85"/>
      <c r="J189" s="85"/>
    </row>
    <row r="190" spans="1:10" s="190" customFormat="1">
      <c r="A190" s="85"/>
      <c r="J190" s="85"/>
    </row>
    <row r="191" spans="1:10" s="190" customFormat="1">
      <c r="A191" s="85"/>
      <c r="J191" s="85"/>
    </row>
    <row r="192" spans="1:10" s="190" customFormat="1">
      <c r="A192" s="85"/>
      <c r="J192" s="85"/>
    </row>
    <row r="193" spans="1:10" s="190" customFormat="1">
      <c r="A193" s="85"/>
      <c r="J193" s="85"/>
    </row>
    <row r="194" spans="1:10" s="190" customFormat="1">
      <c r="A194" s="85"/>
      <c r="J194" s="85"/>
    </row>
    <row r="195" spans="1:10" s="190" customFormat="1">
      <c r="A195" s="85"/>
      <c r="J195" s="85"/>
    </row>
    <row r="196" spans="1:10" s="190" customFormat="1">
      <c r="A196" s="85"/>
      <c r="J196" s="85"/>
    </row>
    <row r="197" spans="1:10" s="190" customFormat="1">
      <c r="A197" s="85"/>
      <c r="J197" s="85"/>
    </row>
    <row r="198" spans="1:10" s="190" customFormat="1">
      <c r="A198" s="85"/>
      <c r="J198" s="85"/>
    </row>
    <row r="199" spans="1:10" s="190" customFormat="1">
      <c r="A199" s="85"/>
      <c r="J199" s="85"/>
    </row>
    <row r="200" spans="1:10" s="190" customFormat="1">
      <c r="A200" s="85"/>
      <c r="J200" s="85"/>
    </row>
    <row r="201" spans="1:10" s="190" customFormat="1">
      <c r="A201" s="85"/>
      <c r="J201" s="85"/>
    </row>
    <row r="202" spans="1:10" s="190" customFormat="1">
      <c r="A202" s="85"/>
      <c r="J202" s="85"/>
    </row>
    <row r="203" spans="1:10" s="190" customFormat="1">
      <c r="A203" s="85"/>
      <c r="J203" s="85"/>
    </row>
    <row r="204" spans="1:10" s="190" customFormat="1">
      <c r="A204" s="85"/>
      <c r="J204" s="85"/>
    </row>
    <row r="205" spans="1:10" s="190" customFormat="1">
      <c r="A205" s="85"/>
      <c r="J205" s="85"/>
    </row>
    <row r="206" spans="1:10" s="190" customFormat="1">
      <c r="A206" s="85"/>
      <c r="J206" s="85"/>
    </row>
    <row r="207" spans="1:10" s="190" customFormat="1">
      <c r="A207" s="85"/>
      <c r="J207" s="85"/>
    </row>
    <row r="208" spans="1:10" s="190" customFormat="1">
      <c r="A208" s="85"/>
      <c r="J208" s="85"/>
    </row>
    <row r="209" spans="1:10" s="190" customFormat="1">
      <c r="A209" s="85"/>
      <c r="J209" s="85"/>
    </row>
    <row r="210" spans="1:10" s="190" customFormat="1">
      <c r="A210" s="85"/>
      <c r="J210" s="85"/>
    </row>
    <row r="211" spans="1:10" s="190" customFormat="1">
      <c r="A211" s="85"/>
      <c r="J211" s="85"/>
    </row>
    <row r="212" spans="1:10" s="190" customFormat="1">
      <c r="A212" s="85"/>
      <c r="J212" s="85"/>
    </row>
    <row r="213" spans="1:10" s="190" customFormat="1">
      <c r="A213" s="85"/>
      <c r="J213" s="85"/>
    </row>
    <row r="214" spans="1:10" s="190" customFormat="1">
      <c r="A214" s="85"/>
      <c r="J214" s="85"/>
    </row>
    <row r="215" spans="1:10" s="190" customFormat="1">
      <c r="A215" s="85"/>
      <c r="J215" s="85"/>
    </row>
    <row r="216" spans="1:10" s="190" customFormat="1">
      <c r="A216" s="85"/>
      <c r="J216" s="85"/>
    </row>
    <row r="217" spans="1:10" s="190" customFormat="1">
      <c r="A217" s="85"/>
      <c r="J217" s="85"/>
    </row>
    <row r="218" spans="1:10" s="190" customFormat="1">
      <c r="A218" s="85"/>
      <c r="J218" s="85"/>
    </row>
    <row r="219" spans="1:10" s="190" customFormat="1">
      <c r="A219" s="85"/>
      <c r="J219" s="85"/>
    </row>
    <row r="220" spans="1:10" s="190" customFormat="1">
      <c r="A220" s="85"/>
      <c r="J220" s="85"/>
    </row>
    <row r="221" spans="1:10" s="190" customFormat="1">
      <c r="A221" s="85"/>
      <c r="J221" s="85"/>
    </row>
    <row r="222" spans="1:10" s="190" customFormat="1">
      <c r="A222" s="85"/>
      <c r="J222" s="85"/>
    </row>
    <row r="223" spans="1:10" s="190" customFormat="1">
      <c r="A223" s="85"/>
      <c r="J223" s="85"/>
    </row>
    <row r="224" spans="1:10" s="190" customFormat="1">
      <c r="A224" s="85"/>
      <c r="J224" s="85"/>
    </row>
    <row r="225" spans="1:10" s="190" customFormat="1">
      <c r="A225" s="85"/>
      <c r="J225" s="85"/>
    </row>
    <row r="226" spans="1:10" s="190" customFormat="1">
      <c r="A226" s="85"/>
      <c r="J226" s="85"/>
    </row>
    <row r="227" spans="1:10" s="190" customFormat="1">
      <c r="A227" s="85"/>
      <c r="J227" s="85"/>
    </row>
    <row r="228" spans="1:10" s="190" customFormat="1">
      <c r="A228" s="85"/>
      <c r="J228" s="85"/>
    </row>
    <row r="229" spans="1:10" s="190" customFormat="1">
      <c r="A229" s="85"/>
      <c r="J229" s="85"/>
    </row>
    <row r="230" spans="1:10" s="190" customFormat="1">
      <c r="A230" s="85"/>
      <c r="J230" s="85"/>
    </row>
    <row r="231" spans="1:10" s="190" customFormat="1">
      <c r="A231" s="85"/>
      <c r="J231" s="85"/>
    </row>
    <row r="232" spans="1:10" s="190" customFormat="1">
      <c r="A232" s="85"/>
      <c r="J232" s="85"/>
    </row>
    <row r="233" spans="1:10" s="190" customFormat="1">
      <c r="A233" s="85"/>
      <c r="J233" s="85"/>
    </row>
    <row r="234" spans="1:10" s="190" customFormat="1">
      <c r="A234" s="85"/>
      <c r="J234" s="85"/>
    </row>
    <row r="235" spans="1:10" s="190" customFormat="1">
      <c r="A235" s="85"/>
      <c r="J235" s="85"/>
    </row>
    <row r="236" spans="1:10" s="190" customFormat="1">
      <c r="A236" s="85"/>
      <c r="J236" s="85"/>
    </row>
    <row r="237" spans="1:10" s="190" customFormat="1">
      <c r="A237" s="85"/>
      <c r="J237" s="85"/>
    </row>
    <row r="238" spans="1:10" s="190" customFormat="1">
      <c r="A238" s="85"/>
      <c r="J238" s="85"/>
    </row>
    <row r="239" spans="1:10" s="190" customFormat="1">
      <c r="A239" s="85"/>
      <c r="J239" s="85"/>
    </row>
    <row r="240" spans="1:10" s="190" customFormat="1">
      <c r="A240" s="85"/>
      <c r="J240" s="85"/>
    </row>
    <row r="241" spans="1:10" s="190" customFormat="1">
      <c r="A241" s="85"/>
      <c r="J241" s="85"/>
    </row>
    <row r="242" spans="1:10" s="190" customFormat="1">
      <c r="A242" s="85"/>
      <c r="J242" s="85"/>
    </row>
    <row r="243" spans="1:10" s="190" customFormat="1">
      <c r="A243" s="85"/>
      <c r="J243" s="85"/>
    </row>
    <row r="244" spans="1:10" s="190" customFormat="1">
      <c r="A244" s="85"/>
      <c r="J244" s="85"/>
    </row>
    <row r="245" spans="1:10" s="190" customFormat="1">
      <c r="A245" s="85"/>
      <c r="J245" s="85"/>
    </row>
    <row r="246" spans="1:10" s="190" customFormat="1">
      <c r="A246" s="85"/>
      <c r="J246" s="85"/>
    </row>
    <row r="247" spans="1:10" s="190" customFormat="1">
      <c r="A247" s="85"/>
      <c r="J247" s="85"/>
    </row>
    <row r="248" spans="1:10" s="190" customFormat="1">
      <c r="A248" s="85"/>
      <c r="J248" s="85"/>
    </row>
    <row r="249" spans="1:10" s="190" customFormat="1">
      <c r="A249" s="85"/>
      <c r="J249" s="85"/>
    </row>
    <row r="250" spans="1:10" s="190" customFormat="1">
      <c r="A250" s="85"/>
      <c r="J250" s="85"/>
    </row>
    <row r="251" spans="1:10" s="190" customFormat="1">
      <c r="A251" s="85"/>
      <c r="J251" s="85"/>
    </row>
    <row r="252" spans="1:10" s="190" customFormat="1">
      <c r="A252" s="85"/>
      <c r="J252" s="85"/>
    </row>
    <row r="253" spans="1:10" s="190" customFormat="1">
      <c r="A253" s="85"/>
      <c r="J253" s="85"/>
    </row>
    <row r="254" spans="1:10" s="190" customFormat="1">
      <c r="A254" s="85"/>
      <c r="J254" s="85"/>
    </row>
    <row r="255" spans="1:10" s="190" customFormat="1">
      <c r="A255" s="85"/>
      <c r="J255" s="85"/>
    </row>
    <row r="256" spans="1:10" s="190" customFormat="1">
      <c r="A256" s="85"/>
      <c r="J256" s="85"/>
    </row>
    <row r="257" spans="1:10" s="190" customFormat="1">
      <c r="A257" s="85"/>
      <c r="J257" s="85"/>
    </row>
    <row r="258" spans="1:10" s="190" customFormat="1">
      <c r="A258" s="85"/>
      <c r="J258" s="85"/>
    </row>
    <row r="259" spans="1:10" s="190" customFormat="1">
      <c r="A259" s="85"/>
      <c r="J259" s="85"/>
    </row>
    <row r="260" spans="1:10" s="190" customFormat="1">
      <c r="A260" s="85"/>
      <c r="J260" s="85"/>
    </row>
    <row r="261" spans="1:10" s="190" customFormat="1">
      <c r="A261" s="85"/>
      <c r="J261" s="85"/>
    </row>
    <row r="262" spans="1:10" s="190" customFormat="1">
      <c r="A262" s="85"/>
      <c r="J262" s="85"/>
    </row>
    <row r="263" spans="1:10" s="190" customFormat="1">
      <c r="A263" s="85"/>
      <c r="J263" s="85"/>
    </row>
    <row r="264" spans="1:10" s="190" customFormat="1">
      <c r="A264" s="85"/>
      <c r="J264" s="85"/>
    </row>
    <row r="265" spans="1:10" s="190" customFormat="1">
      <c r="A265" s="85"/>
      <c r="J265" s="85"/>
    </row>
    <row r="266" spans="1:10" s="190" customFormat="1">
      <c r="A266" s="85"/>
      <c r="J266" s="85"/>
    </row>
    <row r="267" spans="1:10" s="190" customFormat="1">
      <c r="A267" s="85"/>
      <c r="J267" s="85"/>
    </row>
    <row r="268" spans="1:10" s="190" customFormat="1">
      <c r="A268" s="85"/>
      <c r="J268" s="85"/>
    </row>
    <row r="269" spans="1:10" s="190" customFormat="1">
      <c r="A269" s="85"/>
      <c r="J269" s="85"/>
    </row>
    <row r="270" spans="1:10" s="190" customFormat="1">
      <c r="A270" s="85"/>
      <c r="J270" s="85"/>
    </row>
    <row r="271" spans="1:10" s="190" customFormat="1">
      <c r="A271" s="85"/>
      <c r="J271" s="85"/>
    </row>
    <row r="272" spans="1:10" s="190" customFormat="1">
      <c r="A272" s="85"/>
      <c r="J272" s="85"/>
    </row>
    <row r="273" spans="1:10" s="190" customFormat="1">
      <c r="A273" s="85"/>
      <c r="J273" s="85"/>
    </row>
    <row r="274" spans="1:10" s="190" customFormat="1">
      <c r="A274" s="85"/>
      <c r="J274" s="85"/>
    </row>
    <row r="275" spans="1:10" s="190" customFormat="1">
      <c r="A275" s="85"/>
      <c r="J275" s="85"/>
    </row>
    <row r="276" spans="1:10" s="190" customFormat="1">
      <c r="A276" s="85"/>
      <c r="J276" s="85"/>
    </row>
    <row r="277" spans="1:10" s="190" customFormat="1">
      <c r="A277" s="85"/>
      <c r="J277" s="85"/>
    </row>
    <row r="278" spans="1:10" s="190" customFormat="1">
      <c r="A278" s="85"/>
      <c r="J278" s="85"/>
    </row>
    <row r="279" spans="1:10" s="190" customFormat="1">
      <c r="A279" s="85"/>
      <c r="J279" s="85"/>
    </row>
    <row r="280" spans="1:10" s="190" customFormat="1">
      <c r="A280" s="85"/>
      <c r="J280" s="85"/>
    </row>
    <row r="281" spans="1:10" s="190" customFormat="1">
      <c r="A281" s="85"/>
      <c r="J281" s="85"/>
    </row>
    <row r="282" spans="1:10" s="190" customFormat="1">
      <c r="A282" s="85"/>
      <c r="J282" s="85"/>
    </row>
    <row r="283" spans="1:10" s="190" customFormat="1">
      <c r="A283" s="85"/>
      <c r="J283" s="85"/>
    </row>
    <row r="284" spans="1:10" s="190" customFormat="1">
      <c r="A284" s="85"/>
      <c r="J284" s="85"/>
    </row>
    <row r="285" spans="1:10" s="190" customFormat="1">
      <c r="A285" s="85"/>
      <c r="J285" s="85"/>
    </row>
    <row r="286" spans="1:10" s="190" customFormat="1">
      <c r="A286" s="85"/>
      <c r="J286" s="85"/>
    </row>
    <row r="287" spans="1:10" s="190" customFormat="1">
      <c r="A287" s="85"/>
      <c r="J287" s="85"/>
    </row>
    <row r="288" spans="1:10" s="190" customFormat="1">
      <c r="A288" s="85"/>
      <c r="J288" s="85"/>
    </row>
    <row r="289" spans="1:10" s="190" customFormat="1">
      <c r="A289" s="85"/>
      <c r="J289" s="85"/>
    </row>
    <row r="290" spans="1:10" s="190" customFormat="1">
      <c r="A290" s="85"/>
      <c r="J290" s="85"/>
    </row>
    <row r="291" spans="1:10" s="190" customFormat="1">
      <c r="A291" s="85"/>
      <c r="J291" s="85"/>
    </row>
    <row r="292" spans="1:10" s="190" customFormat="1">
      <c r="A292" s="85"/>
      <c r="J292" s="85"/>
    </row>
    <row r="293" spans="1:10" s="190" customFormat="1">
      <c r="A293" s="85"/>
      <c r="J293" s="85"/>
    </row>
    <row r="294" spans="1:10" s="190" customFormat="1">
      <c r="A294" s="85"/>
      <c r="J294" s="85"/>
    </row>
    <row r="295" spans="1:10" s="190" customFormat="1">
      <c r="A295" s="85"/>
      <c r="J295" s="85"/>
    </row>
    <row r="296" spans="1:10" s="190" customFormat="1">
      <c r="A296" s="85"/>
      <c r="J296" s="85"/>
    </row>
    <row r="297" spans="1:10" s="190" customFormat="1">
      <c r="A297" s="85"/>
      <c r="J297" s="85"/>
    </row>
    <row r="298" spans="1:10" s="190" customFormat="1">
      <c r="A298" s="85"/>
      <c r="J298" s="85"/>
    </row>
    <row r="299" spans="1:10" s="190" customFormat="1">
      <c r="A299" s="85"/>
      <c r="J299" s="85"/>
    </row>
    <row r="300" spans="1:10" s="190" customFormat="1">
      <c r="A300" s="85"/>
      <c r="J300" s="85"/>
    </row>
    <row r="301" spans="1:10" s="190" customFormat="1">
      <c r="A301" s="85"/>
      <c r="J301" s="85"/>
    </row>
    <row r="302" spans="1:10" s="190" customFormat="1">
      <c r="A302" s="85"/>
      <c r="J302" s="85"/>
    </row>
    <row r="303" spans="1:10" s="190" customFormat="1">
      <c r="A303" s="85"/>
      <c r="J303" s="85"/>
    </row>
    <row r="304" spans="1:10" s="190" customFormat="1">
      <c r="A304" s="85"/>
      <c r="J304" s="85"/>
    </row>
  </sheetData>
  <mergeCells count="2">
    <mergeCell ref="B6:C6"/>
    <mergeCell ref="B18:C18"/>
  </mergeCells>
  <conditionalFormatting sqref="D6:D22">
    <cfRule type="cellIs" dxfId="13" priority="1" stopIfTrue="1" operator="lessThan">
      <formula>0</formula>
    </cfRule>
  </conditionalFormatting>
  <hyperlinks>
    <hyperlink ref="H1" location="Index!A1" display="Back to index" xr:uid="{5C7A4F21-22B8-4610-AF3A-3CB4CC0FBFCF}"/>
  </hyperlinks>
  <pageMargins left="0.70866141732283472" right="0.70866141732283472" top="0.74803149606299213" bottom="0.74803149606299213" header="0.31496062992125984" footer="0.31496062992125984"/>
  <pageSetup paperSize="9" orientation="landscape" r:id="rId1"/>
  <headerFooter>
    <oddHeader>&amp;L&amp;"Calibri"&amp;12&amp;K000000 EBA Regular Use&amp;1#_x000D_&amp;CAnnex V
EN</oddHeader>
    <oddFooter>&amp;C&amp;P</oddFooter>
  </headerFooter>
  <ignoredErrors>
    <ignoredError sqref="B7:G25" numberStoredAsText="1"/>
  </ignoredError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7827E-477F-47D1-9DB2-C44E32A73258}">
  <sheetPr>
    <tabColor theme="7" tint="0.59999389629810485"/>
  </sheetPr>
  <dimension ref="A1:G79"/>
  <sheetViews>
    <sheetView showGridLines="0" zoomScale="90" zoomScaleNormal="90" zoomScalePageLayoutView="115" workbookViewId="0"/>
  </sheetViews>
  <sheetFormatPr defaultColWidth="11.42578125" defaultRowHeight="15"/>
  <cols>
    <col min="1" max="1" width="4.7109375" style="85" customWidth="1"/>
    <col min="2" max="2" width="7.85546875" style="12" customWidth="1"/>
    <col min="3" max="3" width="87.85546875" style="12" customWidth="1"/>
    <col min="4" max="4" width="32" style="12" customWidth="1"/>
    <col min="5" max="6" width="15.7109375" style="12" customWidth="1"/>
    <col min="7" max="7" width="15.7109375" style="85" customWidth="1"/>
    <col min="8" max="15" width="15.7109375" style="12" customWidth="1"/>
    <col min="16" max="16384" width="11.42578125" style="12"/>
  </cols>
  <sheetData>
    <row r="1" spans="1:7" s="190" customFormat="1" ht="26.25" customHeight="1">
      <c r="A1" s="85"/>
      <c r="B1" s="3" t="s">
        <v>1314</v>
      </c>
      <c r="C1" s="189"/>
      <c r="E1" s="189"/>
      <c r="F1" s="189"/>
      <c r="G1" s="9" t="s">
        <v>418</v>
      </c>
    </row>
    <row r="2" spans="1:7" ht="15" customHeight="1">
      <c r="A2" s="26"/>
      <c r="B2" s="750" t="s">
        <v>1647</v>
      </c>
      <c r="C2" s="170"/>
      <c r="D2" s="171"/>
      <c r="G2" s="12"/>
    </row>
    <row r="3" spans="1:7" s="192" customFormat="1" ht="12" customHeight="1">
      <c r="A3" s="1075"/>
      <c r="B3" s="335"/>
      <c r="G3" s="1075"/>
    </row>
    <row r="4" spans="1:7" s="192" customFormat="1" ht="13.5">
      <c r="A4" s="1077"/>
      <c r="D4" s="1171" t="s">
        <v>64</v>
      </c>
      <c r="G4" s="1077"/>
    </row>
    <row r="5" spans="1:7" s="192" customFormat="1" ht="45.75" customHeight="1" thickBot="1">
      <c r="A5" s="1075"/>
      <c r="B5" s="1186"/>
      <c r="D5" s="1148" t="s">
        <v>1284</v>
      </c>
      <c r="G5" s="1075"/>
    </row>
    <row r="6" spans="1:7" s="192" customFormat="1" ht="24.95" customHeight="1">
      <c r="A6" s="1075"/>
      <c r="B6" s="2244" t="s">
        <v>1315</v>
      </c>
      <c r="C6" s="2244"/>
      <c r="D6" s="179"/>
      <c r="G6" s="1075"/>
    </row>
    <row r="7" spans="1:7" s="192" customFormat="1" ht="24.95" customHeight="1">
      <c r="A7" s="1075"/>
      <c r="B7" s="1187">
        <v>1</v>
      </c>
      <c r="C7" s="1188" t="s">
        <v>1316</v>
      </c>
      <c r="D7" s="181">
        <v>5651.29811513</v>
      </c>
      <c r="G7" s="1075"/>
    </row>
    <row r="8" spans="1:7" s="192" customFormat="1" ht="24.95" customHeight="1">
      <c r="A8" s="1075"/>
      <c r="B8" s="1189">
        <v>2</v>
      </c>
      <c r="C8" s="1190" t="s">
        <v>1317</v>
      </c>
      <c r="D8" s="162">
        <v>399.99997999999999</v>
      </c>
      <c r="G8" s="1075"/>
    </row>
    <row r="9" spans="1:7" s="192" customFormat="1" ht="24.95" customHeight="1">
      <c r="A9" s="1075"/>
      <c r="B9" s="1189">
        <v>6</v>
      </c>
      <c r="C9" s="1190" t="s">
        <v>1318</v>
      </c>
      <c r="D9" s="162">
        <v>1005.7347554099999</v>
      </c>
      <c r="G9" s="1075"/>
    </row>
    <row r="10" spans="1:7" s="192" customFormat="1" ht="33.75" customHeight="1" thickBot="1">
      <c r="A10" s="1075"/>
      <c r="B10" s="1189">
        <v>11</v>
      </c>
      <c r="C10" s="1190" t="s">
        <v>1319</v>
      </c>
      <c r="D10" s="162">
        <v>7057.0328505400003</v>
      </c>
      <c r="G10" s="1075"/>
    </row>
    <row r="11" spans="1:7" s="192" customFormat="1" ht="24.95" customHeight="1">
      <c r="A11" s="1075"/>
      <c r="B11" s="2244" t="s">
        <v>2042</v>
      </c>
      <c r="C11" s="2244"/>
      <c r="D11" s="179"/>
      <c r="G11" s="1075"/>
    </row>
    <row r="12" spans="1:7" s="192" customFormat="1" ht="30" customHeight="1">
      <c r="A12" s="1075"/>
      <c r="B12" s="1189">
        <v>12</v>
      </c>
      <c r="C12" s="1190" t="s">
        <v>1320</v>
      </c>
      <c r="D12" s="191">
        <v>2.0000000000000002E-5</v>
      </c>
      <c r="G12" s="1075"/>
    </row>
    <row r="13" spans="1:7" s="192" customFormat="1" ht="30" customHeight="1">
      <c r="A13" s="1075"/>
      <c r="B13" s="1189" t="s">
        <v>1321</v>
      </c>
      <c r="C13" s="1190" t="s">
        <v>1322</v>
      </c>
      <c r="D13" s="191">
        <v>0</v>
      </c>
      <c r="G13" s="1075"/>
    </row>
    <row r="14" spans="1:7" s="192" customFormat="1" ht="30" customHeight="1">
      <c r="A14" s="1075"/>
      <c r="B14" s="1189" t="s">
        <v>1323</v>
      </c>
      <c r="C14" s="1190" t="s">
        <v>1324</v>
      </c>
      <c r="D14" s="191">
        <v>0</v>
      </c>
      <c r="G14" s="1075"/>
    </row>
    <row r="15" spans="1:7" s="192" customFormat="1" ht="30" customHeight="1">
      <c r="A15" s="1075"/>
      <c r="B15" s="1189" t="s">
        <v>1325</v>
      </c>
      <c r="C15" s="1190" t="s">
        <v>1326</v>
      </c>
      <c r="D15" s="162">
        <v>68.760405257393003</v>
      </c>
      <c r="G15" s="1075"/>
    </row>
    <row r="16" spans="1:7" s="192" customFormat="1" ht="30" customHeight="1">
      <c r="A16" s="1075"/>
      <c r="B16" s="1189">
        <v>13</v>
      </c>
      <c r="C16" s="1190" t="s">
        <v>1327</v>
      </c>
      <c r="D16" s="162">
        <v>2000</v>
      </c>
      <c r="G16" s="1075"/>
    </row>
    <row r="17" spans="1:7" s="192" customFormat="1" ht="30" customHeight="1">
      <c r="A17" s="1075"/>
      <c r="B17" s="1189" t="s">
        <v>1328</v>
      </c>
      <c r="C17" s="1190" t="s">
        <v>1329</v>
      </c>
      <c r="D17" s="162">
        <v>0</v>
      </c>
      <c r="G17" s="1075"/>
    </row>
    <row r="18" spans="1:7" s="192" customFormat="1" ht="30" customHeight="1">
      <c r="A18" s="1075"/>
      <c r="B18" s="1189">
        <v>14</v>
      </c>
      <c r="C18" s="1190" t="s">
        <v>1330</v>
      </c>
      <c r="D18" s="162">
        <v>2000</v>
      </c>
      <c r="G18" s="1075"/>
    </row>
    <row r="19" spans="1:7" s="192" customFormat="1" ht="30" customHeight="1">
      <c r="A19" s="1075"/>
      <c r="B19" s="1189">
        <v>17</v>
      </c>
      <c r="C19" s="1190" t="s">
        <v>1331</v>
      </c>
      <c r="D19" s="162">
        <v>2068.7604252573901</v>
      </c>
      <c r="G19" s="1075"/>
    </row>
    <row r="20" spans="1:7" s="192" customFormat="1" ht="30" customHeight="1" thickBot="1">
      <c r="A20" s="1075"/>
      <c r="B20" s="1189" t="s">
        <v>1332</v>
      </c>
      <c r="C20" s="1190" t="s">
        <v>1333</v>
      </c>
      <c r="D20" s="162">
        <v>68.760425257392995</v>
      </c>
      <c r="G20" s="1075"/>
    </row>
    <row r="21" spans="1:7" s="192" customFormat="1" ht="24.95" customHeight="1">
      <c r="A21" s="1075"/>
      <c r="B21" s="2243" t="s">
        <v>1334</v>
      </c>
      <c r="C21" s="2243"/>
      <c r="D21" s="186"/>
      <c r="G21" s="1075"/>
    </row>
    <row r="22" spans="1:7" s="192" customFormat="1" ht="24.95" customHeight="1">
      <c r="A22" s="1075"/>
      <c r="B22" s="1189">
        <v>18</v>
      </c>
      <c r="C22" s="1190" t="s">
        <v>1335</v>
      </c>
      <c r="D22" s="162">
        <v>9125.7932757973904</v>
      </c>
      <c r="G22" s="1075"/>
    </row>
    <row r="23" spans="1:7" s="192" customFormat="1" ht="24.95" customHeight="1">
      <c r="A23" s="1075"/>
      <c r="B23" s="1189">
        <v>19</v>
      </c>
      <c r="C23" s="1190" t="s">
        <v>1336</v>
      </c>
      <c r="D23" s="177"/>
      <c r="G23" s="1075"/>
    </row>
    <row r="24" spans="1:7" s="192" customFormat="1" ht="24.95" customHeight="1">
      <c r="A24" s="1075"/>
      <c r="B24" s="1189">
        <v>20</v>
      </c>
      <c r="C24" s="1190" t="s">
        <v>1337</v>
      </c>
      <c r="D24" s="162" t="s">
        <v>1309</v>
      </c>
      <c r="G24" s="1075"/>
    </row>
    <row r="25" spans="1:7" s="192" customFormat="1" ht="24.95" customHeight="1">
      <c r="A25" s="1075"/>
      <c r="B25" s="1189">
        <v>22</v>
      </c>
      <c r="C25" s="1190" t="s">
        <v>1338</v>
      </c>
      <c r="D25" s="162">
        <v>9125.7932757973904</v>
      </c>
      <c r="G25" s="1075"/>
    </row>
    <row r="26" spans="1:7" s="192" customFormat="1" ht="24.95" customHeight="1" thickBot="1">
      <c r="A26" s="1075"/>
      <c r="B26" s="1189" t="s">
        <v>1339</v>
      </c>
      <c r="C26" s="1190" t="s">
        <v>1340</v>
      </c>
      <c r="D26" s="162">
        <v>7125.7932757973931</v>
      </c>
      <c r="G26" s="1075"/>
    </row>
    <row r="27" spans="1:7" s="192" customFormat="1" ht="24.95" customHeight="1">
      <c r="A27" s="1075"/>
      <c r="B27" s="2243" t="s">
        <v>1341</v>
      </c>
      <c r="C27" s="2243"/>
      <c r="D27" s="186"/>
      <c r="E27" s="335"/>
      <c r="G27" s="1075"/>
    </row>
    <row r="28" spans="1:7" s="192" customFormat="1" ht="24.95" customHeight="1">
      <c r="A28" s="1075"/>
      <c r="B28" s="1189">
        <v>23</v>
      </c>
      <c r="C28" s="1190" t="s">
        <v>1342</v>
      </c>
      <c r="D28" s="162">
        <v>26508.937998689998</v>
      </c>
      <c r="G28" s="1075"/>
    </row>
    <row r="29" spans="1:7" s="192" customFormat="1" ht="24.95" customHeight="1" thickBot="1">
      <c r="A29" s="1075"/>
      <c r="B29" s="1189">
        <v>24</v>
      </c>
      <c r="C29" s="1190" t="s">
        <v>1343</v>
      </c>
      <c r="D29" s="162">
        <v>74267.021897237108</v>
      </c>
      <c r="G29" s="1075"/>
    </row>
    <row r="30" spans="1:7" s="192" customFormat="1" ht="24.95" customHeight="1">
      <c r="A30" s="1075"/>
      <c r="B30" s="2243" t="s">
        <v>1344</v>
      </c>
      <c r="C30" s="2243"/>
      <c r="D30" s="186"/>
      <c r="G30" s="1075"/>
    </row>
    <row r="31" spans="1:7" s="192" customFormat="1" ht="24.95" customHeight="1">
      <c r="A31" s="1075"/>
      <c r="B31" s="1189">
        <v>25</v>
      </c>
      <c r="C31" s="1190" t="s">
        <v>1345</v>
      </c>
      <c r="D31" s="185">
        <v>0.34425344675250202</v>
      </c>
      <c r="G31" s="1075"/>
    </row>
    <row r="32" spans="1:7" s="192" customFormat="1" ht="24.95" customHeight="1">
      <c r="A32" s="1075"/>
      <c r="B32" s="1189" t="s">
        <v>851</v>
      </c>
      <c r="C32" s="1190" t="s">
        <v>1346</v>
      </c>
      <c r="D32" s="185">
        <v>0.26880719537499098</v>
      </c>
      <c r="G32" s="1075"/>
    </row>
    <row r="33" spans="1:7" s="192" customFormat="1" ht="24.95" customHeight="1">
      <c r="A33" s="1075"/>
      <c r="B33" s="1189">
        <v>26</v>
      </c>
      <c r="C33" s="1190" t="s">
        <v>1347</v>
      </c>
      <c r="D33" s="185">
        <v>0.12287813679165301</v>
      </c>
      <c r="G33" s="1075"/>
    </row>
    <row r="34" spans="1:7" s="192" customFormat="1" ht="24.95" customHeight="1">
      <c r="A34" s="1075"/>
      <c r="B34" s="1189" t="s">
        <v>1348</v>
      </c>
      <c r="C34" s="1190" t="s">
        <v>1346</v>
      </c>
      <c r="D34" s="185">
        <v>9.5948283555213995E-2</v>
      </c>
      <c r="G34" s="1075"/>
    </row>
    <row r="35" spans="1:7" s="192" customFormat="1" ht="24.95" customHeight="1">
      <c r="A35" s="1075"/>
      <c r="B35" s="1189">
        <v>27</v>
      </c>
      <c r="C35" s="1190" t="s">
        <v>1349</v>
      </c>
      <c r="D35" s="185">
        <v>9.2552999999999996E-2</v>
      </c>
      <c r="G35" s="1075"/>
    </row>
    <row r="36" spans="1:7" s="192" customFormat="1" ht="24.95" customHeight="1">
      <c r="A36" s="1075"/>
      <c r="B36" s="1189">
        <v>28</v>
      </c>
      <c r="C36" s="1190" t="s">
        <v>1350</v>
      </c>
      <c r="D36" s="177"/>
      <c r="G36" s="1075"/>
    </row>
    <row r="37" spans="1:7" s="192" customFormat="1" ht="24.95" customHeight="1">
      <c r="A37" s="1075"/>
      <c r="B37" s="1189">
        <v>29</v>
      </c>
      <c r="C37" s="1190" t="s">
        <v>1351</v>
      </c>
      <c r="D37" s="177"/>
      <c r="G37" s="1075"/>
    </row>
    <row r="38" spans="1:7" s="192" customFormat="1" ht="24.95" customHeight="1">
      <c r="A38" s="1075"/>
      <c r="B38" s="1189">
        <v>30</v>
      </c>
      <c r="C38" s="1190" t="s">
        <v>1352</v>
      </c>
      <c r="D38" s="177"/>
      <c r="G38" s="1075"/>
    </row>
    <row r="39" spans="1:7" s="192" customFormat="1" ht="24.95" customHeight="1">
      <c r="A39" s="1075"/>
      <c r="B39" s="1189">
        <v>31</v>
      </c>
      <c r="C39" s="1190" t="s">
        <v>1353</v>
      </c>
      <c r="D39" s="177"/>
      <c r="G39" s="1075"/>
    </row>
    <row r="40" spans="1:7" s="192" customFormat="1" ht="30" customHeight="1" thickBot="1">
      <c r="A40" s="1075"/>
      <c r="B40" s="1189" t="s">
        <v>1354</v>
      </c>
      <c r="C40" s="1190" t="s">
        <v>1355</v>
      </c>
      <c r="D40" s="177"/>
      <c r="G40" s="1075"/>
    </row>
    <row r="41" spans="1:7" s="192" customFormat="1" ht="24.95" customHeight="1">
      <c r="A41" s="1075"/>
      <c r="B41" s="2243" t="s">
        <v>1356</v>
      </c>
      <c r="C41" s="2243"/>
      <c r="D41" s="186"/>
      <c r="G41" s="1075"/>
    </row>
    <row r="42" spans="1:7" s="192" customFormat="1" ht="24.95" customHeight="1" thickBot="1">
      <c r="A42" s="1075"/>
      <c r="B42" s="1191" t="s">
        <v>1357</v>
      </c>
      <c r="C42" s="1192" t="s">
        <v>1358</v>
      </c>
      <c r="D42" s="187"/>
      <c r="G42" s="1075"/>
    </row>
    <row r="43" spans="1:7" s="192" customFormat="1" ht="13.5">
      <c r="A43" s="77"/>
      <c r="G43" s="77"/>
    </row>
    <row r="44" spans="1:7" s="192" customFormat="1" ht="13.5">
      <c r="A44" s="77"/>
      <c r="G44" s="77"/>
    </row>
    <row r="45" spans="1:7" s="192" customFormat="1" ht="13.5">
      <c r="A45" s="77"/>
      <c r="G45" s="77"/>
    </row>
    <row r="46" spans="1:7" s="192" customFormat="1" ht="13.5">
      <c r="A46" s="77"/>
      <c r="G46" s="77"/>
    </row>
    <row r="47" spans="1:7" s="192" customFormat="1" ht="13.5">
      <c r="A47" s="77"/>
      <c r="G47" s="77"/>
    </row>
    <row r="48" spans="1:7" s="192" customFormat="1" ht="13.5">
      <c r="A48" s="77"/>
      <c r="G48" s="77"/>
    </row>
    <row r="49" spans="1:7" s="192" customFormat="1" ht="13.5">
      <c r="A49" s="77"/>
      <c r="G49" s="77"/>
    </row>
    <row r="50" spans="1:7" s="192" customFormat="1" ht="13.5">
      <c r="A50" s="77"/>
      <c r="G50" s="77"/>
    </row>
    <row r="51" spans="1:7" s="192" customFormat="1" ht="13.5">
      <c r="A51" s="77"/>
      <c r="G51" s="77"/>
    </row>
    <row r="52" spans="1:7" s="192" customFormat="1" ht="13.5">
      <c r="A52" s="77"/>
      <c r="G52" s="77"/>
    </row>
    <row r="53" spans="1:7" s="192" customFormat="1" ht="13.5">
      <c r="A53" s="77"/>
      <c r="G53" s="77"/>
    </row>
    <row r="54" spans="1:7" s="192" customFormat="1" ht="13.5">
      <c r="A54" s="77"/>
      <c r="G54" s="77"/>
    </row>
    <row r="55" spans="1:7" s="192" customFormat="1" ht="13.5">
      <c r="A55" s="77"/>
      <c r="G55" s="77"/>
    </row>
    <row r="56" spans="1:7" s="192" customFormat="1" ht="13.5">
      <c r="A56" s="77"/>
      <c r="G56" s="77"/>
    </row>
    <row r="57" spans="1:7" s="192" customFormat="1" ht="13.5">
      <c r="A57" s="77"/>
      <c r="G57" s="77"/>
    </row>
    <row r="58" spans="1:7" s="192" customFormat="1" ht="13.5">
      <c r="A58" s="77"/>
      <c r="G58" s="77"/>
    </row>
    <row r="59" spans="1:7" s="192" customFormat="1" ht="13.5">
      <c r="A59" s="77"/>
      <c r="G59" s="77"/>
    </row>
    <row r="60" spans="1:7" s="192" customFormat="1" ht="13.5">
      <c r="A60" s="77"/>
      <c r="G60" s="77"/>
    </row>
    <row r="61" spans="1:7" s="192" customFormat="1" ht="13.5">
      <c r="A61" s="77"/>
      <c r="G61" s="77"/>
    </row>
    <row r="62" spans="1:7" s="192" customFormat="1" ht="13.5">
      <c r="A62" s="77"/>
      <c r="G62" s="77"/>
    </row>
    <row r="63" spans="1:7" s="192" customFormat="1" ht="13.5">
      <c r="A63" s="77"/>
      <c r="G63" s="77"/>
    </row>
    <row r="64" spans="1:7" s="192" customFormat="1" ht="13.5">
      <c r="A64" s="77"/>
      <c r="G64" s="77"/>
    </row>
    <row r="65" spans="1:7" s="192" customFormat="1" ht="13.5">
      <c r="A65" s="77"/>
      <c r="G65" s="77"/>
    </row>
    <row r="66" spans="1:7" s="192" customFormat="1" ht="13.5">
      <c r="A66" s="77"/>
      <c r="G66" s="77"/>
    </row>
    <row r="67" spans="1:7" s="192" customFormat="1" ht="13.5">
      <c r="A67" s="77"/>
      <c r="G67" s="77"/>
    </row>
    <row r="68" spans="1:7" s="192" customFormat="1" ht="13.5">
      <c r="A68" s="77"/>
      <c r="G68" s="77"/>
    </row>
    <row r="69" spans="1:7">
      <c r="D69" s="192"/>
      <c r="E69" s="192"/>
      <c r="F69" s="192"/>
    </row>
    <row r="70" spans="1:7">
      <c r="D70" s="192"/>
      <c r="E70" s="192"/>
      <c r="F70" s="192"/>
    </row>
    <row r="71" spans="1:7">
      <c r="D71" s="192"/>
      <c r="E71" s="192"/>
      <c r="F71" s="192"/>
    </row>
    <row r="72" spans="1:7">
      <c r="D72" s="192"/>
      <c r="E72" s="192"/>
      <c r="F72" s="192"/>
    </row>
    <row r="73" spans="1:7">
      <c r="D73" s="192"/>
      <c r="E73" s="192"/>
      <c r="F73" s="192"/>
    </row>
    <row r="74" spans="1:7">
      <c r="D74" s="192"/>
      <c r="E74" s="192"/>
      <c r="F74" s="192"/>
    </row>
    <row r="75" spans="1:7">
      <c r="D75" s="192"/>
      <c r="E75" s="192"/>
      <c r="F75" s="192"/>
    </row>
    <row r="76" spans="1:7">
      <c r="D76" s="192"/>
      <c r="E76" s="192"/>
      <c r="F76" s="192"/>
    </row>
    <row r="77" spans="1:7">
      <c r="D77" s="192"/>
      <c r="E77" s="192"/>
      <c r="F77" s="192"/>
    </row>
    <row r="78" spans="1:7">
      <c r="D78" s="192"/>
      <c r="E78" s="192"/>
      <c r="F78" s="192"/>
    </row>
    <row r="79" spans="1:7">
      <c r="D79" s="192"/>
      <c r="E79" s="192"/>
      <c r="F79" s="192"/>
    </row>
  </sheetData>
  <mergeCells count="6">
    <mergeCell ref="B41:C41"/>
    <mergeCell ref="B6:C6"/>
    <mergeCell ref="B11:C11"/>
    <mergeCell ref="B21:C21"/>
    <mergeCell ref="B27:C27"/>
    <mergeCell ref="B30:C30"/>
  </mergeCells>
  <conditionalFormatting sqref="D7:D10">
    <cfRule type="cellIs" dxfId="12" priority="7" stopIfTrue="1" operator="lessThan">
      <formula>0</formula>
    </cfRule>
  </conditionalFormatting>
  <conditionalFormatting sqref="D15:D20">
    <cfRule type="cellIs" dxfId="11" priority="6" stopIfTrue="1" operator="lessThan">
      <formula>0</formula>
    </cfRule>
  </conditionalFormatting>
  <conditionalFormatting sqref="D22">
    <cfRule type="cellIs" dxfId="10" priority="4" stopIfTrue="1" operator="lessThan">
      <formula>0</formula>
    </cfRule>
  </conditionalFormatting>
  <conditionalFormatting sqref="D24:D26">
    <cfRule type="cellIs" dxfId="9" priority="3" stopIfTrue="1" operator="lessThan">
      <formula>0</formula>
    </cfRule>
  </conditionalFormatting>
  <conditionalFormatting sqref="D28:D29">
    <cfRule type="cellIs" dxfId="8" priority="2" stopIfTrue="1" operator="lessThan">
      <formula>0</formula>
    </cfRule>
  </conditionalFormatting>
  <conditionalFormatting sqref="D31:D35">
    <cfRule type="cellIs" dxfId="7" priority="1" stopIfTrue="1" operator="lessThan">
      <formula>0</formula>
    </cfRule>
  </conditionalFormatting>
  <hyperlinks>
    <hyperlink ref="G1" location="Index!A1" display="Back to index" xr:uid="{764F14F3-EFDD-4E3C-83FC-98C337A5B467}"/>
  </hyperlinks>
  <pageMargins left="0.31496062992125984" right="0.31496062992125984" top="0.74803149606299213" bottom="0.74803149606299213" header="0.31496062992125984" footer="0.31496062992125984"/>
  <pageSetup paperSize="9" orientation="landscape" r:id="rId1"/>
  <headerFooter>
    <oddHeader>&amp;L&amp;"Calibri"&amp;12&amp;K000000 EBA Regular Use&amp;1#_x000D_&amp;CEN
ANNEX V</oddHead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2ABDA-4BE9-4A47-9A72-61CBB3E68D45}">
  <sheetPr>
    <tabColor theme="7" tint="0.59999389629810485"/>
  </sheetPr>
  <dimension ref="A1:H39"/>
  <sheetViews>
    <sheetView showGridLines="0" zoomScale="90" zoomScaleNormal="90" zoomScalePageLayoutView="85" workbookViewId="0"/>
  </sheetViews>
  <sheetFormatPr defaultColWidth="11.42578125" defaultRowHeight="15"/>
  <cols>
    <col min="1" max="1" width="4.7109375" style="85" customWidth="1"/>
    <col min="2" max="2" width="7.5703125" style="173" customWidth="1"/>
    <col min="3" max="3" width="93.5703125" style="12" customWidth="1"/>
    <col min="4" max="4" width="18.85546875" style="12" customWidth="1"/>
    <col min="5" max="5" width="14.7109375" style="12" customWidth="1"/>
    <col min="6" max="6" width="15.7109375" style="12" customWidth="1"/>
    <col min="7" max="7" width="15.7109375" style="85" customWidth="1"/>
    <col min="8" max="15" width="15.7109375" style="12" customWidth="1"/>
    <col min="16" max="16384" width="11.42578125" style="12"/>
  </cols>
  <sheetData>
    <row r="1" spans="1:8" ht="50.25" customHeight="1">
      <c r="A1" s="26"/>
      <c r="B1" s="2130" t="s">
        <v>1359</v>
      </c>
      <c r="C1" s="2130"/>
      <c r="D1" s="2130"/>
      <c r="E1" s="2130"/>
      <c r="F1" s="2130"/>
      <c r="G1" s="26"/>
      <c r="H1" s="9" t="s">
        <v>418</v>
      </c>
    </row>
    <row r="2" spans="1:8" ht="15" customHeight="1">
      <c r="A2" s="26"/>
      <c r="B2" s="750" t="s">
        <v>1647</v>
      </c>
      <c r="C2" s="170"/>
      <c r="D2" s="171"/>
      <c r="G2" s="26"/>
    </row>
    <row r="3" spans="1:8" ht="18">
      <c r="A3" s="172"/>
      <c r="D3" s="174" t="s">
        <v>64</v>
      </c>
      <c r="E3" s="174" t="s">
        <v>66</v>
      </c>
      <c r="F3" s="11"/>
      <c r="G3" s="172"/>
    </row>
    <row r="4" spans="1:8" s="192" customFormat="1" ht="67.5" customHeight="1" thickBot="1">
      <c r="A4" s="1075"/>
      <c r="B4" s="157"/>
      <c r="C4" s="1193"/>
      <c r="D4" s="1194" t="s">
        <v>1360</v>
      </c>
      <c r="E4" s="1148" t="s">
        <v>1361</v>
      </c>
      <c r="G4" s="1075"/>
    </row>
    <row r="5" spans="1:8" s="192" customFormat="1" ht="20.100000000000001" customHeight="1">
      <c r="A5" s="1075"/>
      <c r="B5" s="2244" t="s">
        <v>1362</v>
      </c>
      <c r="C5" s="2244"/>
      <c r="D5" s="179"/>
      <c r="E5" s="180"/>
      <c r="G5" s="1075"/>
    </row>
    <row r="6" spans="1:8" s="192" customFormat="1" ht="24.95" customHeight="1">
      <c r="A6" s="1075"/>
      <c r="B6" s="1187" t="s">
        <v>1363</v>
      </c>
      <c r="C6" s="1188" t="s">
        <v>1364</v>
      </c>
      <c r="D6" s="175"/>
      <c r="E6" s="176" t="s">
        <v>1365</v>
      </c>
      <c r="G6" s="1075"/>
    </row>
    <row r="7" spans="1:8" s="192" customFormat="1" ht="24.95" customHeight="1">
      <c r="A7" s="1075"/>
      <c r="B7" s="1189" t="s">
        <v>1366</v>
      </c>
      <c r="C7" s="1190" t="s">
        <v>1367</v>
      </c>
      <c r="D7" s="177"/>
      <c r="E7" s="178" t="s">
        <v>1309</v>
      </c>
      <c r="G7" s="1075"/>
    </row>
    <row r="8" spans="1:8" s="192" customFormat="1" ht="24.95" customHeight="1">
      <c r="A8" s="1075"/>
      <c r="B8" s="1189" t="s">
        <v>1368</v>
      </c>
      <c r="C8" s="1190" t="s">
        <v>1369</v>
      </c>
      <c r="D8" s="177"/>
      <c r="E8" s="178" t="s">
        <v>1370</v>
      </c>
      <c r="G8" s="1075"/>
    </row>
    <row r="9" spans="1:8" s="192" customFormat="1" ht="24.95" customHeight="1" thickBot="1">
      <c r="A9" s="1075"/>
      <c r="B9" s="1189" t="s">
        <v>1371</v>
      </c>
      <c r="C9" s="1190" t="s">
        <v>1372</v>
      </c>
      <c r="D9" s="177"/>
      <c r="E9" s="178" t="s">
        <v>1373</v>
      </c>
      <c r="G9" s="1075"/>
    </row>
    <row r="10" spans="1:8" s="192" customFormat="1" ht="24.95" customHeight="1">
      <c r="A10" s="1075"/>
      <c r="B10" s="2244" t="s">
        <v>1374</v>
      </c>
      <c r="C10" s="2244"/>
      <c r="D10" s="179"/>
      <c r="E10" s="180"/>
      <c r="G10" s="1075"/>
    </row>
    <row r="11" spans="1:8" s="192" customFormat="1" ht="24.95" customHeight="1">
      <c r="A11" s="1075"/>
      <c r="B11" s="1187" t="s">
        <v>1375</v>
      </c>
      <c r="C11" s="1188" t="s">
        <v>1316</v>
      </c>
      <c r="D11" s="181">
        <v>283.41961967999998</v>
      </c>
      <c r="E11" s="182"/>
      <c r="G11" s="1075"/>
    </row>
    <row r="12" spans="1:8" s="192" customFormat="1" ht="24.95" customHeight="1">
      <c r="A12" s="1075"/>
      <c r="B12" s="1189" t="s">
        <v>1376</v>
      </c>
      <c r="C12" s="1190" t="s">
        <v>1377</v>
      </c>
      <c r="D12" s="162">
        <v>0</v>
      </c>
      <c r="E12" s="183"/>
      <c r="G12" s="1075"/>
    </row>
    <row r="13" spans="1:8" s="192" customFormat="1" ht="24.95" customHeight="1">
      <c r="A13" s="1075"/>
      <c r="B13" s="1189" t="s">
        <v>1378</v>
      </c>
      <c r="C13" s="1190" t="s">
        <v>1379</v>
      </c>
      <c r="D13" s="162">
        <v>0.87283755000000007</v>
      </c>
      <c r="E13" s="183"/>
      <c r="G13" s="1075"/>
    </row>
    <row r="14" spans="1:8" s="192" customFormat="1" ht="24.95" customHeight="1">
      <c r="A14" s="1075"/>
      <c r="B14" s="1189" t="s">
        <v>1380</v>
      </c>
      <c r="C14" s="1190" t="s">
        <v>1381</v>
      </c>
      <c r="D14" s="162">
        <v>284.29245723000002</v>
      </c>
      <c r="E14" s="183"/>
      <c r="G14" s="1075"/>
    </row>
    <row r="15" spans="1:8" s="192" customFormat="1" ht="24.95" customHeight="1">
      <c r="A15" s="1075"/>
      <c r="B15" s="1189" t="s">
        <v>1305</v>
      </c>
      <c r="C15" s="1190" t="s">
        <v>1382</v>
      </c>
      <c r="D15" s="162">
        <v>0</v>
      </c>
      <c r="E15" s="183"/>
      <c r="G15" s="1075"/>
    </row>
    <row r="16" spans="1:8" s="192" customFormat="1" ht="24.95" customHeight="1">
      <c r="A16" s="1075"/>
      <c r="B16" s="1189" t="s">
        <v>1307</v>
      </c>
      <c r="C16" s="1190" t="s">
        <v>1383</v>
      </c>
      <c r="D16" s="162">
        <v>0</v>
      </c>
      <c r="E16" s="183"/>
      <c r="G16" s="1075"/>
    </row>
    <row r="17" spans="1:7" s="192" customFormat="1" ht="24.95" customHeight="1">
      <c r="A17" s="1075"/>
      <c r="B17" s="1189" t="s">
        <v>1384</v>
      </c>
      <c r="C17" s="1190" t="s">
        <v>1385</v>
      </c>
      <c r="D17" s="162">
        <v>0</v>
      </c>
      <c r="E17" s="183"/>
      <c r="G17" s="1075"/>
    </row>
    <row r="18" spans="1:7" s="192" customFormat="1" ht="24.95" customHeight="1" thickBot="1">
      <c r="A18" s="1075"/>
      <c r="B18" s="1189" t="s">
        <v>1386</v>
      </c>
      <c r="C18" s="1190" t="s">
        <v>1387</v>
      </c>
      <c r="D18" s="162">
        <v>284.29245723000002</v>
      </c>
      <c r="E18" s="183"/>
      <c r="G18" s="1075"/>
    </row>
    <row r="19" spans="1:7" s="192" customFormat="1" ht="24.95" customHeight="1">
      <c r="A19" s="1075" t="s">
        <v>681</v>
      </c>
      <c r="B19" s="2244" t="s">
        <v>1388</v>
      </c>
      <c r="C19" s="2244"/>
      <c r="D19" s="179"/>
      <c r="E19" s="180"/>
      <c r="G19" s="1075"/>
    </row>
    <row r="20" spans="1:7" s="192" customFormat="1" ht="24.95" customHeight="1">
      <c r="A20" s="1075"/>
      <c r="B20" s="1187" t="s">
        <v>1312</v>
      </c>
      <c r="C20" s="1188" t="s">
        <v>1342</v>
      </c>
      <c r="D20" s="181">
        <v>386.78064442000004</v>
      </c>
      <c r="E20" s="182"/>
      <c r="G20" s="1075"/>
    </row>
    <row r="21" spans="1:7" s="192" customFormat="1" ht="24.95" customHeight="1" thickBot="1">
      <c r="A21" s="1075"/>
      <c r="B21" s="1189" t="s">
        <v>1389</v>
      </c>
      <c r="C21" s="1190" t="s">
        <v>1343</v>
      </c>
      <c r="D21" s="162">
        <v>4734.5845926477405</v>
      </c>
      <c r="E21" s="183"/>
      <c r="G21" s="1075"/>
    </row>
    <row r="22" spans="1:7" s="192" customFormat="1" ht="24.95" customHeight="1">
      <c r="A22" s="1075"/>
      <c r="B22" s="2244" t="s">
        <v>1344</v>
      </c>
      <c r="C22" s="2244"/>
      <c r="D22" s="179"/>
      <c r="E22" s="180"/>
      <c r="G22" s="1075"/>
    </row>
    <row r="23" spans="1:7" s="192" customFormat="1" ht="24.95" customHeight="1">
      <c r="A23" s="1075"/>
      <c r="B23" s="1187" t="s">
        <v>1390</v>
      </c>
      <c r="C23" s="1188" t="s">
        <v>1294</v>
      </c>
      <c r="D23" s="184">
        <v>0.73502245091998597</v>
      </c>
      <c r="E23" s="182"/>
      <c r="G23" s="1075"/>
    </row>
    <row r="24" spans="1:7" s="192" customFormat="1" ht="24.95" customHeight="1">
      <c r="A24" s="1075"/>
      <c r="B24" s="1189" t="s">
        <v>1391</v>
      </c>
      <c r="C24" s="1190" t="s">
        <v>1383</v>
      </c>
      <c r="D24" s="185">
        <v>0</v>
      </c>
      <c r="E24" s="183"/>
      <c r="G24" s="1075"/>
    </row>
    <row r="25" spans="1:7" s="192" customFormat="1" ht="24.95" customHeight="1">
      <c r="A25" s="1075"/>
      <c r="B25" s="1189" t="s">
        <v>1392</v>
      </c>
      <c r="C25" s="1190" t="s">
        <v>1393</v>
      </c>
      <c r="D25" s="185">
        <v>6.0045913567892101E-2</v>
      </c>
      <c r="E25" s="183"/>
      <c r="G25" s="1075"/>
    </row>
    <row r="26" spans="1:7" s="192" customFormat="1" ht="24.95" customHeight="1">
      <c r="A26" s="1075"/>
      <c r="B26" s="1189" t="s">
        <v>1394</v>
      </c>
      <c r="C26" s="1190" t="s">
        <v>1383</v>
      </c>
      <c r="D26" s="185">
        <v>0</v>
      </c>
      <c r="E26" s="183"/>
      <c r="G26" s="1075"/>
    </row>
    <row r="27" spans="1:7" s="192" customFormat="1" ht="24.95" customHeight="1">
      <c r="A27" s="1075"/>
      <c r="B27" s="1189" t="s">
        <v>1395</v>
      </c>
      <c r="C27" s="1190" t="s">
        <v>1396</v>
      </c>
      <c r="D27" s="185">
        <v>0.57502200000000003</v>
      </c>
      <c r="E27" s="1195"/>
      <c r="G27" s="1075"/>
    </row>
    <row r="28" spans="1:7" s="192" customFormat="1" ht="24.95" customHeight="1" thickBot="1">
      <c r="A28" s="1075"/>
      <c r="B28" s="1189" t="s">
        <v>1397</v>
      </c>
      <c r="C28" s="1190" t="s">
        <v>1398</v>
      </c>
      <c r="D28" s="177"/>
      <c r="E28" s="183"/>
      <c r="G28" s="1075"/>
    </row>
    <row r="29" spans="1:7" s="192" customFormat="1" ht="24.95" customHeight="1">
      <c r="A29" s="1075"/>
      <c r="B29" s="2244" t="s">
        <v>1399</v>
      </c>
      <c r="C29" s="2244"/>
      <c r="D29" s="179"/>
      <c r="E29" s="180"/>
      <c r="G29" s="1075"/>
    </row>
    <row r="30" spans="1:7" s="192" customFormat="1" ht="24.95" customHeight="1">
      <c r="A30" s="1075"/>
      <c r="B30" s="1187" t="s">
        <v>1400</v>
      </c>
      <c r="C30" s="1188" t="s">
        <v>1401</v>
      </c>
      <c r="D30" s="184">
        <v>0.16</v>
      </c>
      <c r="E30" s="182"/>
      <c r="G30" s="1075"/>
    </row>
    <row r="31" spans="1:7" s="192" customFormat="1" ht="24.95" customHeight="1">
      <c r="A31" s="1075"/>
      <c r="B31" s="1189" t="s">
        <v>1402</v>
      </c>
      <c r="C31" s="1190" t="s">
        <v>1403</v>
      </c>
      <c r="D31" s="185" t="s">
        <v>1309</v>
      </c>
      <c r="E31" s="183"/>
      <c r="G31" s="1075"/>
    </row>
    <row r="32" spans="1:7" s="192" customFormat="1" ht="24.95" customHeight="1">
      <c r="A32" s="1075"/>
      <c r="B32" s="1189" t="s">
        <v>1404</v>
      </c>
      <c r="C32" s="1190" t="s">
        <v>1405</v>
      </c>
      <c r="D32" s="185">
        <v>0.06</v>
      </c>
      <c r="E32" s="183"/>
      <c r="G32" s="1075"/>
    </row>
    <row r="33" spans="1:7" s="192" customFormat="1" ht="24.95" customHeight="1" thickBot="1">
      <c r="A33" s="1075"/>
      <c r="B33" s="1189" t="s">
        <v>1406</v>
      </c>
      <c r="C33" s="1190" t="s">
        <v>1403</v>
      </c>
      <c r="D33" s="185" t="s">
        <v>1309</v>
      </c>
      <c r="E33" s="183"/>
      <c r="G33" s="1075"/>
    </row>
    <row r="34" spans="1:7" s="192" customFormat="1" ht="24.95" customHeight="1">
      <c r="A34" s="1075"/>
      <c r="B34" s="2243" t="s">
        <v>1356</v>
      </c>
      <c r="C34" s="2243"/>
      <c r="D34" s="186"/>
      <c r="E34" s="180"/>
      <c r="G34" s="1075"/>
    </row>
    <row r="35" spans="1:7" s="192" customFormat="1" ht="24.95" customHeight="1" thickBot="1">
      <c r="A35" s="1075"/>
      <c r="B35" s="1191" t="s">
        <v>1407</v>
      </c>
      <c r="C35" s="1192" t="s">
        <v>1358</v>
      </c>
      <c r="D35" s="187"/>
      <c r="E35" s="188"/>
      <c r="G35" s="1075"/>
    </row>
    <row r="36" spans="1:7" s="192" customFormat="1" ht="13.5">
      <c r="A36" s="77"/>
      <c r="B36" s="1196"/>
      <c r="G36" s="77"/>
    </row>
    <row r="37" spans="1:7" s="192" customFormat="1" ht="13.5">
      <c r="A37" s="77"/>
      <c r="B37" s="1196"/>
      <c r="G37" s="77"/>
    </row>
    <row r="38" spans="1:7" ht="18">
      <c r="F38" s="11"/>
    </row>
    <row r="39" spans="1:7" ht="18">
      <c r="F39" s="11"/>
    </row>
  </sheetData>
  <mergeCells count="7">
    <mergeCell ref="B34:C34"/>
    <mergeCell ref="B1:F1"/>
    <mergeCell ref="B5:C5"/>
    <mergeCell ref="B10:C10"/>
    <mergeCell ref="B19:C19"/>
    <mergeCell ref="B22:C22"/>
    <mergeCell ref="B29:C29"/>
  </mergeCells>
  <conditionalFormatting sqref="D11:D18">
    <cfRule type="cellIs" dxfId="6" priority="6" stopIfTrue="1" operator="lessThan">
      <formula>0</formula>
    </cfRule>
  </conditionalFormatting>
  <conditionalFormatting sqref="D20:D21">
    <cfRule type="cellIs" dxfId="5" priority="4" stopIfTrue="1" operator="lessThan">
      <formula>0</formula>
    </cfRule>
  </conditionalFormatting>
  <conditionalFormatting sqref="D23:D27">
    <cfRule type="cellIs" dxfId="4" priority="3" stopIfTrue="1" operator="lessThan">
      <formula>0</formula>
    </cfRule>
  </conditionalFormatting>
  <conditionalFormatting sqref="D30:D33">
    <cfRule type="cellIs" dxfId="3" priority="1" stopIfTrue="1" operator="lessThan">
      <formula>0</formula>
    </cfRule>
  </conditionalFormatting>
  <hyperlinks>
    <hyperlink ref="H1" location="Index!A1" display="Back to index" xr:uid="{3010EF25-3BAA-41FE-87E4-B7424DE3F498}"/>
  </hyperlinks>
  <pageMargins left="0.70866141732283472" right="0.70866141732283472" top="0.74803149606299213" bottom="0.74803149606299213" header="0.31496062992125984" footer="0.31496062992125984"/>
  <pageSetup paperSize="9" orientation="landscape" r:id="rId1"/>
  <headerFooter>
    <oddHeader>&amp;L&amp;"Calibri"&amp;12&amp;K000000 EBA Regular Use&amp;1#_x000D_&amp;CEN
Annex V</oddHeader>
    <oddFooter>&amp;C&amp;P</oddFooter>
  </headerFooter>
  <rowBreaks count="1" manualBreakCount="1">
    <brk id="21" min="1" max="5"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5C945-8A7A-4E4F-922D-4A848C4ACBB6}">
  <sheetPr>
    <tabColor theme="7" tint="0.59999389629810485"/>
  </sheetPr>
  <dimension ref="A1:H27"/>
  <sheetViews>
    <sheetView showGridLines="0" zoomScale="90" zoomScaleNormal="90" zoomScalePageLayoutView="70" workbookViewId="0"/>
  </sheetViews>
  <sheetFormatPr defaultColWidth="8.85546875" defaultRowHeight="15"/>
  <cols>
    <col min="1" max="1" width="4.7109375" style="85" customWidth="1"/>
    <col min="2" max="2" width="5.85546875" style="167" customWidth="1"/>
    <col min="3" max="3" width="74.5703125" style="167" customWidth="1"/>
    <col min="4" max="5" width="18.28515625" style="167" customWidth="1"/>
    <col min="6" max="6" width="13.5703125" style="167" customWidth="1"/>
    <col min="7" max="7" width="15.7109375" style="85" customWidth="1"/>
    <col min="8" max="15" width="15.7109375" style="167" customWidth="1"/>
    <col min="16" max="16384" width="8.85546875" style="167"/>
  </cols>
  <sheetData>
    <row r="1" spans="1:8" ht="21.75">
      <c r="A1" s="26"/>
      <c r="B1" s="3" t="s">
        <v>1408</v>
      </c>
      <c r="C1" s="164"/>
      <c r="D1" s="165"/>
      <c r="E1" s="166"/>
      <c r="F1" s="166"/>
      <c r="G1" s="26"/>
      <c r="H1" s="9" t="s">
        <v>418</v>
      </c>
    </row>
    <row r="2" spans="1:8" ht="18">
      <c r="A2" s="26"/>
      <c r="B2" s="750" t="s">
        <v>1647</v>
      </c>
      <c r="C2" s="168"/>
      <c r="D2" s="168"/>
      <c r="E2" s="168"/>
      <c r="G2" s="26"/>
    </row>
    <row r="3" spans="1:8">
      <c r="A3" s="26"/>
      <c r="B3" s="13"/>
      <c r="C3" s="168"/>
      <c r="D3" s="168"/>
      <c r="E3" s="168"/>
      <c r="G3" s="26"/>
    </row>
    <row r="4" spans="1:8" s="156" customFormat="1" ht="24.95" customHeight="1">
      <c r="A4" s="1075"/>
      <c r="B4" s="2245"/>
      <c r="C4" s="2246"/>
      <c r="D4" s="2248" t="s">
        <v>1409</v>
      </c>
      <c r="E4" s="2249"/>
      <c r="F4" s="2250" t="s">
        <v>1410</v>
      </c>
      <c r="G4" s="1075"/>
    </row>
    <row r="5" spans="1:8" s="156" customFormat="1" ht="20.100000000000001" customHeight="1">
      <c r="A5" s="1075"/>
      <c r="B5" s="2245"/>
      <c r="C5" s="2246"/>
      <c r="D5" s="1197">
        <v>1</v>
      </c>
      <c r="E5" s="1197">
        <v>1</v>
      </c>
      <c r="F5" s="2250"/>
      <c r="G5" s="1075"/>
    </row>
    <row r="6" spans="1:8" s="156" customFormat="1" ht="18" customHeight="1">
      <c r="A6" s="1075"/>
      <c r="B6" s="2245"/>
      <c r="C6" s="2246"/>
      <c r="D6" s="1197" t="s">
        <v>1411</v>
      </c>
      <c r="E6" s="1197" t="s">
        <v>1411</v>
      </c>
      <c r="F6" s="2250"/>
      <c r="G6" s="1075"/>
    </row>
    <row r="7" spans="1:8" s="156" customFormat="1" ht="27.95" customHeight="1" thickBot="1">
      <c r="A7" s="1075"/>
      <c r="B7" s="2247"/>
      <c r="C7" s="2247"/>
      <c r="D7" s="1198" t="s">
        <v>1412</v>
      </c>
      <c r="E7" s="1198" t="s">
        <v>176</v>
      </c>
      <c r="F7" s="2251"/>
      <c r="G7" s="1075"/>
    </row>
    <row r="8" spans="1:8" s="156" customFormat="1" ht="20.100000000000001" customHeight="1">
      <c r="A8" s="1075"/>
      <c r="B8" s="1199">
        <v>2</v>
      </c>
      <c r="C8" s="1200" t="s">
        <v>1413</v>
      </c>
      <c r="D8" s="161" t="s">
        <v>1199</v>
      </c>
      <c r="E8" s="162" t="s">
        <v>1199</v>
      </c>
      <c r="F8" s="1283"/>
      <c r="G8" s="1075"/>
    </row>
    <row r="9" spans="1:8" s="156" customFormat="1" ht="20.100000000000001" customHeight="1">
      <c r="A9" s="1075"/>
      <c r="B9" s="1177">
        <v>6</v>
      </c>
      <c r="C9" s="1179" t="s">
        <v>1414</v>
      </c>
      <c r="D9" s="161">
        <v>288.11564643000003</v>
      </c>
      <c r="E9" s="162">
        <v>0</v>
      </c>
      <c r="F9" s="161">
        <v>288.11564643000003</v>
      </c>
      <c r="G9" s="1075"/>
    </row>
    <row r="10" spans="1:8" s="156" customFormat="1" ht="20.100000000000001" customHeight="1">
      <c r="A10" s="1075"/>
      <c r="B10" s="1177">
        <v>7</v>
      </c>
      <c r="C10" s="1179" t="s">
        <v>1415</v>
      </c>
      <c r="D10" s="161">
        <v>0</v>
      </c>
      <c r="E10" s="162">
        <v>0</v>
      </c>
      <c r="F10" s="161">
        <v>0</v>
      </c>
      <c r="G10" s="1075"/>
    </row>
    <row r="11" spans="1:8" s="156" customFormat="1" ht="20.100000000000001" customHeight="1">
      <c r="A11" s="1075"/>
      <c r="B11" s="1177">
        <v>8</v>
      </c>
      <c r="C11" s="1179" t="s">
        <v>1416</v>
      </c>
      <c r="D11" s="161">
        <v>0</v>
      </c>
      <c r="E11" s="162">
        <v>0</v>
      </c>
      <c r="F11" s="161">
        <v>0</v>
      </c>
      <c r="G11" s="1075"/>
    </row>
    <row r="12" spans="1:8" s="156" customFormat="1" ht="20.100000000000001" customHeight="1">
      <c r="A12" s="1075"/>
      <c r="B12" s="1177">
        <v>9</v>
      </c>
      <c r="C12" s="1179" t="s">
        <v>1417</v>
      </c>
      <c r="D12" s="161">
        <v>0</v>
      </c>
      <c r="E12" s="162">
        <v>0</v>
      </c>
      <c r="F12" s="161">
        <v>0</v>
      </c>
      <c r="G12" s="1075"/>
    </row>
    <row r="13" spans="1:8" s="156" customFormat="1" ht="20.100000000000001" customHeight="1">
      <c r="A13" s="1075"/>
      <c r="B13" s="1177">
        <v>10</v>
      </c>
      <c r="C13" s="1179" t="s">
        <v>1418</v>
      </c>
      <c r="D13" s="161">
        <v>0</v>
      </c>
      <c r="E13" s="162">
        <v>0</v>
      </c>
      <c r="F13" s="161">
        <v>0</v>
      </c>
      <c r="G13" s="1075"/>
    </row>
    <row r="14" spans="1:8" s="156" customFormat="1" ht="20.100000000000001" customHeight="1" thickBot="1">
      <c r="A14" s="1075"/>
      <c r="B14" s="1180">
        <v>11</v>
      </c>
      <c r="C14" s="1181" t="s">
        <v>1419</v>
      </c>
      <c r="D14" s="163">
        <v>288.11564643000003</v>
      </c>
      <c r="E14" s="169">
        <v>0</v>
      </c>
      <c r="F14" s="169">
        <v>288.11564643000003</v>
      </c>
      <c r="G14" s="1075"/>
    </row>
    <row r="15" spans="1:8" s="156" customFormat="1" ht="13.5">
      <c r="A15" s="77"/>
      <c r="G15" s="77"/>
    </row>
    <row r="16" spans="1:8" s="156" customFormat="1" ht="13.5">
      <c r="A16" s="77"/>
      <c r="G16" s="77"/>
    </row>
    <row r="17" spans="1:7" s="156" customFormat="1" ht="13.5">
      <c r="A17" s="77"/>
      <c r="G17" s="77"/>
    </row>
    <row r="18" spans="1:7" s="156" customFormat="1" ht="13.5">
      <c r="A18" s="77"/>
      <c r="G18" s="77"/>
    </row>
    <row r="19" spans="1:7" s="156" customFormat="1" ht="13.5">
      <c r="A19" s="77"/>
      <c r="G19" s="77"/>
    </row>
    <row r="27" spans="1:7">
      <c r="E27" s="29"/>
    </row>
  </sheetData>
  <mergeCells count="3">
    <mergeCell ref="B4:C7"/>
    <mergeCell ref="D4:E4"/>
    <mergeCell ref="F4:F7"/>
  </mergeCells>
  <conditionalFormatting sqref="D8:E14">
    <cfRule type="cellIs" dxfId="2" priority="3" stopIfTrue="1" operator="lessThan">
      <formula>0</formula>
    </cfRule>
  </conditionalFormatting>
  <conditionalFormatting sqref="F9:F14">
    <cfRule type="cellIs" dxfId="1" priority="1" stopIfTrue="1" operator="lessThan">
      <formula>0</formula>
    </cfRule>
  </conditionalFormatting>
  <hyperlinks>
    <hyperlink ref="H1" location="Index!A1" display="Back to index" xr:uid="{5D63B5EE-FFF1-4D5A-8316-BF8C1C8804F5}"/>
  </hyperlinks>
  <pageMargins left="0.70866141732283472" right="0.70866141732283472" top="0.74803149606299213" bottom="0.74803149606299213" header="0.31496062992125984" footer="0.31496062992125984"/>
  <pageSetup paperSize="8" fitToWidth="0" fitToHeight="0" orientation="landscape" r:id="rId1"/>
  <headerFooter>
    <oddHeader>&amp;L&amp;"Calibri"&amp;12&amp;K000000 EBA Regular Use&amp;1#_x000D_&amp;CEN
Annex V</oddHead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984D2-9AF6-4A5C-B039-6D06918C67AF}">
  <sheetPr>
    <tabColor theme="7" tint="0.59999389629810485"/>
  </sheetPr>
  <dimension ref="A1:K27"/>
  <sheetViews>
    <sheetView showGridLines="0" zoomScale="90" zoomScaleNormal="90" zoomScalePageLayoutView="115" workbookViewId="0"/>
  </sheetViews>
  <sheetFormatPr defaultColWidth="8.85546875" defaultRowHeight="15"/>
  <cols>
    <col min="1" max="1" width="4.7109375" style="85" customWidth="1"/>
    <col min="2" max="2" width="5.85546875" style="156" customWidth="1"/>
    <col min="3" max="3" width="54.140625" style="156" customWidth="1"/>
    <col min="4" max="6" width="15.7109375" style="156" customWidth="1"/>
    <col min="7" max="7" width="19.7109375" style="156" customWidth="1"/>
    <col min="8" max="8" width="18.28515625" style="156" customWidth="1"/>
    <col min="9" max="15" width="15.7109375" style="156" customWidth="1"/>
    <col min="16" max="16384" width="8.85546875" style="156"/>
  </cols>
  <sheetData>
    <row r="1" spans="1:11" ht="20.100000000000001" customHeight="1">
      <c r="A1" s="26"/>
      <c r="B1" s="3" t="s">
        <v>1420</v>
      </c>
      <c r="C1" s="154"/>
      <c r="D1" s="155"/>
      <c r="E1" s="155"/>
      <c r="F1" s="155"/>
      <c r="G1" s="155"/>
      <c r="H1" s="155"/>
      <c r="I1" s="155"/>
      <c r="J1" s="155"/>
      <c r="K1" s="9" t="s">
        <v>418</v>
      </c>
    </row>
    <row r="2" spans="1:11">
      <c r="A2" s="26"/>
      <c r="B2" s="13" t="s">
        <v>1647</v>
      </c>
      <c r="C2" s="157"/>
      <c r="D2" s="157"/>
      <c r="E2" s="157"/>
      <c r="F2" s="157"/>
      <c r="G2" s="157"/>
      <c r="H2" s="157"/>
    </row>
    <row r="3" spans="1:11" ht="15.75" thickBot="1">
      <c r="A3" s="26"/>
      <c r="B3" s="13"/>
      <c r="C3" s="157"/>
      <c r="D3" s="157"/>
      <c r="E3" s="157"/>
      <c r="F3" s="157"/>
      <c r="G3" s="157"/>
      <c r="H3" s="157"/>
    </row>
    <row r="4" spans="1:11" ht="20.100000000000001" customHeight="1">
      <c r="A4" s="1075"/>
      <c r="B4" s="2252"/>
      <c r="C4" s="2252"/>
      <c r="D4" s="2254" t="s">
        <v>1409</v>
      </c>
      <c r="E4" s="2254"/>
      <c r="F4" s="2254"/>
      <c r="G4" s="2254"/>
      <c r="H4" s="2254"/>
      <c r="I4" s="2255" t="s">
        <v>1421</v>
      </c>
    </row>
    <row r="5" spans="1:11" ht="20.100000000000001" customHeight="1">
      <c r="A5" s="1075"/>
      <c r="B5" s="2252"/>
      <c r="C5" s="2252"/>
      <c r="D5" s="1201">
        <v>1</v>
      </c>
      <c r="E5" s="1201">
        <v>2</v>
      </c>
      <c r="F5" s="1201">
        <v>3</v>
      </c>
      <c r="G5" s="1201">
        <v>7</v>
      </c>
      <c r="H5" s="1201">
        <v>9</v>
      </c>
      <c r="I5" s="2256"/>
    </row>
    <row r="6" spans="1:11" ht="27" customHeight="1" thickBot="1">
      <c r="A6" s="1075"/>
      <c r="B6" s="2253"/>
      <c r="C6" s="2253"/>
      <c r="D6" s="1202" t="s">
        <v>1411</v>
      </c>
      <c r="E6" s="1203"/>
      <c r="F6" s="1203"/>
      <c r="G6" s="1203"/>
      <c r="H6" s="1202" t="s">
        <v>1422</v>
      </c>
      <c r="I6" s="2257"/>
    </row>
    <row r="7" spans="1:11" ht="58.5" customHeight="1">
      <c r="A7" s="1075"/>
      <c r="B7" s="1199">
        <v>1</v>
      </c>
      <c r="C7" s="1200" t="s">
        <v>1413</v>
      </c>
      <c r="D7" s="158" t="s">
        <v>1199</v>
      </c>
      <c r="E7" s="158" t="s">
        <v>1020</v>
      </c>
      <c r="F7" s="158" t="s">
        <v>1019</v>
      </c>
      <c r="G7" s="159" t="s">
        <v>1423</v>
      </c>
      <c r="H7" s="158" t="s">
        <v>1424</v>
      </c>
      <c r="I7" s="160"/>
    </row>
    <row r="8" spans="1:11" ht="30" customHeight="1">
      <c r="A8" s="1075"/>
      <c r="B8" s="1177">
        <v>5</v>
      </c>
      <c r="C8" s="1179" t="s">
        <v>1425</v>
      </c>
      <c r="D8" s="161">
        <v>6336.1961372095402</v>
      </c>
      <c r="E8" s="162">
        <v>400</v>
      </c>
      <c r="F8" s="162">
        <v>1060.99624591</v>
      </c>
      <c r="G8" s="162">
        <v>0.50000000069999995</v>
      </c>
      <c r="H8" s="162">
        <v>1999.4999999992999</v>
      </c>
      <c r="I8" s="162">
        <v>9797.19238311954</v>
      </c>
    </row>
    <row r="9" spans="1:11" ht="30" customHeight="1">
      <c r="A9" s="1075"/>
      <c r="B9" s="1177">
        <v>6</v>
      </c>
      <c r="C9" s="1179" t="s">
        <v>1415</v>
      </c>
      <c r="D9" s="161">
        <v>0</v>
      </c>
      <c r="E9" s="161">
        <v>0</v>
      </c>
      <c r="F9" s="161">
        <v>0</v>
      </c>
      <c r="G9" s="161">
        <v>0.20000000096000001</v>
      </c>
      <c r="H9" s="161">
        <v>499.79999999903998</v>
      </c>
      <c r="I9" s="162">
        <v>500</v>
      </c>
    </row>
    <row r="10" spans="1:11" ht="30" customHeight="1">
      <c r="A10" s="1075"/>
      <c r="B10" s="1177">
        <v>7</v>
      </c>
      <c r="C10" s="1179" t="s">
        <v>1416</v>
      </c>
      <c r="D10" s="161">
        <v>0</v>
      </c>
      <c r="E10" s="161">
        <v>0</v>
      </c>
      <c r="F10" s="161">
        <v>166.3</v>
      </c>
      <c r="G10" s="161">
        <v>0.29999999974000002</v>
      </c>
      <c r="H10" s="161">
        <v>1499.7000000002602</v>
      </c>
      <c r="I10" s="162">
        <v>1666.3000000000002</v>
      </c>
    </row>
    <row r="11" spans="1:11" ht="30" customHeight="1">
      <c r="A11" s="1075"/>
      <c r="B11" s="1177">
        <v>8</v>
      </c>
      <c r="C11" s="1179" t="s">
        <v>1417</v>
      </c>
      <c r="D11" s="161">
        <v>0</v>
      </c>
      <c r="E11" s="161">
        <v>0</v>
      </c>
      <c r="F11" s="161">
        <v>894.69624591000002</v>
      </c>
      <c r="G11" s="161">
        <v>0</v>
      </c>
      <c r="H11" s="161">
        <v>0</v>
      </c>
      <c r="I11" s="162">
        <v>894.69624591000002</v>
      </c>
    </row>
    <row r="12" spans="1:11" ht="30" customHeight="1">
      <c r="A12" s="1075"/>
      <c r="B12" s="1177">
        <v>9</v>
      </c>
      <c r="C12" s="1179" t="s">
        <v>1418</v>
      </c>
      <c r="D12" s="161">
        <v>0</v>
      </c>
      <c r="E12" s="161">
        <v>0</v>
      </c>
      <c r="F12" s="161">
        <v>0</v>
      </c>
      <c r="G12" s="161">
        <v>0</v>
      </c>
      <c r="H12" s="161">
        <v>0</v>
      </c>
      <c r="I12" s="162">
        <v>0</v>
      </c>
    </row>
    <row r="13" spans="1:11" ht="30" customHeight="1" thickBot="1">
      <c r="A13" s="1075"/>
      <c r="B13" s="1180">
        <v>10</v>
      </c>
      <c r="C13" s="1181" t="s">
        <v>1426</v>
      </c>
      <c r="D13" s="163">
        <v>6336.1961372095402</v>
      </c>
      <c r="E13" s="163">
        <v>400</v>
      </c>
      <c r="F13" s="163">
        <v>0</v>
      </c>
      <c r="G13" s="163">
        <v>0</v>
      </c>
      <c r="H13" s="163">
        <v>0</v>
      </c>
      <c r="I13" s="163">
        <v>6736.1961372095402</v>
      </c>
    </row>
    <row r="14" spans="1:11" ht="13.5">
      <c r="A14" s="77"/>
      <c r="B14" s="335" t="s">
        <v>1427</v>
      </c>
    </row>
    <row r="15" spans="1:11" ht="13.5">
      <c r="A15" s="77"/>
      <c r="B15" s="335" t="s">
        <v>1428</v>
      </c>
    </row>
    <row r="27" spans="5:5">
      <c r="E27" s="29"/>
    </row>
  </sheetData>
  <mergeCells count="3">
    <mergeCell ref="B4:C6"/>
    <mergeCell ref="D4:H4"/>
    <mergeCell ref="I4:I6"/>
  </mergeCells>
  <conditionalFormatting sqref="D7:I13">
    <cfRule type="cellIs" dxfId="0" priority="1" stopIfTrue="1" operator="lessThan">
      <formula>0</formula>
    </cfRule>
  </conditionalFormatting>
  <hyperlinks>
    <hyperlink ref="K1" location="Index!A1" display="Back to index" xr:uid="{BF3A45B3-4533-46FA-9F19-724C601A2C60}"/>
  </hyperlinks>
  <pageMargins left="0.70866141732283472" right="0.70866141732283472" top="0.74803149606299213" bottom="0.74803149606299213" header="0.31496062992125984" footer="0.31496062992125984"/>
  <pageSetup paperSize="8" fitToWidth="0" fitToHeight="0" orientation="landscape" r:id="rId1"/>
  <headerFooter>
    <oddHeader>&amp;L&amp;"Calibri"&amp;12&amp;K000000 EBA Regular Use&amp;1#_x000D_&amp;CEN
Annex V</oddHead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71FAC-B834-4593-95B0-B562330F1566}">
  <sheetPr>
    <tabColor theme="7" tint="0.59999389629810485"/>
  </sheetPr>
  <dimension ref="A1:K31"/>
  <sheetViews>
    <sheetView showGridLines="0" zoomScale="90" zoomScaleNormal="90" workbookViewId="0"/>
  </sheetViews>
  <sheetFormatPr defaultColWidth="9.140625" defaultRowHeight="15"/>
  <cols>
    <col min="1" max="1" width="4.7109375" style="137" customWidth="1"/>
    <col min="2" max="2" width="13.28515625" style="140" customWidth="1"/>
    <col min="3" max="3" width="20.28515625" style="140" customWidth="1"/>
    <col min="4" max="8" width="15.7109375" style="140" customWidth="1"/>
    <col min="9" max="9" width="11.7109375" style="140" customWidth="1"/>
    <col min="10" max="10" width="15.7109375" style="137" customWidth="1"/>
    <col min="11" max="15" width="15.7109375" style="140" customWidth="1"/>
    <col min="16" max="16384" width="9.140625" style="140"/>
  </cols>
  <sheetData>
    <row r="1" spans="1:11" s="138" customFormat="1" ht="21.75">
      <c r="A1" s="137"/>
      <c r="B1" s="2258" t="s">
        <v>510</v>
      </c>
      <c r="C1" s="2258"/>
      <c r="D1" s="2258"/>
      <c r="E1" s="2258"/>
      <c r="F1" s="2258"/>
      <c r="G1" s="2258"/>
      <c r="H1" s="2258"/>
      <c r="I1" s="2258"/>
      <c r="J1" s="137"/>
      <c r="K1" s="80" t="s">
        <v>418</v>
      </c>
    </row>
    <row r="2" spans="1:11" ht="15" customHeight="1">
      <c r="A2" s="52"/>
      <c r="B2" s="10"/>
      <c r="C2" s="139"/>
      <c r="D2" s="139"/>
      <c r="J2" s="52"/>
    </row>
    <row r="3" spans="1:11" ht="15" customHeight="1" thickBot="1">
      <c r="A3" s="51"/>
      <c r="B3" s="141"/>
      <c r="I3" s="142"/>
      <c r="J3" s="51"/>
    </row>
    <row r="4" spans="1:11" s="1204" customFormat="1" ht="72" customHeight="1">
      <c r="A4" s="1077"/>
      <c r="B4" s="1990"/>
      <c r="C4" s="144" t="s">
        <v>1193</v>
      </c>
      <c r="D4" s="144" t="s">
        <v>1194</v>
      </c>
      <c r="E4" s="144" t="s">
        <v>1195</v>
      </c>
      <c r="F4" s="144" t="s">
        <v>1196</v>
      </c>
      <c r="G4" s="144" t="s">
        <v>1197</v>
      </c>
      <c r="H4" s="144" t="s">
        <v>1198</v>
      </c>
      <c r="I4" s="144" t="s">
        <v>94</v>
      </c>
      <c r="J4" s="1077"/>
    </row>
    <row r="5" spans="1:11" s="1204" customFormat="1" ht="27" customHeight="1">
      <c r="A5" s="1075"/>
      <c r="B5" s="1205" t="s">
        <v>1199</v>
      </c>
      <c r="C5" s="146">
        <v>4.4999999999999998E-2</v>
      </c>
      <c r="D5" s="145">
        <v>1.40625E-2</v>
      </c>
      <c r="E5" s="145">
        <v>2.5000000000000001E-2</v>
      </c>
      <c r="F5" s="145">
        <v>0.01</v>
      </c>
      <c r="G5" s="145">
        <v>3.7239971892916672E-4</v>
      </c>
      <c r="H5" s="145">
        <v>2.9205442858954845E-3</v>
      </c>
      <c r="I5" s="146">
        <v>9.735544400482464E-2</v>
      </c>
      <c r="J5" s="1075"/>
    </row>
    <row r="6" spans="1:11" s="1204" customFormat="1" ht="27" customHeight="1">
      <c r="A6" s="1075"/>
      <c r="B6" s="147" t="s">
        <v>1200</v>
      </c>
      <c r="C6" s="149">
        <v>0.06</v>
      </c>
      <c r="D6" s="148">
        <v>1.8750000000000003E-2</v>
      </c>
      <c r="E6" s="148">
        <v>2.5000000000000001E-2</v>
      </c>
      <c r="F6" s="148">
        <v>0.01</v>
      </c>
      <c r="G6" s="148">
        <v>3.7239971892916672E-4</v>
      </c>
      <c r="H6" s="148">
        <v>2.9205442858954845E-3</v>
      </c>
      <c r="I6" s="149">
        <v>0.11704294400482465</v>
      </c>
      <c r="J6" s="1075"/>
    </row>
    <row r="7" spans="1:11" s="1204" customFormat="1" ht="27" customHeight="1" thickBot="1">
      <c r="A7" s="1075"/>
      <c r="B7" s="150" t="s">
        <v>94</v>
      </c>
      <c r="C7" s="1381">
        <v>0.08</v>
      </c>
      <c r="D7" s="151">
        <v>2.5000000000000001E-2</v>
      </c>
      <c r="E7" s="151">
        <v>2.5000000000000001E-2</v>
      </c>
      <c r="F7" s="151">
        <v>0.01</v>
      </c>
      <c r="G7" s="151">
        <v>3.7239971892916672E-4</v>
      </c>
      <c r="H7" s="151">
        <v>2.9205442858954845E-3</v>
      </c>
      <c r="I7" s="151">
        <v>0.14329294400482465</v>
      </c>
      <c r="J7" s="1075"/>
    </row>
    <row r="8" spans="1:11" s="1206" customFormat="1" ht="13.5">
      <c r="A8" s="1075"/>
      <c r="J8" s="1075"/>
    </row>
    <row r="9" spans="1:11" s="1206" customFormat="1" ht="13.5">
      <c r="A9" s="1075"/>
      <c r="J9" s="1075"/>
    </row>
    <row r="10" spans="1:11" s="1206" customFormat="1" ht="13.5">
      <c r="A10" s="1075"/>
      <c r="B10" s="152"/>
      <c r="J10" s="1075"/>
    </row>
    <row r="11" spans="1:11" s="1206" customFormat="1" ht="13.5">
      <c r="A11" s="1075"/>
      <c r="B11" s="152"/>
      <c r="J11" s="1075"/>
    </row>
    <row r="12" spans="1:11" s="1206" customFormat="1" ht="13.5">
      <c r="A12" s="1075"/>
      <c r="J12" s="1075"/>
    </row>
    <row r="13" spans="1:11" s="1206" customFormat="1" ht="13.5">
      <c r="A13" s="1075"/>
      <c r="J13" s="1075"/>
    </row>
    <row r="14" spans="1:11" s="1206" customFormat="1" ht="13.5">
      <c r="A14" s="1075"/>
      <c r="J14" s="1075"/>
    </row>
    <row r="15" spans="1:11" s="1206" customFormat="1" ht="13.5">
      <c r="A15" s="1075"/>
      <c r="J15" s="1075"/>
    </row>
    <row r="16" spans="1:11" s="1206" customFormat="1" ht="13.5">
      <c r="A16" s="1075"/>
      <c r="J16" s="1075"/>
    </row>
    <row r="17" spans="1:10" s="1206" customFormat="1" ht="13.5">
      <c r="A17" s="1075"/>
      <c r="J17" s="1075"/>
    </row>
    <row r="18" spans="1:10">
      <c r="A18" s="52"/>
      <c r="J18" s="52"/>
    </row>
    <row r="19" spans="1:10">
      <c r="A19" s="52"/>
      <c r="J19" s="52"/>
    </row>
    <row r="20" spans="1:10">
      <c r="A20" s="52"/>
      <c r="J20" s="52"/>
    </row>
    <row r="21" spans="1:10">
      <c r="A21" s="52"/>
      <c r="J21" s="52"/>
    </row>
    <row r="22" spans="1:10">
      <c r="A22" s="52"/>
      <c r="J22" s="52"/>
    </row>
    <row r="23" spans="1:10">
      <c r="A23" s="52"/>
      <c r="J23" s="52"/>
    </row>
    <row r="24" spans="1:10">
      <c r="A24" s="52"/>
      <c r="J24" s="52"/>
    </row>
    <row r="25" spans="1:10">
      <c r="A25" s="52"/>
      <c r="J25" s="52"/>
    </row>
    <row r="26" spans="1:10">
      <c r="A26" s="52"/>
      <c r="J26" s="52"/>
    </row>
    <row r="27" spans="1:10">
      <c r="A27" s="52"/>
      <c r="E27" s="28"/>
      <c r="J27" s="52"/>
    </row>
    <row r="28" spans="1:10">
      <c r="A28" s="52"/>
      <c r="J28" s="52"/>
    </row>
    <row r="29" spans="1:10">
      <c r="A29" s="52"/>
      <c r="J29" s="52"/>
    </row>
    <row r="30" spans="1:10">
      <c r="A30" s="52"/>
      <c r="J30" s="52"/>
    </row>
    <row r="31" spans="1:10">
      <c r="A31" s="153"/>
      <c r="J31" s="153"/>
    </row>
  </sheetData>
  <mergeCells count="1">
    <mergeCell ref="B1:I1"/>
  </mergeCells>
  <hyperlinks>
    <hyperlink ref="K1" location="INDEX!B10" display="Back to index" xr:uid="{61EB34CF-C0B3-43C8-881D-2295D6E9372F}"/>
  </hyperlink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8A95E-003D-4EC2-A313-62E7B5682788}">
  <sheetPr>
    <tabColor theme="7" tint="0.59999389629810485"/>
  </sheetPr>
  <dimension ref="A1:N33"/>
  <sheetViews>
    <sheetView showGridLines="0" showZeros="0" zoomScale="90" zoomScaleNormal="90" workbookViewId="0"/>
  </sheetViews>
  <sheetFormatPr defaultColWidth="9.140625" defaultRowHeight="15" customHeight="1"/>
  <cols>
    <col min="1" max="1" width="4.7109375" style="2" customWidth="1"/>
    <col min="2" max="2" width="36" style="119" customWidth="1"/>
    <col min="3" max="8" width="14.5703125" style="119" customWidth="1"/>
    <col min="9" max="9" width="15.7109375" style="119" customWidth="1"/>
    <col min="10" max="10" width="15.7109375" style="122" customWidth="1"/>
    <col min="11" max="15" width="15.7109375" style="119" customWidth="1"/>
    <col min="16" max="16384" width="9.140625" style="119"/>
  </cols>
  <sheetData>
    <row r="1" spans="1:14" ht="15" customHeight="1">
      <c r="B1" s="2259" t="s">
        <v>424</v>
      </c>
      <c r="C1" s="2259"/>
      <c r="D1" s="2259"/>
      <c r="E1" s="2259"/>
      <c r="F1" s="2259"/>
      <c r="G1" s="2259"/>
      <c r="H1" s="2259"/>
      <c r="J1" s="9" t="s">
        <v>418</v>
      </c>
    </row>
    <row r="2" spans="1:14" ht="15" customHeight="1">
      <c r="B2" s="120" t="s">
        <v>1647</v>
      </c>
      <c r="C2" s="121"/>
      <c r="D2" s="121"/>
      <c r="E2" s="121"/>
      <c r="F2" s="121"/>
      <c r="G2" s="121"/>
      <c r="H2" s="121"/>
    </row>
    <row r="3" spans="1:14" ht="20.25" customHeight="1">
      <c r="A3" s="12"/>
      <c r="B3" s="123"/>
      <c r="C3" s="124"/>
      <c r="D3" s="124"/>
      <c r="E3" s="124"/>
      <c r="F3" s="124"/>
      <c r="G3" s="124"/>
      <c r="J3" s="119"/>
    </row>
    <row r="4" spans="1:14" s="1207" customFormat="1" ht="20.100000000000001" customHeight="1">
      <c r="A4" s="192"/>
      <c r="C4" s="2260" t="s">
        <v>1201</v>
      </c>
      <c r="D4" s="2260"/>
      <c r="E4" s="2260"/>
      <c r="F4" s="2260" t="s">
        <v>1202</v>
      </c>
      <c r="G4" s="2260"/>
      <c r="H4" s="2260"/>
      <c r="I4" s="1208"/>
      <c r="J4" s="111"/>
      <c r="K4" s="143"/>
    </row>
    <row r="5" spans="1:14" s="111" customFormat="1" ht="20.100000000000001" customHeight="1">
      <c r="A5" s="192"/>
      <c r="C5" s="1209" t="s">
        <v>675</v>
      </c>
      <c r="D5" s="1209" t="s">
        <v>1203</v>
      </c>
      <c r="E5" s="1209" t="s">
        <v>655</v>
      </c>
      <c r="F5" s="1209" t="s">
        <v>675</v>
      </c>
      <c r="G5" s="1209" t="s">
        <v>1203</v>
      </c>
      <c r="H5" s="1209" t="s">
        <v>655</v>
      </c>
      <c r="I5" s="1210"/>
      <c r="K5" s="143"/>
    </row>
    <row r="6" spans="1:14" s="335" customFormat="1" ht="20.100000000000001" customHeight="1" thickBot="1">
      <c r="A6" s="192"/>
      <c r="B6" s="107" t="s">
        <v>1204</v>
      </c>
      <c r="C6" s="129"/>
      <c r="D6" s="129"/>
      <c r="E6" s="129"/>
      <c r="F6" s="129"/>
      <c r="G6" s="129"/>
      <c r="H6" s="129"/>
      <c r="I6" s="1210"/>
      <c r="J6" s="111"/>
    </row>
    <row r="7" spans="1:14" s="1207" customFormat="1" ht="20.100000000000001" customHeight="1">
      <c r="A7" s="192"/>
      <c r="B7" s="114" t="s">
        <v>1205</v>
      </c>
      <c r="C7" s="126">
        <v>7034.2710664089263</v>
      </c>
      <c r="D7" s="126">
        <v>6921.8938666901704</v>
      </c>
      <c r="E7" s="126">
        <v>6607.9040868380998</v>
      </c>
      <c r="F7" s="126">
        <v>7056.6110696199858</v>
      </c>
      <c r="G7" s="126">
        <v>6925.50597609746</v>
      </c>
      <c r="H7" s="126">
        <v>6641.6042589949802</v>
      </c>
      <c r="I7" s="1211"/>
      <c r="J7" s="1212"/>
      <c r="K7" s="1212"/>
      <c r="L7" s="1212"/>
      <c r="M7" s="1212"/>
      <c r="N7" s="1212"/>
    </row>
    <row r="8" spans="1:14" s="1207" customFormat="1" ht="20.100000000000001" customHeight="1">
      <c r="A8" s="192"/>
      <c r="B8" s="102" t="s">
        <v>1206</v>
      </c>
      <c r="C8" s="127">
        <v>6540.4963955883832</v>
      </c>
      <c r="D8" s="127">
        <v>6430.6311440490499</v>
      </c>
      <c r="E8" s="127">
        <v>6123.7121661024803</v>
      </c>
      <c r="F8" s="127">
        <v>6563.2390323328827</v>
      </c>
      <c r="G8" s="127">
        <v>6434.1246947484497</v>
      </c>
      <c r="H8" s="127">
        <v>6157.33755505313</v>
      </c>
      <c r="I8" s="1211"/>
      <c r="J8" s="1212"/>
      <c r="K8" s="1212"/>
      <c r="L8" s="1212"/>
      <c r="M8" s="1212"/>
      <c r="N8" s="1212"/>
    </row>
    <row r="9" spans="1:14" s="1207" customFormat="1" ht="20.100000000000001" customHeight="1">
      <c r="A9" s="192"/>
      <c r="B9" s="102" t="s">
        <v>1207</v>
      </c>
      <c r="C9" s="127">
        <v>1232.7820762967042</v>
      </c>
      <c r="D9" s="127">
        <v>1227.0439127300699</v>
      </c>
      <c r="E9" s="127">
        <v>1295.3081750578499</v>
      </c>
      <c r="F9" s="127">
        <v>1209.0742591277724</v>
      </c>
      <c r="G9" s="127">
        <v>1222.1296210907501</v>
      </c>
      <c r="H9" s="127">
        <v>1263.98042336395</v>
      </c>
      <c r="I9" s="1211"/>
      <c r="J9" s="1212"/>
      <c r="K9" s="1212"/>
      <c r="L9" s="1212"/>
      <c r="M9" s="1212"/>
      <c r="N9" s="1212"/>
    </row>
    <row r="10" spans="1:14" s="1207" customFormat="1" ht="20.100000000000001" customHeight="1">
      <c r="A10" s="192"/>
      <c r="B10" s="105" t="s">
        <v>1208</v>
      </c>
      <c r="C10" s="128">
        <v>8267.0531427056303</v>
      </c>
      <c r="D10" s="128">
        <v>8148.9377794202401</v>
      </c>
      <c r="E10" s="128">
        <v>7903.2122618959502</v>
      </c>
      <c r="F10" s="128">
        <v>8265.685328747757</v>
      </c>
      <c r="G10" s="128">
        <v>8147.6355971882103</v>
      </c>
      <c r="H10" s="128">
        <v>7905.58468235893</v>
      </c>
      <c r="I10" s="1213"/>
      <c r="J10" s="1212"/>
      <c r="K10" s="1212"/>
      <c r="L10" s="1212"/>
      <c r="M10" s="1212"/>
      <c r="N10" s="1212"/>
    </row>
    <row r="11" spans="1:14" s="335" customFormat="1" ht="20.100000000000001" customHeight="1" thickBot="1">
      <c r="A11" s="192"/>
      <c r="B11" s="107" t="s">
        <v>1209</v>
      </c>
      <c r="C11" s="129"/>
      <c r="D11" s="129"/>
      <c r="E11" s="129"/>
      <c r="F11" s="129"/>
      <c r="G11" s="129"/>
      <c r="H11" s="129"/>
      <c r="I11" s="1210"/>
      <c r="J11" s="111"/>
    </row>
    <row r="12" spans="1:14" s="1207" customFormat="1" ht="20.100000000000001" customHeight="1">
      <c r="A12" s="192"/>
      <c r="B12" s="114" t="s">
        <v>1210</v>
      </c>
      <c r="C12" s="126">
        <v>33892.051268901123</v>
      </c>
      <c r="D12" s="126">
        <v>33943.009110930601</v>
      </c>
      <c r="E12" s="126">
        <v>34277.869622806</v>
      </c>
      <c r="F12" s="126">
        <v>33909.205723465471</v>
      </c>
      <c r="G12" s="126">
        <v>33952.717499216204</v>
      </c>
      <c r="H12" s="126">
        <v>34304.305295869301</v>
      </c>
      <c r="I12" s="1211"/>
      <c r="J12" s="1212"/>
      <c r="K12" s="1212"/>
      <c r="L12" s="1212"/>
      <c r="M12" s="1212"/>
      <c r="N12" s="1212"/>
    </row>
    <row r="13" spans="1:14" s="1207" customFormat="1" ht="20.100000000000001" customHeight="1">
      <c r="A13" s="192"/>
      <c r="B13" s="102" t="s">
        <v>1211</v>
      </c>
      <c r="C13" s="127">
        <v>853.38529573550613</v>
      </c>
      <c r="D13" s="127">
        <v>865.67811139536104</v>
      </c>
      <c r="E13" s="127">
        <v>547.02247491740297</v>
      </c>
      <c r="F13" s="127">
        <v>853.38529573550613</v>
      </c>
      <c r="G13" s="127">
        <v>865.67811139536104</v>
      </c>
      <c r="H13" s="127">
        <v>547.02247491740297</v>
      </c>
      <c r="I13" s="1211"/>
      <c r="J13" s="1212"/>
      <c r="K13" s="1212"/>
      <c r="L13" s="1212"/>
      <c r="M13" s="1212"/>
      <c r="N13" s="1212"/>
    </row>
    <row r="14" spans="1:14" s="1207" customFormat="1" ht="20.100000000000001" customHeight="1">
      <c r="A14" s="192"/>
      <c r="B14" s="102" t="s">
        <v>382</v>
      </c>
      <c r="C14" s="127">
        <v>5312.7346673403999</v>
      </c>
      <c r="D14" s="127">
        <v>4854.0386422952497</v>
      </c>
      <c r="E14" s="127">
        <v>4854.0386422952497</v>
      </c>
      <c r="F14" s="127">
        <v>5312.7346673403999</v>
      </c>
      <c r="G14" s="127">
        <v>4854.0386422952497</v>
      </c>
      <c r="H14" s="127">
        <v>4854.0386422952497</v>
      </c>
      <c r="I14" s="1211"/>
      <c r="J14" s="1212"/>
      <c r="K14" s="1212"/>
      <c r="L14" s="1212"/>
      <c r="M14" s="1212"/>
      <c r="N14" s="1212"/>
    </row>
    <row r="15" spans="1:14" s="1207" customFormat="1" ht="20.100000000000001" customHeight="1">
      <c r="A15" s="192"/>
      <c r="B15" s="102" t="s">
        <v>1212</v>
      </c>
      <c r="C15" s="127">
        <v>52.684614399269996</v>
      </c>
      <c r="D15" s="127">
        <v>45.129721644829999</v>
      </c>
      <c r="E15" s="127">
        <v>45.646320796920001</v>
      </c>
      <c r="F15" s="127">
        <v>52.684614399269996</v>
      </c>
      <c r="G15" s="127">
        <v>45.129721644829999</v>
      </c>
      <c r="H15" s="127">
        <v>45.646320796920001</v>
      </c>
      <c r="I15" s="1211"/>
      <c r="J15" s="1212"/>
      <c r="K15" s="1212"/>
      <c r="L15" s="1212"/>
      <c r="M15" s="1212"/>
      <c r="N15" s="1212"/>
    </row>
    <row r="16" spans="1:14" s="1207" customFormat="1" ht="20.100000000000001" customHeight="1">
      <c r="A16" s="192"/>
      <c r="B16" s="130" t="s">
        <v>94</v>
      </c>
      <c r="C16" s="128">
        <v>40110.855846376304</v>
      </c>
      <c r="D16" s="128">
        <v>39707.855586266</v>
      </c>
      <c r="E16" s="128">
        <v>39724.577060815602</v>
      </c>
      <c r="F16" s="128">
        <v>40128.010300940652</v>
      </c>
      <c r="G16" s="128">
        <v>39717.563974551602</v>
      </c>
      <c r="H16" s="128">
        <v>39751.012733878903</v>
      </c>
      <c r="I16" s="1213"/>
      <c r="J16" s="1212"/>
      <c r="K16" s="1212"/>
      <c r="L16" s="1212"/>
      <c r="M16" s="1212"/>
      <c r="N16" s="1212"/>
    </row>
    <row r="17" spans="1:14" s="335" customFormat="1" ht="20.100000000000001" customHeight="1" thickBot="1">
      <c r="A17" s="192"/>
      <c r="B17" s="107" t="s">
        <v>1213</v>
      </c>
      <c r="C17" s="131"/>
      <c r="D17" s="131"/>
      <c r="E17" s="131"/>
      <c r="F17" s="131"/>
      <c r="G17" s="131"/>
      <c r="H17" s="131"/>
      <c r="I17" s="1210"/>
      <c r="J17" s="111"/>
    </row>
    <row r="18" spans="1:14" s="1207" customFormat="1" ht="20.100000000000001" customHeight="1">
      <c r="A18" s="868"/>
      <c r="B18" s="114" t="s">
        <v>1214</v>
      </c>
      <c r="C18" s="132">
        <v>0.16306050463341745</v>
      </c>
      <c r="D18" s="132">
        <v>0.16194858798351344</v>
      </c>
      <c r="E18" s="132">
        <v>0.15415424453047022</v>
      </c>
      <c r="F18" s="132">
        <v>0.16355754952991108</v>
      </c>
      <c r="G18" s="132">
        <v>0.1619969618194867</v>
      </c>
      <c r="H18" s="132">
        <v>0.15489762729504936</v>
      </c>
      <c r="I18" s="1214"/>
      <c r="J18" s="1212"/>
      <c r="K18" s="1212"/>
      <c r="L18" s="1212"/>
      <c r="M18" s="1212"/>
      <c r="N18" s="1212"/>
    </row>
    <row r="19" spans="1:14" s="1207" customFormat="1" ht="20.100000000000001" customHeight="1">
      <c r="A19" s="868"/>
      <c r="B19" s="102" t="s">
        <v>1205</v>
      </c>
      <c r="C19" s="133">
        <v>0.17537075482383194</v>
      </c>
      <c r="D19" s="133">
        <v>0.17432051578943186</v>
      </c>
      <c r="E19" s="133">
        <v>0.16634296890617237</v>
      </c>
      <c r="F19" s="133">
        <v>0.17585250344332592</v>
      </c>
      <c r="G19" s="133">
        <v>0.17436885053007967</v>
      </c>
      <c r="H19" s="134">
        <v>0.16708012707647293</v>
      </c>
      <c r="I19" s="1215"/>
      <c r="J19" s="1212"/>
      <c r="K19" s="1212"/>
      <c r="L19" s="1212"/>
      <c r="M19" s="1212"/>
      <c r="N19" s="1212"/>
    </row>
    <row r="20" spans="1:14" s="1207" customFormat="1" ht="20.100000000000001" customHeight="1" thickBot="1">
      <c r="A20" s="868"/>
      <c r="B20" s="135" t="s">
        <v>1208</v>
      </c>
      <c r="C20" s="136">
        <v>0.20610512960302471</v>
      </c>
      <c r="D20" s="136">
        <v>0.20522230825879084</v>
      </c>
      <c r="E20" s="136">
        <v>0.19895019271814202</v>
      </c>
      <c r="F20" s="136">
        <v>0.20598293478194205</v>
      </c>
      <c r="G20" s="136">
        <v>0.20513935855705254</v>
      </c>
      <c r="H20" s="136">
        <v>0.19887756659898082</v>
      </c>
      <c r="I20" s="1216"/>
      <c r="J20" s="1212"/>
      <c r="K20" s="1212"/>
      <c r="L20" s="1212"/>
      <c r="M20" s="1212"/>
      <c r="N20" s="1212"/>
    </row>
    <row r="21" spans="1:14" s="1217" customFormat="1" ht="15" customHeight="1">
      <c r="A21" s="868"/>
      <c r="B21" s="2261"/>
      <c r="C21" s="2261"/>
      <c r="D21" s="2261"/>
      <c r="E21" s="2261"/>
      <c r="F21" s="2261"/>
      <c r="G21" s="2261"/>
      <c r="H21" s="2261"/>
      <c r="J21" s="1218"/>
    </row>
    <row r="22" spans="1:14" s="1217" customFormat="1" ht="30" customHeight="1">
      <c r="A22" s="868"/>
      <c r="B22" s="2262"/>
      <c r="C22" s="2262"/>
      <c r="D22" s="2262"/>
      <c r="E22" s="2262"/>
      <c r="F22" s="2262"/>
      <c r="G22" s="2262"/>
      <c r="H22" s="2262"/>
      <c r="J22" s="1218"/>
    </row>
    <row r="23" spans="1:14" s="1217" customFormat="1" ht="15" customHeight="1">
      <c r="A23" s="868"/>
      <c r="J23" s="1218"/>
    </row>
    <row r="24" spans="1:14" s="1217" customFormat="1" ht="15" customHeight="1">
      <c r="A24" s="868"/>
      <c r="J24" s="1218"/>
    </row>
    <row r="25" spans="1:14" s="1217" customFormat="1" ht="15" customHeight="1">
      <c r="A25" s="868"/>
      <c r="J25" s="1218"/>
    </row>
    <row r="26" spans="1:14" s="1217" customFormat="1" ht="15" customHeight="1">
      <c r="A26" s="868"/>
      <c r="J26" s="1218"/>
    </row>
    <row r="27" spans="1:14" s="1217" customFormat="1" ht="15" customHeight="1">
      <c r="A27" s="868"/>
      <c r="E27" s="1219"/>
      <c r="J27" s="1218"/>
    </row>
    <row r="28" spans="1:14" s="1217" customFormat="1" ht="15" customHeight="1">
      <c r="A28" s="868"/>
      <c r="J28" s="1218"/>
    </row>
    <row r="29" spans="1:14" s="1217" customFormat="1" ht="15" customHeight="1">
      <c r="A29" s="868"/>
      <c r="J29" s="1218"/>
    </row>
    <row r="30" spans="1:14" s="1217" customFormat="1" ht="15" customHeight="1">
      <c r="A30" s="868"/>
      <c r="J30" s="1218"/>
    </row>
    <row r="31" spans="1:14" s="1217" customFormat="1" ht="15" customHeight="1">
      <c r="A31" s="868"/>
      <c r="J31" s="1218"/>
    </row>
    <row r="32" spans="1:14" s="1217" customFormat="1" ht="15" customHeight="1">
      <c r="A32" s="868"/>
      <c r="J32" s="1218"/>
    </row>
    <row r="33" spans="1:10" s="1217" customFormat="1" ht="15" customHeight="1">
      <c r="A33" s="868"/>
      <c r="J33" s="1218"/>
    </row>
  </sheetData>
  <mergeCells count="5">
    <mergeCell ref="B1:H1"/>
    <mergeCell ref="C4:E4"/>
    <mergeCell ref="F4:H4"/>
    <mergeCell ref="B21:H21"/>
    <mergeCell ref="B22:H22"/>
  </mergeCells>
  <hyperlinks>
    <hyperlink ref="J1" location="Index!A1" display="Back to index" xr:uid="{AAC079B0-050C-46BE-960B-7EA08FCF40D2}"/>
  </hyperlinks>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07AAF-4C53-48AC-B810-DA195F4031C4}">
  <sheetPr>
    <tabColor theme="7" tint="0.59999389629810485"/>
  </sheetPr>
  <dimension ref="A1:G65"/>
  <sheetViews>
    <sheetView showGridLines="0" showZeros="0" zoomScale="90" zoomScaleNormal="90" workbookViewId="0"/>
  </sheetViews>
  <sheetFormatPr defaultColWidth="9.140625" defaultRowHeight="15" customHeight="1"/>
  <cols>
    <col min="1" max="1" width="4.7109375" style="2" customWidth="1"/>
    <col min="2" max="2" width="2.7109375" style="95" customWidth="1"/>
    <col min="3" max="3" width="78.28515625" style="95" customWidth="1"/>
    <col min="4" max="4" width="22.28515625" style="95" customWidth="1"/>
    <col min="5" max="15" width="15.7109375" style="95" customWidth="1"/>
    <col min="16" max="16384" width="9.140625" style="95"/>
  </cols>
  <sheetData>
    <row r="1" spans="1:7" ht="15" customHeight="1">
      <c r="B1" s="2264" t="s">
        <v>425</v>
      </c>
      <c r="C1" s="2264"/>
      <c r="D1" s="2264"/>
      <c r="F1" s="9" t="s">
        <v>418</v>
      </c>
    </row>
    <row r="2" spans="1:7" ht="15" customHeight="1">
      <c r="B2" s="96" t="s">
        <v>1647</v>
      </c>
      <c r="C2" s="97"/>
      <c r="D2" s="49"/>
    </row>
    <row r="3" spans="1:7" s="284" customFormat="1" ht="15" customHeight="1">
      <c r="A3" s="192"/>
      <c r="B3" s="1220"/>
      <c r="C3" s="1220"/>
      <c r="D3" s="1221"/>
    </row>
    <row r="4" spans="1:7" s="111" customFormat="1" ht="20.100000000000001" customHeight="1" thickBot="1">
      <c r="A4" s="192"/>
      <c r="B4" s="1222"/>
      <c r="C4" s="1222"/>
      <c r="D4" s="1223" t="s">
        <v>675</v>
      </c>
      <c r="E4" s="1224"/>
      <c r="F4" s="87"/>
    </row>
    <row r="5" spans="1:7" s="1075" customFormat="1" ht="20.100000000000001" customHeight="1">
      <c r="A5" s="192"/>
      <c r="B5" s="98">
        <v>1</v>
      </c>
      <c r="C5" s="99" t="s">
        <v>971</v>
      </c>
      <c r="D5" s="100">
        <v>3000</v>
      </c>
      <c r="E5" s="1225"/>
    </row>
    <row r="6" spans="1:7" s="1075" customFormat="1" ht="20.100000000000001" customHeight="1">
      <c r="A6" s="192"/>
      <c r="B6" s="101">
        <v>2</v>
      </c>
      <c r="C6" s="102" t="s">
        <v>1215</v>
      </c>
      <c r="D6" s="103">
        <v>0</v>
      </c>
      <c r="E6" s="1225"/>
    </row>
    <row r="7" spans="1:7" s="1075" customFormat="1" ht="20.100000000000001" customHeight="1">
      <c r="A7" s="192"/>
      <c r="B7" s="101">
        <v>3</v>
      </c>
      <c r="C7" s="102" t="s">
        <v>972</v>
      </c>
      <c r="D7" s="103">
        <v>16.470667120000005</v>
      </c>
      <c r="E7" s="1225"/>
    </row>
    <row r="8" spans="1:7" s="1075" customFormat="1" ht="20.100000000000001" customHeight="1">
      <c r="A8" s="192"/>
      <c r="B8" s="101">
        <v>4</v>
      </c>
      <c r="C8" s="102" t="s">
        <v>973</v>
      </c>
      <c r="D8" s="103">
        <v>0</v>
      </c>
      <c r="E8" s="1225"/>
    </row>
    <row r="9" spans="1:7" s="1075" customFormat="1" ht="20.100000000000001" customHeight="1">
      <c r="A9" s="192"/>
      <c r="B9" s="101">
        <v>5</v>
      </c>
      <c r="C9" s="102" t="s">
        <v>1216</v>
      </c>
      <c r="D9" s="103">
        <v>400</v>
      </c>
      <c r="E9" s="1225"/>
    </row>
    <row r="10" spans="1:7" s="1075" customFormat="1" ht="20.100000000000001" customHeight="1">
      <c r="A10" s="192"/>
      <c r="B10" s="101">
        <v>6</v>
      </c>
      <c r="C10" s="102" t="s">
        <v>978</v>
      </c>
      <c r="D10" s="103">
        <v>2771.994471779999</v>
      </c>
      <c r="E10" s="1225"/>
    </row>
    <row r="11" spans="1:7" s="1075" customFormat="1" ht="20.100000000000001" customHeight="1">
      <c r="A11" s="192"/>
      <c r="B11" s="104">
        <v>7</v>
      </c>
      <c r="C11" s="105" t="s">
        <v>1217</v>
      </c>
      <c r="D11" s="106">
        <v>906.37759654999593</v>
      </c>
      <c r="E11" s="1225"/>
    </row>
    <row r="12" spans="1:7" s="335" customFormat="1" ht="20.100000000000001" customHeight="1" thickBot="1">
      <c r="A12" s="192"/>
      <c r="B12" s="107"/>
      <c r="C12" s="107" t="s">
        <v>1218</v>
      </c>
      <c r="D12" s="108">
        <v>7094.8427354499954</v>
      </c>
      <c r="E12" s="767"/>
      <c r="F12" s="1210"/>
      <c r="G12" s="111"/>
    </row>
    <row r="13" spans="1:7" s="1075" customFormat="1" ht="20.100000000000001" customHeight="1">
      <c r="A13" s="192"/>
      <c r="B13" s="110">
        <v>8</v>
      </c>
      <c r="C13" s="111" t="s">
        <v>1219</v>
      </c>
      <c r="D13" s="112">
        <v>1086.2594834700001</v>
      </c>
      <c r="E13" s="1225"/>
    </row>
    <row r="14" spans="1:7" s="335" customFormat="1" ht="20.100000000000001" customHeight="1" thickBot="1">
      <c r="A14" s="192"/>
      <c r="B14" s="107"/>
      <c r="C14" s="107" t="s">
        <v>1220</v>
      </c>
      <c r="D14" s="108">
        <v>8181.1022189199957</v>
      </c>
      <c r="E14" s="767"/>
      <c r="F14" s="1210"/>
      <c r="G14" s="111"/>
    </row>
    <row r="15" spans="1:7" s="1075" customFormat="1" ht="20.100000000000001" customHeight="1">
      <c r="A15" s="192"/>
      <c r="B15" s="113">
        <v>9</v>
      </c>
      <c r="C15" s="114" t="s">
        <v>1221</v>
      </c>
      <c r="D15" s="115">
        <v>-1.3348035700000001</v>
      </c>
      <c r="E15" s="1225"/>
    </row>
    <row r="16" spans="1:7" s="1075" customFormat="1" ht="20.100000000000001" customHeight="1">
      <c r="A16" s="192"/>
      <c r="B16" s="101">
        <v>10</v>
      </c>
      <c r="C16" s="102" t="s">
        <v>1222</v>
      </c>
      <c r="D16" s="103">
        <v>0</v>
      </c>
      <c r="E16" s="1225"/>
    </row>
    <row r="17" spans="1:7" s="1075" customFormat="1" ht="20.100000000000001" customHeight="1">
      <c r="A17" s="192"/>
      <c r="B17" s="101">
        <v>11</v>
      </c>
      <c r="C17" s="102" t="s">
        <v>1223</v>
      </c>
      <c r="D17" s="103">
        <v>-400</v>
      </c>
      <c r="E17" s="1225"/>
    </row>
    <row r="18" spans="1:7" s="1075" customFormat="1" ht="20.100000000000001" customHeight="1">
      <c r="A18" s="868"/>
      <c r="B18" s="101">
        <v>12</v>
      </c>
      <c r="C18" s="102" t="s">
        <v>1224</v>
      </c>
      <c r="D18" s="103">
        <v>-659.72412436195373</v>
      </c>
      <c r="E18" s="1225"/>
    </row>
    <row r="19" spans="1:7" s="1075" customFormat="1" ht="20.100000000000001" customHeight="1">
      <c r="A19" s="868"/>
      <c r="B19" s="101">
        <v>13</v>
      </c>
      <c r="C19" s="102" t="s">
        <v>1225</v>
      </c>
      <c r="D19" s="103">
        <v>-535.02056101205142</v>
      </c>
      <c r="E19" s="1225"/>
    </row>
    <row r="20" spans="1:7" s="1075" customFormat="1" ht="20.100000000000001" customHeight="1">
      <c r="A20" s="868"/>
      <c r="B20" s="101">
        <v>14</v>
      </c>
      <c r="C20" s="102" t="s">
        <v>1226</v>
      </c>
      <c r="D20" s="103">
        <v>-21.783697643107327</v>
      </c>
      <c r="E20" s="1225"/>
      <c r="F20" s="1226"/>
    </row>
    <row r="21" spans="1:7" s="1075" customFormat="1" ht="20.100000000000001" customHeight="1">
      <c r="A21" s="868"/>
      <c r="B21" s="101"/>
      <c r="C21" s="101" t="s">
        <v>1227</v>
      </c>
      <c r="D21" s="103">
        <v>-137.79382039155806</v>
      </c>
      <c r="E21" s="1225"/>
      <c r="F21" s="1226"/>
    </row>
    <row r="22" spans="1:7" s="1075" customFormat="1" ht="20.100000000000001" customHeight="1">
      <c r="A22" s="868"/>
      <c r="B22" s="101"/>
      <c r="C22" s="101" t="s">
        <v>1228</v>
      </c>
      <c r="D22" s="103">
        <v>-68.592192943129305</v>
      </c>
      <c r="E22" s="1225"/>
      <c r="F22" s="1226"/>
    </row>
    <row r="23" spans="1:7" s="1075" customFormat="1" ht="20.100000000000001" customHeight="1">
      <c r="A23" s="868"/>
      <c r="B23" s="101"/>
      <c r="C23" s="101" t="s">
        <v>1229</v>
      </c>
      <c r="D23" s="103">
        <v>-112.65498317137261</v>
      </c>
      <c r="E23" s="1225"/>
      <c r="F23" s="1226"/>
    </row>
    <row r="24" spans="1:7" s="1075" customFormat="1" ht="20.100000000000001" customHeight="1">
      <c r="A24" s="868"/>
      <c r="B24" s="104"/>
      <c r="C24" s="104" t="s">
        <v>1230</v>
      </c>
      <c r="D24" s="106">
        <v>297.25729886295267</v>
      </c>
      <c r="E24" s="1225"/>
      <c r="F24" s="1226"/>
    </row>
    <row r="25" spans="1:7" s="335" customFormat="1" ht="20.100000000000001" customHeight="1" thickBot="1">
      <c r="A25" s="868"/>
      <c r="B25" s="107"/>
      <c r="C25" s="107" t="s">
        <v>1231</v>
      </c>
      <c r="D25" s="108">
        <v>6563.2390323328837</v>
      </c>
      <c r="E25" s="767"/>
      <c r="F25" s="1210"/>
      <c r="G25" s="111"/>
    </row>
    <row r="26" spans="1:7" s="1075" customFormat="1" ht="20.100000000000001" customHeight="1">
      <c r="A26" s="868"/>
      <c r="B26" s="113">
        <v>15</v>
      </c>
      <c r="C26" s="114" t="s">
        <v>704</v>
      </c>
      <c r="D26" s="115">
        <v>399.99997999999999</v>
      </c>
      <c r="E26" s="1225"/>
    </row>
    <row r="27" spans="1:7" s="1075" customFormat="1" ht="20.100000000000001" customHeight="1">
      <c r="A27" s="868"/>
      <c r="B27" s="101">
        <v>16</v>
      </c>
      <c r="C27" s="102" t="s">
        <v>1232</v>
      </c>
      <c r="D27" s="103">
        <v>93.372057287102933</v>
      </c>
      <c r="E27" s="1225"/>
    </row>
    <row r="28" spans="1:7" s="1075" customFormat="1" ht="20.100000000000001" customHeight="1">
      <c r="A28" s="868"/>
      <c r="B28" s="101">
        <v>17</v>
      </c>
      <c r="C28" s="102" t="s">
        <v>1233</v>
      </c>
      <c r="D28" s="103"/>
      <c r="E28" s="1225"/>
    </row>
    <row r="29" spans="1:7" s="1075" customFormat="1" ht="20.100000000000001" customHeight="1">
      <c r="A29" s="868"/>
      <c r="B29" s="101">
        <v>18</v>
      </c>
      <c r="C29" s="102" t="s">
        <v>1234</v>
      </c>
      <c r="D29" s="103"/>
      <c r="E29" s="1225"/>
    </row>
    <row r="30" spans="1:7" s="1075" customFormat="1" ht="20.100000000000001" customHeight="1">
      <c r="A30" s="868"/>
      <c r="B30" s="101"/>
      <c r="C30" s="101" t="s">
        <v>1227</v>
      </c>
      <c r="D30" s="103"/>
      <c r="E30" s="1225"/>
    </row>
    <row r="31" spans="1:7" s="1075" customFormat="1" ht="20.100000000000001" customHeight="1">
      <c r="A31" s="868"/>
      <c r="B31" s="101"/>
      <c r="C31" s="101" t="s">
        <v>1235</v>
      </c>
      <c r="D31" s="103"/>
      <c r="E31" s="1225"/>
    </row>
    <row r="32" spans="1:7" s="1075" customFormat="1" ht="25.5" customHeight="1">
      <c r="A32" s="868"/>
      <c r="B32" s="116"/>
      <c r="C32" s="116" t="s">
        <v>1236</v>
      </c>
      <c r="D32" s="103"/>
      <c r="E32" s="1225"/>
    </row>
    <row r="33" spans="1:7" s="1075" customFormat="1" ht="20.100000000000001" customHeight="1">
      <c r="A33" s="868"/>
      <c r="B33" s="117"/>
      <c r="C33" s="117" t="s">
        <v>1230</v>
      </c>
      <c r="D33" s="106"/>
      <c r="E33" s="1225"/>
    </row>
    <row r="34" spans="1:7" s="335" customFormat="1" ht="20.100000000000001" customHeight="1" thickBot="1">
      <c r="A34" s="868"/>
      <c r="B34" s="107"/>
      <c r="C34" s="107" t="s">
        <v>1237</v>
      </c>
      <c r="D34" s="108">
        <v>7056.6110696199858</v>
      </c>
      <c r="E34" s="767"/>
      <c r="F34" s="1210"/>
      <c r="G34" s="111"/>
    </row>
    <row r="35" spans="1:7" s="1075" customFormat="1" ht="20.100000000000001" customHeight="1">
      <c r="A35" s="868"/>
      <c r="B35" s="113">
        <v>19</v>
      </c>
      <c r="C35" s="114" t="s">
        <v>704</v>
      </c>
      <c r="D35" s="115">
        <v>992.23584065260684</v>
      </c>
      <c r="E35" s="1225"/>
    </row>
    <row r="36" spans="1:7" s="1075" customFormat="1" ht="20.100000000000001" customHeight="1">
      <c r="A36" s="868"/>
      <c r="B36" s="101">
        <v>20</v>
      </c>
      <c r="C36" s="102" t="s">
        <v>1238</v>
      </c>
      <c r="D36" s="103">
        <v>219.32102076328624</v>
      </c>
      <c r="E36" s="1225"/>
    </row>
    <row r="37" spans="1:7" s="1075" customFormat="1" ht="20.100000000000001" customHeight="1">
      <c r="A37" s="868"/>
      <c r="B37" s="101">
        <v>22</v>
      </c>
      <c r="C37" s="102" t="s">
        <v>1239</v>
      </c>
      <c r="D37" s="103">
        <v>56.317397711878741</v>
      </c>
      <c r="E37" s="1225"/>
    </row>
    <row r="38" spans="1:7" s="1075" customFormat="1" ht="20.100000000000001" customHeight="1">
      <c r="A38" s="868"/>
      <c r="B38" s="101">
        <v>22</v>
      </c>
      <c r="C38" s="102" t="s">
        <v>1240</v>
      </c>
      <c r="D38" s="103">
        <v>-58.8</v>
      </c>
      <c r="E38" s="1225"/>
    </row>
    <row r="39" spans="1:7" s="1075" customFormat="1" ht="20.100000000000001" customHeight="1">
      <c r="A39" s="868"/>
      <c r="B39" s="104">
        <v>23</v>
      </c>
      <c r="C39" s="105" t="s">
        <v>1241</v>
      </c>
      <c r="D39" s="106"/>
      <c r="E39" s="1225"/>
    </row>
    <row r="40" spans="1:7" s="335" customFormat="1" ht="20.100000000000001" customHeight="1" thickBot="1">
      <c r="A40" s="868"/>
      <c r="B40" s="107"/>
      <c r="C40" s="107" t="s">
        <v>1242</v>
      </c>
      <c r="D40" s="108">
        <v>1209.0742591277719</v>
      </c>
      <c r="E40" s="767"/>
      <c r="F40" s="1210"/>
      <c r="G40" s="111"/>
    </row>
    <row r="41" spans="1:7" s="335" customFormat="1" ht="20.100000000000001" customHeight="1" thickBot="1">
      <c r="A41" s="868"/>
      <c r="B41" s="107"/>
      <c r="C41" s="107" t="s">
        <v>1204</v>
      </c>
      <c r="D41" s="108">
        <v>8265.685328747757</v>
      </c>
      <c r="E41" s="767"/>
      <c r="F41" s="1210"/>
      <c r="G41" s="111"/>
    </row>
    <row r="42" spans="1:7" s="1227" customFormat="1" ht="9.75" customHeight="1">
      <c r="A42" s="868"/>
    </row>
    <row r="43" spans="1:7" s="614" customFormat="1" ht="20.100000000000001" customHeight="1">
      <c r="A43" s="868"/>
      <c r="B43" s="2265" t="s">
        <v>1243</v>
      </c>
      <c r="C43" s="2265"/>
      <c r="D43" s="2265"/>
    </row>
    <row r="44" spans="1:7" s="614" customFormat="1" ht="20.100000000000001" customHeight="1">
      <c r="A44" s="868"/>
      <c r="B44" s="2265" t="s">
        <v>1244</v>
      </c>
      <c r="C44" s="2265"/>
      <c r="D44" s="2265"/>
    </row>
    <row r="45" spans="1:7" s="614" customFormat="1" ht="20.100000000000001" customHeight="1">
      <c r="A45" s="868"/>
      <c r="B45" s="2265" t="s">
        <v>1245</v>
      </c>
      <c r="C45" s="2265"/>
      <c r="D45" s="2265"/>
    </row>
    <row r="46" spans="1:7" s="614" customFormat="1" ht="20.100000000000001" customHeight="1">
      <c r="A46" s="868"/>
      <c r="B46" s="2265" t="s">
        <v>1246</v>
      </c>
      <c r="C46" s="2265"/>
      <c r="D46" s="2265"/>
    </row>
    <row r="47" spans="1:7" s="614" customFormat="1" ht="20.100000000000001" customHeight="1">
      <c r="A47" s="868"/>
      <c r="B47" s="2265" t="s">
        <v>1247</v>
      </c>
      <c r="C47" s="2265"/>
      <c r="D47" s="2265"/>
    </row>
    <row r="48" spans="1:7" s="614" customFormat="1" ht="20.100000000000001" customHeight="1">
      <c r="A48" s="868"/>
      <c r="B48" s="2265" t="s">
        <v>1248</v>
      </c>
      <c r="C48" s="2265"/>
      <c r="D48" s="2265"/>
    </row>
    <row r="49" spans="1:4" s="614" customFormat="1" ht="20.100000000000001" customHeight="1">
      <c r="A49" s="868"/>
      <c r="B49" s="2265" t="s">
        <v>1249</v>
      </c>
      <c r="C49" s="2265"/>
      <c r="D49" s="2265"/>
    </row>
    <row r="50" spans="1:4" s="614" customFormat="1" ht="20.100000000000001" customHeight="1">
      <c r="A50" s="868"/>
      <c r="B50" s="2265" t="s">
        <v>1250</v>
      </c>
      <c r="C50" s="2265"/>
      <c r="D50" s="2265"/>
    </row>
    <row r="51" spans="1:4" s="614" customFormat="1" ht="20.100000000000001" customHeight="1">
      <c r="A51" s="868"/>
      <c r="B51" s="2265" t="s">
        <v>1251</v>
      </c>
      <c r="C51" s="2265"/>
      <c r="D51" s="2265"/>
    </row>
    <row r="52" spans="1:4" s="614" customFormat="1" ht="20.100000000000001" customHeight="1">
      <c r="A52" s="868"/>
      <c r="B52" s="2265" t="s">
        <v>1252</v>
      </c>
      <c r="C52" s="2265"/>
      <c r="D52" s="2265"/>
    </row>
    <row r="53" spans="1:4" s="1227" customFormat="1" ht="15" customHeight="1">
      <c r="A53" s="868"/>
      <c r="B53" s="2263"/>
      <c r="C53" s="2263"/>
      <c r="D53" s="2263"/>
    </row>
    <row r="54" spans="1:4" s="1227" customFormat="1" ht="15" customHeight="1">
      <c r="A54" s="868"/>
    </row>
    <row r="55" spans="1:4" s="118" customFormat="1" ht="15" customHeight="1">
      <c r="A55" s="2"/>
    </row>
    <row r="56" spans="1:4" s="118" customFormat="1" ht="15" customHeight="1">
      <c r="A56" s="2"/>
    </row>
    <row r="57" spans="1:4" s="118" customFormat="1" ht="15" customHeight="1">
      <c r="A57" s="2"/>
    </row>
    <row r="58" spans="1:4" s="118" customFormat="1" ht="15" customHeight="1">
      <c r="A58" s="2"/>
    </row>
    <row r="59" spans="1:4" s="118" customFormat="1" ht="15" customHeight="1">
      <c r="A59" s="2"/>
    </row>
    <row r="60" spans="1:4" s="118" customFormat="1" ht="15" customHeight="1">
      <c r="A60" s="2"/>
    </row>
    <row r="61" spans="1:4" s="118" customFormat="1" ht="15" customHeight="1">
      <c r="A61" s="2"/>
    </row>
    <row r="62" spans="1:4" s="118" customFormat="1" ht="15" customHeight="1">
      <c r="A62" s="2"/>
    </row>
    <row r="63" spans="1:4" s="118" customFormat="1" ht="15" customHeight="1">
      <c r="A63" s="2"/>
    </row>
    <row r="64" spans="1:4" s="118" customFormat="1" ht="15" customHeight="1">
      <c r="A64" s="2"/>
    </row>
    <row r="65" spans="1:1" s="118" customFormat="1" ht="15" customHeight="1">
      <c r="A65" s="2"/>
    </row>
  </sheetData>
  <mergeCells count="12">
    <mergeCell ref="B53:D53"/>
    <mergeCell ref="B1:D1"/>
    <mergeCell ref="B43:D43"/>
    <mergeCell ref="B44:D44"/>
    <mergeCell ref="B45:D45"/>
    <mergeCell ref="B46:D46"/>
    <mergeCell ref="B47:D47"/>
    <mergeCell ref="B48:D48"/>
    <mergeCell ref="B49:D49"/>
    <mergeCell ref="B50:D50"/>
    <mergeCell ref="B51:D51"/>
    <mergeCell ref="B52:D52"/>
  </mergeCells>
  <hyperlinks>
    <hyperlink ref="F1" location="Index!A1" display="Back to index" xr:uid="{E968979F-4D7F-47F6-AEA6-652F4FD0AC2E}"/>
  </hyperlinks>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3B646-787E-4C11-A842-8B90F4B4EF82}">
  <sheetPr>
    <tabColor theme="7" tint="0.59999389629810485"/>
    <pageSetUpPr fitToPage="1"/>
  </sheetPr>
  <dimension ref="A1:N67"/>
  <sheetViews>
    <sheetView showGridLines="0" showZeros="0" zoomScale="90" zoomScaleNormal="90" workbookViewId="0"/>
  </sheetViews>
  <sheetFormatPr defaultColWidth="9.140625" defaultRowHeight="15" customHeight="1"/>
  <cols>
    <col min="1" max="1" width="4.5703125" style="77" customWidth="1"/>
    <col min="2" max="2" width="26" style="90" customWidth="1"/>
    <col min="3" max="10" width="12.85546875" style="90" customWidth="1"/>
    <col min="11" max="11" width="15.7109375" style="77" customWidth="1"/>
    <col min="12" max="15" width="15.7109375" style="90" customWidth="1"/>
    <col min="16" max="16384" width="9.140625" style="90"/>
  </cols>
  <sheetData>
    <row r="1" spans="1:14" ht="15" customHeight="1">
      <c r="B1" s="2267" t="s">
        <v>493</v>
      </c>
      <c r="C1" s="2267"/>
      <c r="D1" s="2267"/>
      <c r="E1" s="2267"/>
      <c r="F1" s="88"/>
      <c r="G1" s="89"/>
      <c r="H1" s="89"/>
      <c r="I1" s="89"/>
      <c r="J1" s="89"/>
      <c r="L1" s="9" t="s">
        <v>418</v>
      </c>
    </row>
    <row r="2" spans="1:14" ht="15" customHeight="1">
      <c r="B2" s="10" t="s">
        <v>1647</v>
      </c>
      <c r="C2" s="91"/>
      <c r="D2" s="88"/>
      <c r="E2" s="88"/>
      <c r="F2" s="88"/>
      <c r="G2" s="89"/>
      <c r="H2" s="89"/>
    </row>
    <row r="3" spans="1:14" ht="15" customHeight="1" thickBot="1">
      <c r="B3" s="91"/>
      <c r="C3" s="91"/>
      <c r="D3" s="88"/>
      <c r="E3" s="88"/>
      <c r="F3" s="88"/>
      <c r="G3" s="89"/>
      <c r="H3" s="89"/>
    </row>
    <row r="4" spans="1:14" ht="20.100000000000001" customHeight="1">
      <c r="A4" s="1228"/>
      <c r="B4" s="2268"/>
      <c r="C4" s="2266" t="s">
        <v>494</v>
      </c>
      <c r="D4" s="2266"/>
      <c r="E4" s="2266" t="s">
        <v>495</v>
      </c>
      <c r="F4" s="2266"/>
      <c r="G4" s="2266" t="s">
        <v>496</v>
      </c>
      <c r="H4" s="2266"/>
      <c r="I4" s="2266" t="s">
        <v>497</v>
      </c>
      <c r="J4" s="2266"/>
      <c r="K4" s="111"/>
      <c r="L4" s="92"/>
      <c r="M4" s="92"/>
      <c r="N4" s="92"/>
    </row>
    <row r="5" spans="1:14" ht="20.100000000000001" customHeight="1">
      <c r="A5" s="86"/>
      <c r="B5" s="2269"/>
      <c r="C5" s="1229" t="s">
        <v>498</v>
      </c>
      <c r="D5" s="1229" t="s">
        <v>499</v>
      </c>
      <c r="E5" s="1229" t="s">
        <v>498</v>
      </c>
      <c r="F5" s="1229" t="s">
        <v>499</v>
      </c>
      <c r="G5" s="1229" t="s">
        <v>498</v>
      </c>
      <c r="H5" s="1229" t="s">
        <v>499</v>
      </c>
      <c r="I5" s="1229" t="s">
        <v>498</v>
      </c>
      <c r="J5" s="1229" t="s">
        <v>499</v>
      </c>
      <c r="K5" s="1075"/>
      <c r="L5" s="92"/>
      <c r="M5" s="92"/>
      <c r="N5" s="92"/>
    </row>
    <row r="6" spans="1:14" ht="27" customHeight="1">
      <c r="A6" s="86"/>
      <c r="B6" s="1230" t="s">
        <v>383</v>
      </c>
      <c r="C6" s="1231">
        <f>+SUM(C7:C9)</f>
        <v>11860.540384438644</v>
      </c>
      <c r="D6" s="1231">
        <f t="shared" ref="D6:H6" si="0">+SUM(D7:D9)</f>
        <v>14942.878798943322</v>
      </c>
      <c r="E6" s="1231">
        <f t="shared" si="0"/>
        <v>4699.2869794948447</v>
      </c>
      <c r="F6" s="1231">
        <f t="shared" si="0"/>
        <v>14721.2230207586</v>
      </c>
      <c r="G6" s="1231">
        <f t="shared" si="0"/>
        <v>2923.793821638862</v>
      </c>
      <c r="H6" s="1231">
        <f t="shared" si="0"/>
        <v>9869.362562310389</v>
      </c>
      <c r="I6" s="1232">
        <f>+G6/E6</f>
        <v>0.62217818030622996</v>
      </c>
      <c r="J6" s="1232">
        <f t="shared" ref="J6:J10" si="1">+H6/F6</f>
        <v>0.67041729810039996</v>
      </c>
      <c r="K6" s="1075"/>
      <c r="L6" s="92"/>
      <c r="M6" s="92"/>
      <c r="N6" s="92"/>
    </row>
    <row r="7" spans="1:14" ht="27" customHeight="1">
      <c r="A7" s="86"/>
      <c r="B7" s="1233" t="s">
        <v>500</v>
      </c>
      <c r="C7" s="1234">
        <v>7915.7688900121238</v>
      </c>
      <c r="D7" s="1234">
        <v>8393.2889244748567</v>
      </c>
      <c r="E7" s="1234">
        <v>3237.8825414024641</v>
      </c>
      <c r="F7" s="1234">
        <v>8302.4262099537918</v>
      </c>
      <c r="G7" s="1234">
        <v>2104.8516855497883</v>
      </c>
      <c r="H7" s="1234">
        <v>6280.8007203441302</v>
      </c>
      <c r="I7" s="1235">
        <f t="shared" ref="I7:I10" si="2">+G7/E7</f>
        <v>0.65007042677900473</v>
      </c>
      <c r="J7" s="1235">
        <f t="shared" si="1"/>
        <v>0.75650184193315306</v>
      </c>
      <c r="K7" s="1075"/>
      <c r="L7" s="92"/>
      <c r="M7" s="92"/>
      <c r="N7" s="92"/>
    </row>
    <row r="8" spans="1:14" ht="27" customHeight="1">
      <c r="A8" s="86"/>
      <c r="B8" s="1236" t="s">
        <v>501</v>
      </c>
      <c r="C8" s="1234">
        <v>3774.9310589292518</v>
      </c>
      <c r="D8" s="1234">
        <v>5787.02846633836</v>
      </c>
      <c r="E8" s="1234">
        <v>1378.7581353151834</v>
      </c>
      <c r="F8" s="1234">
        <v>5669.5541979443615</v>
      </c>
      <c r="G8" s="1234">
        <v>744.92584763480761</v>
      </c>
      <c r="H8" s="1234">
        <v>2960.1210958425741</v>
      </c>
      <c r="I8" s="1235">
        <f t="shared" si="2"/>
        <v>0.54028754467839857</v>
      </c>
      <c r="J8" s="1235">
        <f t="shared" si="1"/>
        <v>0.52210826327682691</v>
      </c>
      <c r="K8" s="1075"/>
      <c r="L8" s="92"/>
      <c r="M8" s="92"/>
      <c r="N8" s="92"/>
    </row>
    <row r="9" spans="1:14" ht="27" customHeight="1">
      <c r="A9" s="86"/>
      <c r="B9" s="1233" t="s">
        <v>502</v>
      </c>
      <c r="C9" s="1234">
        <v>169.8404354972688</v>
      </c>
      <c r="D9" s="1234">
        <v>762.56140813010734</v>
      </c>
      <c r="E9" s="1234">
        <v>82.646302777196553</v>
      </c>
      <c r="F9" s="1234">
        <v>749.24261286044657</v>
      </c>
      <c r="G9" s="1234">
        <v>74.016288454266032</v>
      </c>
      <c r="H9" s="1234">
        <v>628.4407461236849</v>
      </c>
      <c r="I9" s="1235">
        <f t="shared" si="2"/>
        <v>0.89557894263950444</v>
      </c>
      <c r="J9" s="1235">
        <f t="shared" si="1"/>
        <v>0.83876802431782915</v>
      </c>
      <c r="K9" s="1075"/>
      <c r="L9" s="92"/>
      <c r="M9" s="92"/>
      <c r="N9" s="92"/>
    </row>
    <row r="10" spans="1:14" ht="27" customHeight="1" thickBot="1">
      <c r="A10" s="86"/>
      <c r="B10" s="1237" t="s">
        <v>200</v>
      </c>
      <c r="C10" s="1238">
        <v>14.948991137</v>
      </c>
      <c r="D10" s="1238">
        <v>543.01892089405919</v>
      </c>
      <c r="E10" s="1238">
        <v>14.948991137</v>
      </c>
      <c r="F10" s="1238">
        <v>543.01892089405919</v>
      </c>
      <c r="G10" s="1238">
        <v>27.066965546931968</v>
      </c>
      <c r="H10" s="1238">
        <v>883.2024925732195</v>
      </c>
      <c r="I10" s="1239">
        <f t="shared" si="2"/>
        <v>1.8106215529112843</v>
      </c>
      <c r="J10" s="1239">
        <f t="shared" si="1"/>
        <v>1.6264672529624962</v>
      </c>
      <c r="K10" s="1075"/>
      <c r="L10" s="92"/>
      <c r="M10" s="92"/>
      <c r="N10" s="92"/>
    </row>
    <row r="11" spans="1:14" ht="15" customHeight="1">
      <c r="B11" s="92"/>
      <c r="C11" s="92"/>
      <c r="D11" s="92"/>
      <c r="E11" s="93"/>
      <c r="F11" s="93"/>
      <c r="G11" s="92"/>
      <c r="H11" s="92"/>
      <c r="I11" s="92"/>
      <c r="J11" s="92"/>
    </row>
    <row r="12" spans="1:14" ht="15" customHeight="1">
      <c r="A12" s="86"/>
      <c r="K12" s="86"/>
    </row>
    <row r="13" spans="1:14" ht="15" customHeight="1">
      <c r="C13" s="94"/>
      <c r="D13" s="94"/>
      <c r="E13" s="94"/>
      <c r="F13" s="94"/>
      <c r="G13" s="94"/>
      <c r="H13" s="94"/>
    </row>
    <row r="14" spans="1:14" ht="15" customHeight="1">
      <c r="A14" s="86"/>
      <c r="C14" s="94"/>
      <c r="D14" s="94"/>
      <c r="E14" s="94"/>
      <c r="F14" s="94"/>
      <c r="G14" s="94"/>
      <c r="H14" s="94"/>
      <c r="K14" s="86"/>
    </row>
    <row r="15" spans="1:14" ht="15" customHeight="1">
      <c r="A15" s="86"/>
      <c r="C15" s="94"/>
      <c r="D15" s="94"/>
      <c r="E15" s="94"/>
      <c r="F15" s="94"/>
      <c r="G15" s="94"/>
      <c r="H15" s="94"/>
      <c r="K15" s="86"/>
    </row>
    <row r="16" spans="1:14" ht="15" customHeight="1">
      <c r="A16" s="86"/>
      <c r="C16" s="94"/>
      <c r="D16" s="94"/>
      <c r="E16" s="94"/>
      <c r="F16" s="94"/>
      <c r="G16" s="94"/>
      <c r="H16" s="94"/>
      <c r="K16" s="86"/>
    </row>
    <row r="17" spans="1:11" ht="15" customHeight="1">
      <c r="A17" s="86"/>
      <c r="C17" s="94"/>
      <c r="D17" s="94"/>
      <c r="E17" s="94"/>
      <c r="F17" s="94"/>
      <c r="G17" s="94"/>
      <c r="H17" s="94"/>
      <c r="K17" s="86"/>
    </row>
    <row r="18" spans="1:11" ht="15" customHeight="1">
      <c r="A18" s="84"/>
      <c r="K18" s="84"/>
    </row>
    <row r="19" spans="1:11" ht="15" customHeight="1">
      <c r="A19" s="84"/>
      <c r="K19" s="84"/>
    </row>
    <row r="20" spans="1:11" ht="15" customHeight="1">
      <c r="A20" s="84"/>
      <c r="K20" s="84"/>
    </row>
    <row r="21" spans="1:11" ht="15" customHeight="1">
      <c r="A21" s="84"/>
      <c r="K21" s="84"/>
    </row>
    <row r="22" spans="1:11" ht="15" customHeight="1">
      <c r="A22" s="84"/>
      <c r="K22" s="84"/>
    </row>
    <row r="23" spans="1:11" ht="15" customHeight="1">
      <c r="A23" s="84"/>
      <c r="K23" s="84"/>
    </row>
    <row r="24" spans="1:11" ht="15" customHeight="1">
      <c r="A24" s="84"/>
      <c r="K24" s="84"/>
    </row>
    <row r="25" spans="1:11" ht="15" customHeight="1">
      <c r="A25" s="84"/>
      <c r="K25" s="84"/>
    </row>
    <row r="26" spans="1:11" ht="15" customHeight="1">
      <c r="A26" s="84"/>
      <c r="K26" s="84"/>
    </row>
    <row r="27" spans="1:11" ht="15" customHeight="1">
      <c r="A27" s="84"/>
      <c r="E27" s="27"/>
      <c r="K27" s="84"/>
    </row>
    <row r="28" spans="1:11" ht="15" customHeight="1">
      <c r="A28" s="84"/>
      <c r="K28" s="84"/>
    </row>
    <row r="29" spans="1:11" ht="15" customHeight="1">
      <c r="A29" s="84"/>
      <c r="K29" s="84"/>
    </row>
    <row r="30" spans="1:11" ht="15" customHeight="1">
      <c r="A30" s="84"/>
      <c r="K30" s="84"/>
    </row>
    <row r="31" spans="1:11" ht="15" customHeight="1">
      <c r="A31" s="84"/>
      <c r="K31" s="84"/>
    </row>
    <row r="32" spans="1:11" ht="15" customHeight="1">
      <c r="A32" s="84"/>
      <c r="K32" s="84"/>
    </row>
    <row r="33" spans="1:11" ht="15" customHeight="1">
      <c r="A33" s="85"/>
      <c r="K33" s="85"/>
    </row>
    <row r="34" spans="1:11" ht="15" customHeight="1">
      <c r="A34" s="84"/>
      <c r="K34" s="84"/>
    </row>
    <row r="35" spans="1:11" ht="15" customHeight="1">
      <c r="A35" s="84"/>
      <c r="K35" s="84"/>
    </row>
    <row r="36" spans="1:11" ht="15" customHeight="1">
      <c r="A36" s="84"/>
      <c r="K36" s="84"/>
    </row>
    <row r="37" spans="1:11" ht="15" customHeight="1">
      <c r="A37" s="84"/>
      <c r="K37" s="84"/>
    </row>
    <row r="38" spans="1:11" ht="15" customHeight="1">
      <c r="A38" s="84"/>
      <c r="K38" s="84"/>
    </row>
    <row r="39" spans="1:11" ht="15" customHeight="1">
      <c r="A39" s="85"/>
      <c r="K39" s="85"/>
    </row>
    <row r="40" spans="1:11" ht="15" customHeight="1">
      <c r="A40" s="85"/>
      <c r="K40" s="85"/>
    </row>
    <row r="41" spans="1:11" ht="15" customHeight="1">
      <c r="A41" s="86"/>
      <c r="K41" s="86"/>
    </row>
    <row r="42" spans="1:11" ht="15" customHeight="1">
      <c r="A42" s="86"/>
      <c r="K42" s="86"/>
    </row>
    <row r="43" spans="1:11" ht="15" customHeight="1">
      <c r="A43" s="86"/>
      <c r="K43" s="86"/>
    </row>
    <row r="44" spans="1:11" ht="15" customHeight="1">
      <c r="A44" s="86"/>
      <c r="K44" s="86"/>
    </row>
    <row r="45" spans="1:11" ht="15" customHeight="1">
      <c r="A45" s="86"/>
      <c r="K45" s="86"/>
    </row>
    <row r="46" spans="1:11" ht="15" customHeight="1">
      <c r="A46" s="86"/>
      <c r="K46" s="86"/>
    </row>
    <row r="47" spans="1:11" ht="15" customHeight="1">
      <c r="A47" s="86"/>
      <c r="K47" s="86"/>
    </row>
    <row r="48" spans="1:11" ht="15" customHeight="1">
      <c r="A48" s="86"/>
      <c r="K48" s="86"/>
    </row>
    <row r="49" spans="1:11" ht="15" customHeight="1">
      <c r="A49" s="86"/>
      <c r="K49" s="86"/>
    </row>
    <row r="50" spans="1:11" ht="15" customHeight="1">
      <c r="A50" s="86"/>
      <c r="K50" s="86"/>
    </row>
    <row r="51" spans="1:11" ht="15" customHeight="1">
      <c r="A51" s="86"/>
      <c r="K51" s="86"/>
    </row>
    <row r="52" spans="1:11" ht="15" customHeight="1">
      <c r="A52" s="86"/>
      <c r="K52" s="86"/>
    </row>
    <row r="53" spans="1:11" ht="15" customHeight="1">
      <c r="A53" s="86"/>
      <c r="K53" s="86"/>
    </row>
    <row r="54" spans="1:11" ht="15" customHeight="1">
      <c r="A54" s="86"/>
      <c r="K54" s="86"/>
    </row>
    <row r="55" spans="1:11" ht="15" customHeight="1">
      <c r="A55" s="86"/>
      <c r="K55" s="86"/>
    </row>
    <row r="56" spans="1:11" ht="15" customHeight="1">
      <c r="A56" s="86"/>
      <c r="K56" s="86"/>
    </row>
    <row r="57" spans="1:11" ht="15" customHeight="1">
      <c r="A57" s="86"/>
      <c r="K57" s="86"/>
    </row>
    <row r="58" spans="1:11" ht="15" customHeight="1">
      <c r="A58" s="86"/>
      <c r="K58" s="86"/>
    </row>
    <row r="59" spans="1:11" ht="15" customHeight="1">
      <c r="A59" s="86"/>
      <c r="K59" s="86"/>
    </row>
    <row r="60" spans="1:11" ht="15" customHeight="1">
      <c r="A60" s="86"/>
      <c r="K60" s="86"/>
    </row>
    <row r="61" spans="1:11" ht="15" customHeight="1">
      <c r="A61" s="86"/>
      <c r="K61" s="86"/>
    </row>
    <row r="62" spans="1:11" ht="15" customHeight="1">
      <c r="A62" s="86"/>
      <c r="K62" s="86"/>
    </row>
    <row r="63" spans="1:11" ht="15" customHeight="1">
      <c r="A63" s="86"/>
      <c r="K63" s="86"/>
    </row>
    <row r="64" spans="1:11" ht="15" customHeight="1">
      <c r="A64" s="86"/>
      <c r="K64" s="86"/>
    </row>
    <row r="65" spans="1:11" ht="15" customHeight="1">
      <c r="A65" s="86"/>
      <c r="K65" s="86"/>
    </row>
    <row r="66" spans="1:11" ht="15" customHeight="1">
      <c r="A66" s="86"/>
      <c r="K66" s="86"/>
    </row>
    <row r="67" spans="1:11" ht="15" customHeight="1">
      <c r="A67" s="86"/>
      <c r="K67" s="86"/>
    </row>
  </sheetData>
  <mergeCells count="6">
    <mergeCell ref="I4:J4"/>
    <mergeCell ref="B1:E1"/>
    <mergeCell ref="B4:B5"/>
    <mergeCell ref="C4:D4"/>
    <mergeCell ref="E4:F4"/>
    <mergeCell ref="G4:H4"/>
  </mergeCells>
  <hyperlinks>
    <hyperlink ref="L1" location="Index!A1" display="Back to index" xr:uid="{2BF4A30B-BA12-413F-AEFA-F1C70FB6AC3D}"/>
  </hyperlinks>
  <pageMargins left="0.74803149606299213" right="0.74803149606299213" top="0.98425196850393704" bottom="0.98425196850393704" header="0.51181102362204722" footer="0.51181102362204722"/>
  <pageSetup paperSize="9" scale="55" orientation="portrait" horizontalDpi="1200" verticalDpi="1200" r:id="rId1"/>
  <headerFooter alignWithMargins="0"/>
  <ignoredErrors>
    <ignoredError sqref="K6:K10 C6:J10" formulaRange="1"/>
  </ignoredError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B3A1C-27B7-4EDB-9621-8F02FF931199}">
  <sheetPr>
    <tabColor theme="7" tint="0.59999389629810485"/>
    <pageSetUpPr fitToPage="1"/>
  </sheetPr>
  <dimension ref="A1:O61"/>
  <sheetViews>
    <sheetView showGridLines="0" showZeros="0" zoomScale="90" zoomScaleNormal="90" workbookViewId="0">
      <selection activeCell="H1" sqref="H1"/>
    </sheetView>
  </sheetViews>
  <sheetFormatPr defaultColWidth="9.140625" defaultRowHeight="15" customHeight="1"/>
  <cols>
    <col min="1" max="1" width="4.5703125" style="77" customWidth="1"/>
    <col min="2" max="2" width="31" style="90" customWidth="1"/>
    <col min="3" max="6" width="17.42578125" style="90" customWidth="1"/>
    <col min="7" max="7" width="24" style="77" customWidth="1"/>
    <col min="8" max="8" width="12.7109375" style="90" customWidth="1"/>
    <col min="9" max="16384" width="9.140625" style="1644"/>
  </cols>
  <sheetData>
    <row r="1" spans="1:15" s="1653" customFormat="1" ht="33" customHeight="1">
      <c r="A1" s="1655"/>
      <c r="B1" s="1658" t="s">
        <v>2349</v>
      </c>
      <c r="C1" s="1657"/>
      <c r="D1" s="1657"/>
      <c r="E1" s="1656"/>
      <c r="F1" s="1656"/>
      <c r="G1" s="1655"/>
      <c r="H1" s="1654" t="s">
        <v>418</v>
      </c>
    </row>
    <row r="2" spans="1:15" ht="15" customHeight="1">
      <c r="B2" s="1639" t="s">
        <v>2348</v>
      </c>
      <c r="C2" s="1645"/>
      <c r="D2" s="1645"/>
      <c r="H2" s="1241"/>
    </row>
    <row r="3" spans="1:15" ht="15" customHeight="1" thickBot="1">
      <c r="A3" s="1075"/>
      <c r="G3" s="1075"/>
      <c r="H3" s="1241"/>
    </row>
    <row r="4" spans="1:15" s="1649" customFormat="1" ht="24.95" customHeight="1">
      <c r="A4" s="1075"/>
      <c r="B4" s="2269"/>
      <c r="C4" s="2271" t="s">
        <v>504</v>
      </c>
      <c r="D4" s="2271"/>
      <c r="E4" s="2266" t="s">
        <v>496</v>
      </c>
      <c r="F4" s="2266"/>
      <c r="G4" s="1075"/>
      <c r="H4" s="1075"/>
    </row>
    <row r="5" spans="1:15" s="1649" customFormat="1" ht="18" customHeight="1">
      <c r="A5" s="1075"/>
      <c r="B5" s="2269"/>
      <c r="C5" s="1660" t="s">
        <v>675</v>
      </c>
      <c r="D5" s="1661" t="s">
        <v>655</v>
      </c>
      <c r="E5" s="1659" t="s">
        <v>675</v>
      </c>
      <c r="F5" s="1661" t="s">
        <v>655</v>
      </c>
      <c r="G5" s="1075"/>
      <c r="H5" s="87"/>
    </row>
    <row r="6" spans="1:15" s="1649" customFormat="1" ht="18" customHeight="1">
      <c r="A6" s="1075"/>
      <c r="B6" s="1663" t="s">
        <v>505</v>
      </c>
      <c r="C6" s="1668">
        <v>389.99232859674595</v>
      </c>
      <c r="D6" s="1677">
        <v>409.84710848769498</v>
      </c>
      <c r="E6" s="1668">
        <v>743.9395143869109</v>
      </c>
      <c r="F6" s="1677">
        <v>787.73545865827157</v>
      </c>
      <c r="G6" s="1075"/>
      <c r="H6" s="1652"/>
      <c r="I6" s="1650"/>
    </row>
    <row r="7" spans="1:15" s="1649" customFormat="1" ht="18" customHeight="1">
      <c r="A7" s="1075"/>
      <c r="B7" s="1667" t="s">
        <v>506</v>
      </c>
      <c r="C7" s="1678">
        <v>334.31814328326294</v>
      </c>
      <c r="D7" s="1679">
        <v>332.62130456075931</v>
      </c>
      <c r="E7" s="1678">
        <v>835.79535820815738</v>
      </c>
      <c r="F7" s="1679">
        <v>831.55326140189811</v>
      </c>
      <c r="G7" s="1075"/>
      <c r="H7" s="1652"/>
      <c r="I7" s="1650"/>
    </row>
    <row r="8" spans="1:15" s="1649" customFormat="1" ht="18" customHeight="1">
      <c r="A8" s="1075"/>
      <c r="B8" s="1669" t="s">
        <v>507</v>
      </c>
      <c r="C8" s="1670">
        <v>93.374021698790727</v>
      </c>
      <c r="D8" s="1680">
        <v>105.73359777173899</v>
      </c>
      <c r="E8" s="1670">
        <v>165.39031981367734</v>
      </c>
      <c r="F8" s="1680">
        <v>190.85235660843358</v>
      </c>
      <c r="G8" s="1075"/>
      <c r="H8" s="1651"/>
      <c r="I8" s="1650"/>
      <c r="J8" s="1650"/>
      <c r="K8" s="1650"/>
    </row>
    <row r="9" spans="1:15" s="1649" customFormat="1" ht="18" customHeight="1" thickBot="1">
      <c r="A9" s="1075"/>
      <c r="B9" s="1671" t="s">
        <v>222</v>
      </c>
      <c r="C9" s="1681">
        <v>817.68449357879967</v>
      </c>
      <c r="D9" s="1682">
        <v>848.20201082019332</v>
      </c>
      <c r="E9" s="1681">
        <v>1745.1251924087455</v>
      </c>
      <c r="F9" s="1682">
        <v>1810.1410766686033</v>
      </c>
      <c r="G9" s="1075"/>
      <c r="H9" s="92"/>
    </row>
    <row r="10" spans="1:15" ht="15" customHeight="1">
      <c r="A10" s="1075"/>
      <c r="G10" s="1075"/>
      <c r="I10" s="1650"/>
      <c r="J10" s="1650"/>
      <c r="K10" s="1650"/>
      <c r="L10" s="1649"/>
      <c r="M10" s="1649"/>
      <c r="N10" s="1649"/>
      <c r="O10" s="1649"/>
    </row>
    <row r="11" spans="1:15" ht="15" customHeight="1">
      <c r="A11" s="1075"/>
      <c r="B11" s="90" t="s">
        <v>2355</v>
      </c>
      <c r="G11" s="1075"/>
      <c r="I11" s="1650"/>
      <c r="J11" s="1650"/>
      <c r="K11" s="1650"/>
      <c r="L11" s="1649"/>
      <c r="M11" s="1649"/>
      <c r="N11" s="1649"/>
      <c r="O11" s="1649"/>
    </row>
    <row r="12" spans="1:15" ht="15" customHeight="1">
      <c r="A12" s="86"/>
      <c r="G12" s="86"/>
      <c r="I12" s="1649"/>
      <c r="J12" s="1649"/>
      <c r="K12" s="1649"/>
      <c r="L12" s="1649"/>
      <c r="M12" s="1649"/>
      <c r="N12" s="1649"/>
      <c r="O12" s="1649"/>
    </row>
    <row r="13" spans="1:15" ht="18" customHeight="1" thickBot="1">
      <c r="A13" s="86"/>
      <c r="C13" s="2270" t="s">
        <v>675</v>
      </c>
      <c r="D13" s="2270"/>
      <c r="E13" s="2270"/>
      <c r="F13" s="2270"/>
      <c r="G13" s="86"/>
      <c r="I13" s="1650"/>
      <c r="J13" s="1650"/>
      <c r="K13" s="1943"/>
      <c r="L13" s="1649"/>
      <c r="M13" s="1649"/>
      <c r="N13" s="1649"/>
      <c r="O13" s="1649"/>
    </row>
    <row r="14" spans="1:15" s="1723" customFormat="1" ht="26.1" customHeight="1">
      <c r="A14" s="1720"/>
      <c r="B14" s="1721"/>
      <c r="C14" s="1662" t="s">
        <v>2347</v>
      </c>
      <c r="D14" s="1662" t="s">
        <v>2346</v>
      </c>
      <c r="E14" s="1662" t="s">
        <v>2353</v>
      </c>
      <c r="F14" s="1662" t="s">
        <v>2354</v>
      </c>
      <c r="G14" s="1720"/>
      <c r="H14" s="1721"/>
      <c r="I14" s="1722"/>
      <c r="J14" s="1722"/>
      <c r="K14" s="1722"/>
      <c r="L14" s="1722"/>
      <c r="M14" s="1722"/>
      <c r="N14" s="1722"/>
      <c r="O14" s="1722"/>
    </row>
    <row r="15" spans="1:15" ht="18" customHeight="1">
      <c r="A15" s="86"/>
      <c r="B15" s="1663" t="s">
        <v>505</v>
      </c>
      <c r="C15" s="1668">
        <v>544.59397637874758</v>
      </c>
      <c r="D15" s="1668">
        <v>544.59397637874758</v>
      </c>
      <c r="E15" s="1668">
        <v>3.2755593991475611</v>
      </c>
      <c r="F15" s="1668">
        <v>0</v>
      </c>
      <c r="G15" s="86"/>
      <c r="I15" s="1650"/>
      <c r="J15" s="1650"/>
      <c r="K15" s="1650"/>
      <c r="L15" s="1649"/>
      <c r="M15" s="1649"/>
      <c r="N15" s="1649"/>
      <c r="O15" s="1649"/>
    </row>
    <row r="16" spans="1:15" ht="18" customHeight="1">
      <c r="A16" s="86"/>
      <c r="B16" s="1667" t="s">
        <v>506</v>
      </c>
      <c r="C16" s="1678">
        <v>357.67361011308515</v>
      </c>
      <c r="D16" s="1678">
        <v>699.49447296812082</v>
      </c>
      <c r="E16" s="1678">
        <v>0</v>
      </c>
      <c r="F16" s="1678">
        <v>0</v>
      </c>
      <c r="G16" s="86"/>
      <c r="I16" s="1649"/>
      <c r="J16" s="1649"/>
      <c r="K16" s="1649"/>
      <c r="L16" s="1649"/>
      <c r="M16" s="1649"/>
      <c r="N16" s="1649"/>
      <c r="O16" s="1649"/>
    </row>
    <row r="17" spans="1:15" ht="18" customHeight="1">
      <c r="A17" s="86"/>
      <c r="B17" s="1669" t="s">
        <v>507</v>
      </c>
      <c r="C17" s="1670">
        <v>93.374021661988564</v>
      </c>
      <c r="D17" s="1670">
        <v>93.374021661988564</v>
      </c>
      <c r="E17" s="1670">
        <v>-4.9392498257714195</v>
      </c>
      <c r="F17" s="1670">
        <v>3.5570841050443414</v>
      </c>
      <c r="G17" s="86"/>
      <c r="I17" s="1650"/>
      <c r="J17" s="1650"/>
      <c r="K17" s="1650"/>
      <c r="L17" s="1649"/>
      <c r="M17" s="1649"/>
      <c r="N17" s="1649"/>
      <c r="O17" s="1649"/>
    </row>
    <row r="18" spans="1:15" ht="18" customHeight="1" thickBot="1">
      <c r="A18" s="86"/>
      <c r="B18" s="1671" t="s">
        <v>222</v>
      </c>
      <c r="C18" s="1681">
        <v>995.64160815382127</v>
      </c>
      <c r="D18" s="1681">
        <v>1337.4624710088569</v>
      </c>
      <c r="E18" s="1681">
        <v>-1.6636904266238584</v>
      </c>
      <c r="F18" s="1681">
        <v>3.5570841050443414</v>
      </c>
      <c r="G18" s="86"/>
      <c r="I18" s="1649"/>
      <c r="J18" s="1649"/>
      <c r="K18" s="1649"/>
      <c r="L18" s="1649"/>
      <c r="M18" s="1649"/>
      <c r="N18" s="1649"/>
      <c r="O18" s="1649"/>
    </row>
    <row r="19" spans="1:15" ht="15" customHeight="1">
      <c r="A19" s="86"/>
      <c r="G19" s="86"/>
      <c r="I19" s="1650"/>
      <c r="J19" s="1650"/>
      <c r="K19" s="1650"/>
      <c r="L19" s="1649"/>
      <c r="M19" s="1649"/>
      <c r="N19" s="1649"/>
      <c r="O19" s="1649"/>
    </row>
    <row r="20" spans="1:15" ht="15" customHeight="1">
      <c r="A20" s="86"/>
      <c r="G20" s="86"/>
      <c r="I20" s="1649"/>
      <c r="J20" s="1649"/>
      <c r="K20" s="1649"/>
      <c r="L20" s="1649"/>
      <c r="M20" s="1649"/>
      <c r="N20" s="1649"/>
      <c r="O20" s="1649"/>
    </row>
    <row r="21" spans="1:15" s="1646" customFormat="1" ht="15" customHeight="1">
      <c r="A21" s="1648"/>
      <c r="B21" s="88" t="s">
        <v>2345</v>
      </c>
      <c r="C21" s="1647"/>
      <c r="D21" s="1647"/>
      <c r="E21" s="1647"/>
      <c r="F21" s="1647"/>
      <c r="G21" s="1648"/>
      <c r="H21" s="1647"/>
      <c r="I21" s="1650"/>
      <c r="J21" s="1650"/>
      <c r="K21" s="1650"/>
      <c r="L21" s="1649"/>
      <c r="M21" s="1649"/>
      <c r="N21" s="1649"/>
      <c r="O21" s="1649"/>
    </row>
    <row r="22" spans="1:15" ht="15" customHeight="1">
      <c r="A22" s="86"/>
      <c r="B22" s="1639" t="s">
        <v>1647</v>
      </c>
      <c r="C22" s="1645"/>
      <c r="D22" s="1645"/>
      <c r="G22" s="86"/>
      <c r="I22" s="1649"/>
      <c r="J22" s="1649"/>
      <c r="K22" s="1649"/>
      <c r="L22" s="1649"/>
      <c r="M22" s="1649"/>
      <c r="N22" s="1649"/>
      <c r="O22" s="1649"/>
    </row>
    <row r="23" spans="1:15" ht="15" customHeight="1">
      <c r="A23" s="86"/>
      <c r="B23" s="1639"/>
      <c r="C23" s="1645"/>
      <c r="D23" s="1645"/>
      <c r="G23" s="86"/>
      <c r="I23" s="1650"/>
      <c r="J23" s="1650"/>
      <c r="K23" s="1650"/>
      <c r="L23" s="1649"/>
      <c r="M23" s="1649"/>
      <c r="N23" s="1649"/>
      <c r="O23" s="1649"/>
    </row>
    <row r="24" spans="1:15" ht="20.100000000000001" customHeight="1" thickBot="1">
      <c r="A24" s="86"/>
      <c r="C24" s="2270" t="s">
        <v>675</v>
      </c>
      <c r="D24" s="2270"/>
      <c r="E24" s="2270"/>
      <c r="G24" s="86"/>
      <c r="I24" s="1649"/>
      <c r="J24" s="1649"/>
      <c r="K24" s="1649"/>
      <c r="L24" s="1649"/>
      <c r="M24" s="1649"/>
      <c r="N24" s="1649"/>
      <c r="O24" s="1649"/>
    </row>
    <row r="25" spans="1:15" s="1723" customFormat="1" ht="26.1" customHeight="1">
      <c r="A25" s="1720"/>
      <c r="B25" s="1724"/>
      <c r="C25" s="1662" t="s">
        <v>2347</v>
      </c>
      <c r="D25" s="1662" t="s">
        <v>2343</v>
      </c>
      <c r="E25" s="1662" t="s">
        <v>2342</v>
      </c>
      <c r="F25" s="1721"/>
      <c r="G25" s="1720"/>
      <c r="H25" s="1721"/>
      <c r="I25" s="1725"/>
      <c r="J25" s="1725"/>
      <c r="K25" s="1725"/>
      <c r="L25" s="1722"/>
      <c r="M25" s="1722"/>
      <c r="N25" s="1722"/>
      <c r="O25" s="1722"/>
    </row>
    <row r="26" spans="1:15" ht="18" customHeight="1">
      <c r="A26" s="86"/>
      <c r="B26" s="1663" t="s">
        <v>2341</v>
      </c>
      <c r="C26" s="1664">
        <v>0</v>
      </c>
      <c r="D26" s="1673">
        <v>0</v>
      </c>
      <c r="E26" s="1664">
        <v>0</v>
      </c>
      <c r="G26" s="86"/>
      <c r="I26" s="1649"/>
      <c r="J26" s="1649"/>
      <c r="K26" s="1649"/>
      <c r="L26" s="1649"/>
      <c r="M26" s="1649"/>
      <c r="N26" s="1649"/>
      <c r="O26" s="1649"/>
    </row>
    <row r="27" spans="1:15" ht="18" customHeight="1">
      <c r="A27" s="86"/>
      <c r="B27" s="1669" t="s">
        <v>2340</v>
      </c>
      <c r="C27" s="1670">
        <v>41.454363342840338</v>
      </c>
      <c r="D27" s="1670">
        <v>41.454363342840338</v>
      </c>
      <c r="E27" s="1670">
        <v>3.5570841050443414</v>
      </c>
      <c r="G27" s="86"/>
    </row>
    <row r="28" spans="1:15" ht="18" customHeight="1" thickBot="1">
      <c r="B28" s="1671" t="s">
        <v>222</v>
      </c>
      <c r="C28" s="1681">
        <v>41.454363342840338</v>
      </c>
      <c r="D28" s="1681">
        <v>41.454363342840338</v>
      </c>
      <c r="E28" s="1681">
        <v>3.5570841050443414</v>
      </c>
    </row>
    <row r="29" spans="1:15" ht="15" customHeight="1">
      <c r="A29" s="86"/>
      <c r="G29" s="86"/>
    </row>
    <row r="30" spans="1:15" ht="15" customHeight="1">
      <c r="A30" s="86"/>
      <c r="G30" s="86"/>
    </row>
    <row r="31" spans="1:15" s="1646" customFormat="1" ht="15" customHeight="1">
      <c r="A31" s="1648"/>
      <c r="B31" s="88" t="s">
        <v>2350</v>
      </c>
      <c r="C31" s="1647"/>
      <c r="D31" s="1647"/>
      <c r="E31" s="1647"/>
      <c r="F31" s="1647"/>
      <c r="G31" s="1648"/>
      <c r="H31" s="90"/>
      <c r="I31" s="1644"/>
    </row>
    <row r="32" spans="1:15" ht="15" customHeight="1">
      <c r="A32" s="86"/>
      <c r="B32" s="1639" t="s">
        <v>1647</v>
      </c>
      <c r="C32" s="1645"/>
      <c r="D32" s="1645"/>
      <c r="G32" s="86"/>
    </row>
    <row r="33" spans="1:15" ht="15" customHeight="1">
      <c r="A33" s="86"/>
      <c r="B33" s="1639"/>
      <c r="C33" s="1645"/>
      <c r="D33" s="1645"/>
      <c r="G33" s="86"/>
    </row>
    <row r="34" spans="1:15" ht="15" customHeight="1">
      <c r="C34" s="1241"/>
      <c r="D34" s="1241"/>
      <c r="E34" s="1241"/>
    </row>
    <row r="35" spans="1:15" ht="18" customHeight="1" thickBot="1">
      <c r="A35" s="86"/>
      <c r="C35" s="2270" t="s">
        <v>675</v>
      </c>
      <c r="D35" s="2270"/>
      <c r="E35" s="2270"/>
      <c r="G35" s="86"/>
      <c r="I35" s="1649"/>
      <c r="J35" s="1649"/>
      <c r="K35" s="1649"/>
      <c r="L35" s="1649"/>
      <c r="M35" s="1649"/>
      <c r="N35" s="1649"/>
      <c r="O35" s="1649"/>
    </row>
    <row r="36" spans="1:15" s="1723" customFormat="1" ht="24.95" customHeight="1">
      <c r="A36" s="1720"/>
      <c r="B36" s="1721"/>
      <c r="C36" s="1726"/>
      <c r="D36" s="1662" t="s">
        <v>2343</v>
      </c>
      <c r="E36" s="1726"/>
      <c r="F36" s="1721"/>
      <c r="G36" s="1720"/>
      <c r="H36" s="1721"/>
    </row>
    <row r="37" spans="1:15" s="1666" customFormat="1" ht="18" customHeight="1">
      <c r="A37" s="1426"/>
      <c r="B37" s="1663" t="s">
        <v>2341</v>
      </c>
      <c r="C37" s="1664"/>
      <c r="D37" s="1664">
        <v>0</v>
      </c>
      <c r="E37" s="1664"/>
      <c r="F37" s="1665"/>
      <c r="G37" s="1426"/>
      <c r="H37" s="1665"/>
    </row>
    <row r="38" spans="1:15" s="1666" customFormat="1" ht="18" customHeight="1">
      <c r="A38" s="1426"/>
      <c r="B38" s="1667" t="s">
        <v>2344</v>
      </c>
      <c r="C38" s="1668"/>
      <c r="D38" s="1668">
        <v>524.86527216964748</v>
      </c>
      <c r="E38" s="1668"/>
      <c r="F38" s="1665"/>
      <c r="G38" s="1426"/>
      <c r="H38" s="1665"/>
    </row>
    <row r="39" spans="1:15" s="1666" customFormat="1" ht="18" customHeight="1">
      <c r="A39" s="1426"/>
      <c r="B39" s="1669" t="s">
        <v>2340</v>
      </c>
      <c r="C39" s="1670"/>
      <c r="D39" s="1670">
        <v>30.763552096185098</v>
      </c>
      <c r="E39" s="1670"/>
      <c r="F39" s="1665"/>
      <c r="G39" s="1426"/>
      <c r="H39" s="1665"/>
    </row>
    <row r="40" spans="1:15" s="1666" customFormat="1" ht="18" customHeight="1" thickBot="1">
      <c r="A40" s="1426"/>
      <c r="B40" s="1671" t="s">
        <v>222</v>
      </c>
      <c r="C40" s="1672"/>
      <c r="D40" s="1681">
        <v>555.62882426583258</v>
      </c>
      <c r="E40" s="1681"/>
      <c r="F40" s="1665"/>
      <c r="G40" s="1426"/>
      <c r="H40" s="1665"/>
    </row>
    <row r="41" spans="1:15" ht="15" customHeight="1">
      <c r="A41" s="86"/>
      <c r="G41" s="86"/>
    </row>
    <row r="42" spans="1:15" ht="15" customHeight="1">
      <c r="A42" s="86"/>
      <c r="E42" s="94"/>
      <c r="G42" s="86"/>
    </row>
    <row r="43" spans="1:15" s="1646" customFormat="1" ht="15" customHeight="1">
      <c r="A43" s="1648"/>
      <c r="B43" s="88" t="s">
        <v>2351</v>
      </c>
      <c r="C43" s="1647"/>
      <c r="D43" s="1647"/>
      <c r="E43" s="1647"/>
      <c r="F43" s="1647"/>
      <c r="G43" s="1648"/>
      <c r="H43" s="90"/>
      <c r="I43" s="1644"/>
    </row>
    <row r="44" spans="1:15" ht="15" customHeight="1">
      <c r="A44" s="86"/>
      <c r="B44" s="1639" t="s">
        <v>1647</v>
      </c>
      <c r="C44" s="1645"/>
      <c r="D44" s="1645"/>
      <c r="G44" s="86"/>
    </row>
    <row r="45" spans="1:15" ht="15" customHeight="1">
      <c r="A45" s="86"/>
      <c r="B45" s="1639"/>
      <c r="C45" s="1645"/>
      <c r="D45" s="1645"/>
      <c r="G45" s="86"/>
    </row>
    <row r="46" spans="1:15" ht="18" customHeight="1" thickBot="1">
      <c r="A46" s="86"/>
      <c r="C46" s="2270" t="s">
        <v>675</v>
      </c>
      <c r="D46" s="2270"/>
      <c r="E46" s="2270"/>
      <c r="G46" s="86"/>
      <c r="I46" s="1649"/>
      <c r="J46" s="1649"/>
      <c r="K46" s="1649"/>
      <c r="L46" s="1649"/>
      <c r="M46" s="1649"/>
      <c r="N46" s="1649"/>
      <c r="O46" s="1649"/>
    </row>
    <row r="47" spans="1:15" ht="24.95" customHeight="1">
      <c r="A47" s="1719"/>
      <c r="B47" s="1718"/>
      <c r="C47" s="1662" t="s">
        <v>2382</v>
      </c>
      <c r="D47" s="1662" t="s">
        <v>2343</v>
      </c>
      <c r="E47" s="1662" t="s">
        <v>2342</v>
      </c>
      <c r="G47" s="1719"/>
    </row>
    <row r="48" spans="1:15" s="1666" customFormat="1" ht="18" customHeight="1">
      <c r="A48" s="1426"/>
      <c r="B48" s="1663" t="s">
        <v>2341</v>
      </c>
      <c r="C48" s="1664">
        <v>0</v>
      </c>
      <c r="D48" s="1673">
        <v>0</v>
      </c>
      <c r="E48" s="1664">
        <v>0</v>
      </c>
      <c r="F48" s="1665"/>
      <c r="G48" s="1426"/>
      <c r="H48" s="1665"/>
    </row>
    <row r="49" spans="1:15" s="1666" customFormat="1" ht="18" customHeight="1">
      <c r="A49" s="1426"/>
      <c r="B49" s="1669" t="s">
        <v>2340</v>
      </c>
      <c r="C49" s="1670">
        <v>370.26618590308516</v>
      </c>
      <c r="D49" s="1670">
        <v>712.08704875812077</v>
      </c>
      <c r="E49" s="1670">
        <v>0</v>
      </c>
      <c r="F49" s="1665"/>
      <c r="G49" s="1426"/>
      <c r="H49" s="1665"/>
    </row>
    <row r="50" spans="1:15" s="1676" customFormat="1" ht="18" customHeight="1" thickBot="1">
      <c r="A50" s="1674"/>
      <c r="B50" s="1671" t="s">
        <v>222</v>
      </c>
      <c r="C50" s="1681">
        <v>370.26618590308516</v>
      </c>
      <c r="D50" s="1681">
        <v>712.08704875812077</v>
      </c>
      <c r="E50" s="1681">
        <v>0</v>
      </c>
      <c r="F50" s="1675"/>
      <c r="G50" s="1674"/>
      <c r="H50" s="1665"/>
      <c r="I50" s="1666"/>
    </row>
    <row r="51" spans="1:15" ht="15" customHeight="1">
      <c r="A51" s="86"/>
      <c r="G51" s="86"/>
    </row>
    <row r="52" spans="1:15" ht="15" customHeight="1">
      <c r="A52" s="86"/>
      <c r="G52" s="86"/>
    </row>
    <row r="53" spans="1:15" s="1646" customFormat="1" ht="15" customHeight="1">
      <c r="A53" s="1648"/>
      <c r="B53" s="88" t="s">
        <v>2352</v>
      </c>
      <c r="C53" s="1647"/>
      <c r="D53" s="1647"/>
      <c r="E53" s="1647"/>
      <c r="F53" s="1647"/>
      <c r="G53" s="1648"/>
      <c r="H53" s="90"/>
      <c r="I53" s="1644"/>
    </row>
    <row r="54" spans="1:15" ht="15" customHeight="1">
      <c r="A54" s="86"/>
      <c r="B54" s="1639" t="s">
        <v>1647</v>
      </c>
      <c r="C54" s="1645"/>
      <c r="D54" s="1645"/>
      <c r="G54" s="86"/>
    </row>
    <row r="55" spans="1:15" ht="15" customHeight="1">
      <c r="A55" s="86"/>
      <c r="B55" s="1639"/>
      <c r="C55" s="1645"/>
      <c r="D55" s="1645"/>
      <c r="G55" s="86"/>
    </row>
    <row r="56" spans="1:15" ht="18" customHeight="1" thickBot="1">
      <c r="A56" s="86"/>
      <c r="C56" s="2270" t="s">
        <v>675</v>
      </c>
      <c r="D56" s="2270"/>
      <c r="E56" s="2270"/>
      <c r="G56" s="86"/>
      <c r="I56" s="1649"/>
      <c r="J56" s="1649"/>
      <c r="K56" s="1649"/>
      <c r="L56" s="1649"/>
      <c r="M56" s="1649"/>
      <c r="N56" s="1649"/>
      <c r="O56" s="1649"/>
    </row>
    <row r="57" spans="1:15" ht="24.95" customHeight="1">
      <c r="A57" s="86"/>
      <c r="B57" s="1640"/>
      <c r="C57" s="1662" t="s">
        <v>2382</v>
      </c>
      <c r="D57" s="1662" t="s">
        <v>2343</v>
      </c>
      <c r="E57" s="1662" t="s">
        <v>2342</v>
      </c>
      <c r="G57" s="1644"/>
      <c r="H57" s="1644"/>
    </row>
    <row r="58" spans="1:15" s="1666" customFormat="1" ht="18" customHeight="1">
      <c r="A58" s="1426"/>
      <c r="B58" s="1663" t="s">
        <v>2341</v>
      </c>
      <c r="C58" s="1664">
        <v>0</v>
      </c>
      <c r="D58" s="1673">
        <v>0</v>
      </c>
      <c r="E58" s="1664">
        <v>0</v>
      </c>
      <c r="F58" s="1665"/>
    </row>
    <row r="59" spans="1:15" s="1666" customFormat="1" ht="18" customHeight="1">
      <c r="A59" s="1426"/>
      <c r="B59" s="1669" t="s">
        <v>2340</v>
      </c>
      <c r="C59" s="1670">
        <v>28.292234588787487</v>
      </c>
      <c r="D59" s="1670">
        <v>28.292234588787487</v>
      </c>
      <c r="E59" s="1670">
        <v>0</v>
      </c>
      <c r="F59" s="1665"/>
    </row>
    <row r="60" spans="1:15" s="1676" customFormat="1" ht="18" customHeight="1" thickBot="1">
      <c r="A60" s="1674"/>
      <c r="B60" s="1671" t="s">
        <v>222</v>
      </c>
      <c r="C60" s="1681">
        <v>28.292234588787487</v>
      </c>
      <c r="D60" s="1681">
        <v>28.292234588787487</v>
      </c>
      <c r="E60" s="1681"/>
      <c r="F60" s="1675"/>
    </row>
    <row r="61" spans="1:15" ht="15" customHeight="1">
      <c r="G61" s="1644"/>
      <c r="H61" s="1644"/>
    </row>
  </sheetData>
  <mergeCells count="8">
    <mergeCell ref="C24:E24"/>
    <mergeCell ref="C35:E35"/>
    <mergeCell ref="C46:E46"/>
    <mergeCell ref="C56:E56"/>
    <mergeCell ref="B4:B5"/>
    <mergeCell ref="C4:D4"/>
    <mergeCell ref="E4:F4"/>
    <mergeCell ref="C13:F13"/>
  </mergeCells>
  <phoneticPr fontId="148" type="noConversion"/>
  <hyperlinks>
    <hyperlink ref="H1" location="INDEX!B10" display="Back to index" xr:uid="{8F0117F2-A52F-4A39-9648-308ED351676F}"/>
  </hyperlinks>
  <pageMargins left="0.74803149606299213" right="0.74803149606299213" top="0.98425196850393704" bottom="0.98425196850393704" header="0.51181102362204722" footer="0.51181102362204722"/>
  <pageSetup paperSize="9" scale="70"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5A27A-760E-4741-8CDB-044EBB89B637}">
  <sheetPr>
    <tabColor theme="7" tint="0.59999389629810485"/>
    <pageSetUpPr fitToPage="1"/>
  </sheetPr>
  <dimension ref="A1:M33"/>
  <sheetViews>
    <sheetView showGridLines="0" zoomScale="90" zoomScaleNormal="90" zoomScalePageLayoutView="80" workbookViewId="0"/>
  </sheetViews>
  <sheetFormatPr defaultColWidth="9.140625" defaultRowHeight="18"/>
  <cols>
    <col min="1" max="1" width="4.7109375" style="209" customWidth="1"/>
    <col min="2" max="2" width="69.7109375" style="720" customWidth="1"/>
    <col min="3" max="8" width="20.7109375" style="720" customWidth="1"/>
    <col min="9" max="9" width="21.7109375" style="720" customWidth="1"/>
    <col min="10" max="10" width="28.42578125" style="720" customWidth="1"/>
    <col min="11" max="15" width="15.7109375" style="720" customWidth="1"/>
    <col min="16" max="16384" width="9.140625" style="720"/>
  </cols>
  <sheetData>
    <row r="1" spans="1:13" s="1391" customFormat="1" ht="28.5" customHeight="1">
      <c r="A1" s="209"/>
      <c r="B1" s="1411" t="s">
        <v>680</v>
      </c>
      <c r="C1" s="1412"/>
      <c r="D1" s="1412"/>
      <c r="E1" s="1412"/>
      <c r="F1" s="1412"/>
      <c r="G1" s="1412"/>
      <c r="H1" s="1412"/>
      <c r="I1" s="1412"/>
      <c r="K1" s="1396" t="s">
        <v>418</v>
      </c>
    </row>
    <row r="2" spans="1:13" s="1385" customFormat="1" ht="29.25" customHeight="1">
      <c r="A2" s="209"/>
      <c r="B2" s="1384" t="s">
        <v>672</v>
      </c>
      <c r="C2" s="418"/>
      <c r="D2" s="418"/>
      <c r="E2" s="418"/>
      <c r="F2" s="418"/>
      <c r="G2" s="418"/>
      <c r="H2" s="418"/>
      <c r="I2" s="418"/>
      <c r="J2" s="402"/>
      <c r="K2" s="1397"/>
      <c r="L2" s="402"/>
    </row>
    <row r="3" spans="1:13" ht="18.75" thickBot="1">
      <c r="C3" s="577" t="s">
        <v>64</v>
      </c>
      <c r="D3" s="577" t="s">
        <v>65</v>
      </c>
      <c r="E3" s="577" t="s">
        <v>66</v>
      </c>
      <c r="F3" s="577" t="s">
        <v>67</v>
      </c>
      <c r="G3" s="577" t="s">
        <v>68</v>
      </c>
      <c r="H3" s="577" t="s">
        <v>69</v>
      </c>
      <c r="I3" s="577" t="s">
        <v>70</v>
      </c>
    </row>
    <row r="4" spans="1:13" s="12" customFormat="1" ht="23.25" customHeight="1">
      <c r="A4" s="1392"/>
      <c r="B4" s="12" t="s">
        <v>681</v>
      </c>
      <c r="C4" s="2023" t="s">
        <v>682</v>
      </c>
      <c r="D4" s="2025" t="s">
        <v>683</v>
      </c>
      <c r="E4" s="2027" t="s">
        <v>684</v>
      </c>
      <c r="F4" s="2027"/>
      <c r="G4" s="2027"/>
      <c r="H4" s="2027"/>
      <c r="I4" s="2027"/>
    </row>
    <row r="5" spans="1:13" s="317" customFormat="1" ht="66" customHeight="1">
      <c r="A5" s="1393"/>
      <c r="B5" s="401"/>
      <c r="C5" s="2024"/>
      <c r="D5" s="2026"/>
      <c r="E5" s="1417" t="s">
        <v>685</v>
      </c>
      <c r="F5" s="1417" t="s">
        <v>686</v>
      </c>
      <c r="G5" s="1417" t="s">
        <v>687</v>
      </c>
      <c r="H5" s="1417" t="s">
        <v>688</v>
      </c>
      <c r="I5" s="1417" t="s">
        <v>689</v>
      </c>
      <c r="J5" s="401"/>
    </row>
    <row r="6" spans="1:13" s="12" customFormat="1" ht="24.95" customHeight="1">
      <c r="A6" s="1392"/>
      <c r="B6" s="1410" t="s">
        <v>690</v>
      </c>
      <c r="C6" s="171"/>
      <c r="D6" s="171"/>
      <c r="E6" s="1416"/>
      <c r="F6" s="1416"/>
      <c r="G6" s="1416"/>
      <c r="H6" s="1416"/>
      <c r="I6" s="1416"/>
    </row>
    <row r="7" spans="1:13" s="718" customFormat="1" ht="20.100000000000001" customHeight="1">
      <c r="A7" s="1413"/>
      <c r="B7" s="579" t="s">
        <v>2331</v>
      </c>
      <c r="C7" s="34">
        <v>5589.03</v>
      </c>
      <c r="D7" s="34">
        <v>5589.03</v>
      </c>
      <c r="E7" s="1406">
        <v>5588.9348763348062</v>
      </c>
      <c r="F7" s="1406"/>
      <c r="G7" s="580"/>
      <c r="H7" s="580"/>
      <c r="I7" s="580"/>
      <c r="J7" s="12"/>
      <c r="K7" s="1414"/>
      <c r="L7" s="1415"/>
      <c r="M7" s="1415"/>
    </row>
    <row r="8" spans="1:13" s="718" customFormat="1" ht="20.100000000000001" customHeight="1">
      <c r="A8" s="1413"/>
      <c r="B8" s="579" t="s">
        <v>691</v>
      </c>
      <c r="C8" s="34">
        <v>251.15700000000001</v>
      </c>
      <c r="D8" s="34">
        <v>250.91900000000001</v>
      </c>
      <c r="E8" s="1406">
        <v>250.91851399913904</v>
      </c>
      <c r="F8" s="1406"/>
      <c r="G8" s="580"/>
      <c r="H8" s="583"/>
      <c r="I8" s="580"/>
      <c r="J8" s="12"/>
      <c r="K8" s="1414"/>
      <c r="L8" s="1415"/>
      <c r="M8" s="1415"/>
    </row>
    <row r="9" spans="1:13" s="718" customFormat="1" ht="20.100000000000001" customHeight="1">
      <c r="A9" s="1413"/>
      <c r="B9" s="579" t="s">
        <v>2332</v>
      </c>
      <c r="C9" s="34">
        <v>797.53499999999997</v>
      </c>
      <c r="D9" s="34">
        <v>795.62199999999996</v>
      </c>
      <c r="E9" s="1406">
        <v>739.48614690580666</v>
      </c>
      <c r="F9" s="1406"/>
      <c r="G9" s="580"/>
      <c r="H9" s="583"/>
      <c r="I9" s="580"/>
      <c r="J9" s="12"/>
      <c r="K9" s="1414"/>
      <c r="L9" s="1415"/>
      <c r="M9" s="1415"/>
    </row>
    <row r="10" spans="1:13" s="718" customFormat="1" ht="20.100000000000001" customHeight="1">
      <c r="A10" s="1413"/>
      <c r="B10" s="579" t="s">
        <v>692</v>
      </c>
      <c r="C10" s="34">
        <v>75252.229000000007</v>
      </c>
      <c r="D10" s="34">
        <v>75252.421000000002</v>
      </c>
      <c r="E10" s="1406">
        <v>70432.20351826823</v>
      </c>
      <c r="F10" s="1406"/>
      <c r="G10" s="580">
        <v>4729.5580493500001</v>
      </c>
      <c r="H10" s="583"/>
      <c r="I10" s="580">
        <v>60.134803570000003</v>
      </c>
      <c r="J10" s="12"/>
      <c r="K10" s="1414"/>
      <c r="L10" s="1415"/>
      <c r="M10" s="1415"/>
    </row>
    <row r="11" spans="1:13" s="718" customFormat="1" ht="20.100000000000001" customHeight="1">
      <c r="A11" s="1413"/>
      <c r="B11" s="579" t="s">
        <v>2333</v>
      </c>
      <c r="C11" s="34">
        <v>15550.244000000001</v>
      </c>
      <c r="D11" s="34">
        <v>15707.182000000001</v>
      </c>
      <c r="E11" s="1406">
        <v>13927.624234903933</v>
      </c>
      <c r="F11" s="1406">
        <v>266.29494522153203</v>
      </c>
      <c r="G11" s="580">
        <v>0.10050000000000001</v>
      </c>
      <c r="H11" s="580">
        <v>1357.5122843197998</v>
      </c>
      <c r="I11" s="580">
        <v>23.355466843129307</v>
      </c>
      <c r="J11" s="12"/>
      <c r="K11" s="1414"/>
      <c r="L11" s="1415"/>
      <c r="M11" s="1415"/>
    </row>
    <row r="12" spans="1:13" s="718" customFormat="1" ht="20.100000000000001" customHeight="1">
      <c r="A12" s="1413"/>
      <c r="B12" s="579" t="s">
        <v>2334</v>
      </c>
      <c r="C12" s="34">
        <v>45.244999999999997</v>
      </c>
      <c r="D12" s="34">
        <v>57.418999999999997</v>
      </c>
      <c r="E12" s="1406">
        <v>57.418520229999999</v>
      </c>
      <c r="F12" s="1406"/>
      <c r="G12" s="580"/>
      <c r="H12" s="580"/>
      <c r="I12" s="580"/>
      <c r="J12" s="12"/>
      <c r="K12" s="1414"/>
      <c r="L12" s="1415"/>
      <c r="M12" s="1415"/>
    </row>
    <row r="13" spans="1:13" s="718" customFormat="1" ht="20.100000000000001" customHeight="1">
      <c r="A13" s="1413"/>
      <c r="B13" s="579" t="s">
        <v>693</v>
      </c>
      <c r="C13" s="34">
        <v>24.183</v>
      </c>
      <c r="D13" s="34">
        <v>21.352</v>
      </c>
      <c r="E13" s="1406">
        <v>21.352375859999999</v>
      </c>
      <c r="F13" s="1406"/>
      <c r="G13" s="580"/>
      <c r="H13" s="580"/>
      <c r="I13" s="580"/>
      <c r="J13" s="12"/>
      <c r="K13" s="1414"/>
      <c r="L13" s="1415"/>
      <c r="M13" s="1415"/>
    </row>
    <row r="14" spans="1:13" s="718" customFormat="1" ht="20.100000000000001" customHeight="1">
      <c r="A14" s="1413"/>
      <c r="B14" s="579" t="s">
        <v>694</v>
      </c>
      <c r="C14" s="34">
        <v>619.14499999999998</v>
      </c>
      <c r="D14" s="34">
        <v>560.02300000000002</v>
      </c>
      <c r="E14" s="1406">
        <v>560.02287813999976</v>
      </c>
      <c r="F14" s="1406"/>
      <c r="G14" s="580"/>
      <c r="H14" s="580"/>
      <c r="I14" s="580"/>
      <c r="J14" s="12"/>
      <c r="K14" s="1414"/>
      <c r="L14" s="1415"/>
      <c r="M14" s="1415"/>
    </row>
    <row r="15" spans="1:13" s="718" customFormat="1" ht="20.100000000000001" customHeight="1">
      <c r="A15" s="1413"/>
      <c r="B15" s="579" t="s">
        <v>695</v>
      </c>
      <c r="C15" s="34">
        <v>275.97000000000003</v>
      </c>
      <c r="D15" s="34">
        <v>275.97000000000003</v>
      </c>
      <c r="E15" s="1406">
        <v>92.939163788441917</v>
      </c>
      <c r="F15" s="1406"/>
      <c r="G15" s="580"/>
      <c r="H15" s="580"/>
      <c r="I15" s="580">
        <v>183.03054649155808</v>
      </c>
      <c r="J15" s="12"/>
      <c r="K15" s="1414"/>
      <c r="L15" s="1415"/>
      <c r="M15" s="1415"/>
    </row>
    <row r="16" spans="1:13" s="718" customFormat="1" ht="20.100000000000001" customHeight="1">
      <c r="A16" s="1413"/>
      <c r="B16" s="579" t="s">
        <v>696</v>
      </c>
      <c r="C16" s="34">
        <v>21.158999999999999</v>
      </c>
      <c r="D16" s="34">
        <v>21.158000000000001</v>
      </c>
      <c r="E16" s="1406">
        <v>20.959098129999997</v>
      </c>
      <c r="F16" s="1406"/>
      <c r="G16" s="580"/>
      <c r="H16" s="580"/>
      <c r="I16" s="580"/>
      <c r="J16" s="12"/>
      <c r="K16" s="1414"/>
      <c r="L16" s="1415"/>
      <c r="M16" s="1415"/>
    </row>
    <row r="17" spans="1:13" s="718" customFormat="1" ht="20.100000000000001" customHeight="1">
      <c r="A17" s="1413"/>
      <c r="B17" s="579" t="s">
        <v>697</v>
      </c>
      <c r="C17" s="34">
        <v>2253.4569999999999</v>
      </c>
      <c r="D17" s="34">
        <v>2247.2719999999999</v>
      </c>
      <c r="E17" s="1406">
        <v>1897.8306421453133</v>
      </c>
      <c r="F17" s="1406"/>
      <c r="G17" s="580"/>
      <c r="H17" s="580"/>
      <c r="I17" s="580">
        <v>349.44191009191934</v>
      </c>
      <c r="J17" s="12"/>
      <c r="K17" s="1414"/>
      <c r="L17" s="1415"/>
      <c r="M17" s="1415"/>
    </row>
    <row r="18" spans="1:13" s="718" customFormat="1" ht="20.100000000000001" customHeight="1">
      <c r="A18" s="1413"/>
      <c r="B18" s="579" t="s">
        <v>698</v>
      </c>
      <c r="C18" s="34">
        <v>1464.2460000000001</v>
      </c>
      <c r="D18" s="34">
        <v>1394.6790000000001</v>
      </c>
      <c r="E18" s="1406">
        <v>1190.2267421899996</v>
      </c>
      <c r="F18" s="1406"/>
      <c r="G18" s="580"/>
      <c r="H18" s="580"/>
      <c r="I18" s="580">
        <v>178.86739215</v>
      </c>
      <c r="J18" s="12"/>
      <c r="K18" s="1414"/>
      <c r="L18" s="1415"/>
      <c r="M18" s="1415"/>
    </row>
    <row r="19" spans="1:13" s="12" customFormat="1" ht="20.100000000000001" customHeight="1" thickBot="1">
      <c r="A19" s="1392"/>
      <c r="B19" s="582" t="s">
        <v>699</v>
      </c>
      <c r="C19" s="125">
        <v>102143.6</v>
      </c>
      <c r="D19" s="125">
        <v>102173.04699999999</v>
      </c>
      <c r="E19" s="1408">
        <v>94779.916710895675</v>
      </c>
      <c r="F19" s="1408">
        <v>266.29494522153203</v>
      </c>
      <c r="G19" s="1408">
        <v>4729.6585493499997</v>
      </c>
      <c r="H19" s="1408">
        <v>1357.5122843197998</v>
      </c>
      <c r="I19" s="1408">
        <v>794.83011914660676</v>
      </c>
    </row>
    <row r="20" spans="1:13" s="12" customFormat="1" ht="20.100000000000001" customHeight="1">
      <c r="A20" s="1392"/>
      <c r="B20" s="1409" t="s">
        <v>700</v>
      </c>
      <c r="C20" s="171"/>
      <c r="D20" s="171"/>
      <c r="E20" s="1416"/>
      <c r="F20" s="1416"/>
      <c r="G20" s="1416"/>
      <c r="H20" s="1416"/>
      <c r="I20" s="1416"/>
    </row>
    <row r="21" spans="1:13" s="718" customFormat="1" ht="20.100000000000001" customHeight="1">
      <c r="A21" s="1413"/>
      <c r="B21" s="579" t="s">
        <v>701</v>
      </c>
      <c r="C21" s="34">
        <v>777.71900000000005</v>
      </c>
      <c r="D21" s="34">
        <v>777.71799999999996</v>
      </c>
      <c r="E21" s="1406"/>
      <c r="F21" s="1406"/>
      <c r="G21" s="580"/>
      <c r="H21" s="580"/>
      <c r="I21" s="580"/>
      <c r="J21" s="12"/>
      <c r="K21" s="1414"/>
      <c r="L21" s="1415"/>
      <c r="M21" s="1415"/>
    </row>
    <row r="22" spans="1:13" s="718" customFormat="1" ht="20.100000000000001" customHeight="1">
      <c r="A22" s="1413"/>
      <c r="B22" s="579" t="s">
        <v>702</v>
      </c>
      <c r="C22" s="34">
        <v>82084.687000000005</v>
      </c>
      <c r="D22" s="34">
        <v>82108.548999999999</v>
      </c>
      <c r="E22" s="1406"/>
      <c r="F22" s="1406"/>
      <c r="G22" s="580"/>
      <c r="H22" s="583"/>
      <c r="I22" s="580"/>
      <c r="J22" s="12"/>
      <c r="K22" s="1414"/>
      <c r="L22" s="1415"/>
      <c r="M22" s="1415"/>
    </row>
    <row r="23" spans="1:13" s="718" customFormat="1" ht="20.100000000000001" customHeight="1">
      <c r="A23" s="1413"/>
      <c r="B23" s="579" t="s">
        <v>703</v>
      </c>
      <c r="C23" s="34">
        <v>3528.71</v>
      </c>
      <c r="D23" s="34">
        <v>3528.71</v>
      </c>
      <c r="E23" s="1406"/>
      <c r="F23" s="1406">
        <v>171.99439004000084</v>
      </c>
      <c r="G23" s="580"/>
      <c r="H23" s="583"/>
      <c r="I23" s="580"/>
      <c r="J23" s="12"/>
      <c r="K23" s="1414"/>
      <c r="L23" s="1415"/>
      <c r="M23" s="1415"/>
    </row>
    <row r="24" spans="1:13" s="718" customFormat="1" ht="20.100000000000001" customHeight="1">
      <c r="A24" s="1413"/>
      <c r="B24" s="579" t="s">
        <v>704</v>
      </c>
      <c r="C24" s="34">
        <v>1427.3589999999999</v>
      </c>
      <c r="D24" s="34">
        <v>1427.3589999999999</v>
      </c>
      <c r="E24" s="1406"/>
      <c r="F24" s="1406"/>
      <c r="G24" s="580"/>
      <c r="H24" s="583"/>
      <c r="I24" s="580"/>
      <c r="J24" s="12"/>
      <c r="K24" s="1414"/>
      <c r="L24" s="1415"/>
      <c r="M24" s="1415"/>
    </row>
    <row r="25" spans="1:13" s="718" customFormat="1" ht="20.100000000000001" customHeight="1">
      <c r="A25" s="1413"/>
      <c r="B25" s="579" t="s">
        <v>705</v>
      </c>
      <c r="C25" s="34">
        <v>179.62700000000001</v>
      </c>
      <c r="D25" s="34">
        <v>179.62700000000001</v>
      </c>
      <c r="E25" s="1406"/>
      <c r="F25" s="1406"/>
      <c r="G25" s="580"/>
      <c r="H25" s="580">
        <v>121.36284790000001</v>
      </c>
      <c r="I25" s="580"/>
      <c r="J25" s="12"/>
      <c r="K25" s="1414"/>
      <c r="L25" s="1415"/>
      <c r="M25" s="1415"/>
    </row>
    <row r="26" spans="1:13" s="718" customFormat="1" ht="20.100000000000001" customHeight="1">
      <c r="A26" s="1413"/>
      <c r="B26" s="579" t="s">
        <v>706</v>
      </c>
      <c r="C26" s="34">
        <v>3248.857</v>
      </c>
      <c r="D26" s="34">
        <v>3248.857</v>
      </c>
      <c r="E26" s="1406"/>
      <c r="F26" s="1406"/>
      <c r="G26" s="580"/>
      <c r="H26" s="580">
        <v>1292.0059049099998</v>
      </c>
      <c r="I26" s="580"/>
      <c r="J26" s="12"/>
      <c r="K26" s="1414"/>
      <c r="L26" s="1415"/>
      <c r="M26" s="1415"/>
    </row>
    <row r="27" spans="1:13" s="718" customFormat="1" ht="20.100000000000001" customHeight="1">
      <c r="A27" s="1413"/>
      <c r="B27" s="579" t="s">
        <v>707</v>
      </c>
      <c r="C27" s="34">
        <v>39.040999999999997</v>
      </c>
      <c r="D27" s="34">
        <v>39.040999999999997</v>
      </c>
      <c r="E27" s="1406"/>
      <c r="F27" s="1406"/>
      <c r="G27" s="580"/>
      <c r="H27" s="580">
        <v>0.95488697999999994</v>
      </c>
      <c r="I27" s="580"/>
      <c r="J27" s="12"/>
      <c r="K27" s="1414"/>
      <c r="L27" s="1415"/>
      <c r="M27" s="1415"/>
    </row>
    <row r="28" spans="1:13" s="718" customFormat="1" ht="20.100000000000001" customHeight="1">
      <c r="A28" s="1413"/>
      <c r="B28" s="579" t="s">
        <v>708</v>
      </c>
      <c r="C28" s="584">
        <v>0</v>
      </c>
      <c r="D28" s="34">
        <v>0</v>
      </c>
      <c r="E28" s="1407"/>
      <c r="F28" s="1406"/>
      <c r="G28" s="580"/>
      <c r="H28" s="581"/>
      <c r="I28" s="580"/>
      <c r="J28" s="12"/>
      <c r="K28" s="1414"/>
      <c r="L28" s="1415"/>
      <c r="M28" s="1415"/>
    </row>
    <row r="29" spans="1:13" s="718" customFormat="1" ht="20.100000000000001" customHeight="1">
      <c r="A29" s="1413"/>
      <c r="B29" s="579" t="s">
        <v>709</v>
      </c>
      <c r="C29" s="34">
        <v>1085.8579999999999</v>
      </c>
      <c r="D29" s="34">
        <v>1084.0260000000001</v>
      </c>
      <c r="E29" s="1406"/>
      <c r="F29" s="1406"/>
      <c r="G29" s="580"/>
      <c r="H29" s="581"/>
      <c r="I29" s="580"/>
      <c r="J29" s="12"/>
      <c r="K29" s="1414"/>
      <c r="L29" s="1415"/>
      <c r="M29" s="1415"/>
    </row>
    <row r="30" spans="1:13" s="718" customFormat="1" ht="20.100000000000001" customHeight="1">
      <c r="A30" s="1413"/>
      <c r="B30" s="579" t="s">
        <v>710</v>
      </c>
      <c r="C30" s="34">
        <v>136.00800000000001</v>
      </c>
      <c r="D30" s="34">
        <v>136.00800000000001</v>
      </c>
      <c r="E30" s="1406"/>
      <c r="F30" s="1406"/>
      <c r="G30" s="580"/>
      <c r="H30" s="581"/>
      <c r="I30" s="580"/>
      <c r="J30" s="12"/>
      <c r="K30" s="1414"/>
      <c r="L30" s="1415"/>
      <c r="M30" s="1415"/>
    </row>
    <row r="31" spans="1:13" s="718" customFormat="1" ht="20.100000000000001" customHeight="1">
      <c r="A31" s="1413"/>
      <c r="B31" s="579" t="s">
        <v>711</v>
      </c>
      <c r="C31" s="34">
        <v>7.4340000000000002</v>
      </c>
      <c r="D31" s="34">
        <v>7.4340000000000002</v>
      </c>
      <c r="E31" s="1406"/>
      <c r="F31" s="1406"/>
      <c r="G31" s="580"/>
      <c r="H31" s="581"/>
      <c r="I31" s="580"/>
      <c r="J31" s="12"/>
      <c r="K31" s="1414"/>
      <c r="L31" s="1415"/>
      <c r="M31" s="1415"/>
    </row>
    <row r="32" spans="1:13" s="718" customFormat="1" ht="20.100000000000001" customHeight="1">
      <c r="A32" s="1413"/>
      <c r="B32" s="579" t="s">
        <v>712</v>
      </c>
      <c r="C32" s="34">
        <v>1435.7429999999999</v>
      </c>
      <c r="D32" s="34">
        <v>1454.616</v>
      </c>
      <c r="E32" s="1406"/>
      <c r="F32" s="1406"/>
      <c r="G32" s="580"/>
      <c r="H32" s="581"/>
      <c r="I32" s="580"/>
      <c r="J32" s="12"/>
      <c r="K32" s="1414"/>
      <c r="L32" s="1415"/>
      <c r="M32" s="1415"/>
    </row>
    <row r="33" spans="1:9" s="12" customFormat="1" ht="20.100000000000001" customHeight="1" thickBot="1">
      <c r="A33" s="1392"/>
      <c r="B33" s="582" t="s">
        <v>713</v>
      </c>
      <c r="C33" s="125">
        <v>93951.042999999991</v>
      </c>
      <c r="D33" s="125">
        <v>93991.944999999978</v>
      </c>
      <c r="E33" s="1408">
        <v>0</v>
      </c>
      <c r="F33" s="1408">
        <v>171.99439004000084</v>
      </c>
      <c r="G33" s="1408">
        <v>0</v>
      </c>
      <c r="H33" s="1408">
        <v>1414.3236397899998</v>
      </c>
      <c r="I33" s="1408">
        <v>0</v>
      </c>
    </row>
  </sheetData>
  <mergeCells count="3">
    <mergeCell ref="C4:C5"/>
    <mergeCell ref="D4:D5"/>
    <mergeCell ref="E4:I4"/>
  </mergeCells>
  <conditionalFormatting sqref="C7:I18">
    <cfRule type="cellIs" dxfId="28" priority="1" stopIfTrue="1" operator="lessThan">
      <formula>0</formula>
    </cfRule>
  </conditionalFormatting>
  <conditionalFormatting sqref="C21:I32">
    <cfRule type="cellIs" dxfId="27" priority="15" stopIfTrue="1" operator="lessThan">
      <formula>0</formula>
    </cfRule>
  </conditionalFormatting>
  <conditionalFormatting sqref="K7:M18 K21:M32">
    <cfRule type="cellIs" dxfId="26" priority="21" stopIfTrue="1" operator="lessThan">
      <formula>0</formula>
    </cfRule>
  </conditionalFormatting>
  <hyperlinks>
    <hyperlink ref="K1" location="Index!A1" display="Back to index" xr:uid="{CA26E64E-E3D7-406C-8FBD-C1CD1945F99B}"/>
  </hyperlinks>
  <pageMargins left="0.7" right="0.7" top="0.75" bottom="0.75" header="0.3" footer="0.3"/>
  <pageSetup paperSize="9" scale="65" orientation="landscape" horizontalDpi="1200" verticalDpi="1200" r:id="rId1"/>
  <headerFooter>
    <oddHeader>&amp;CEN
Annex V</oddHeader>
    <oddFooter>&amp;C&amp;P</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2CFDD-9444-4C0F-93E7-2EE2E6448305}">
  <sheetPr>
    <tabColor theme="7" tint="0.59999389629810485"/>
  </sheetPr>
  <dimension ref="A1:F67"/>
  <sheetViews>
    <sheetView showGridLines="0" zoomScale="90" zoomScaleNormal="90" workbookViewId="0"/>
  </sheetViews>
  <sheetFormatPr defaultColWidth="9.140625" defaultRowHeight="18"/>
  <cols>
    <col min="1" max="1" width="4.5703125" style="77" customWidth="1"/>
    <col min="2" max="2" width="81.140625" style="81" customWidth="1"/>
    <col min="3" max="3" width="25.7109375" style="81" customWidth="1"/>
    <col min="4" max="4" width="20.7109375" style="81" customWidth="1"/>
    <col min="5" max="5" width="15.7109375" style="77" customWidth="1"/>
    <col min="6" max="15" width="15.7109375" style="81" customWidth="1"/>
    <col min="16" max="16384" width="9.140625" style="81"/>
  </cols>
  <sheetData>
    <row r="1" spans="1:6" ht="21.75">
      <c r="B1" s="78" t="s">
        <v>616</v>
      </c>
      <c r="C1" s="79"/>
      <c r="D1" s="79"/>
      <c r="F1" s="80" t="s">
        <v>418</v>
      </c>
    </row>
    <row r="2" spans="1:6">
      <c r="B2" s="1753" t="s">
        <v>1647</v>
      </c>
      <c r="C2" s="1753"/>
      <c r="D2" s="1753"/>
      <c r="F2" s="82"/>
    </row>
    <row r="3" spans="1:6" s="1242" customFormat="1" ht="14.25" thickBot="1">
      <c r="A3" s="1228"/>
      <c r="B3" s="1754"/>
      <c r="C3" s="1754"/>
      <c r="D3" s="1754"/>
      <c r="E3" s="1228"/>
      <c r="F3" s="1240"/>
    </row>
    <row r="4" spans="1:6" s="1244" customFormat="1" ht="28.5" customHeight="1">
      <c r="A4" s="1075"/>
      <c r="B4" s="1755"/>
      <c r="C4" s="1756" t="s">
        <v>1619</v>
      </c>
      <c r="D4" s="1756" t="s">
        <v>1620</v>
      </c>
      <c r="E4" s="1075"/>
      <c r="F4" s="1243"/>
    </row>
    <row r="5" spans="1:6" s="1244" customFormat="1" ht="24" customHeight="1">
      <c r="A5" s="1075"/>
      <c r="B5" s="1757" t="s">
        <v>1621</v>
      </c>
      <c r="C5" s="1758"/>
      <c r="D5" s="1759"/>
      <c r="E5" s="1075"/>
      <c r="F5" s="82"/>
    </row>
    <row r="6" spans="1:6" s="1244" customFormat="1" ht="24" customHeight="1">
      <c r="A6" s="1075"/>
      <c r="B6" s="1760" t="s">
        <v>1622</v>
      </c>
      <c r="C6" s="1761" t="s">
        <v>1623</v>
      </c>
      <c r="D6" s="1762">
        <v>-2.6977628349913965</v>
      </c>
      <c r="E6" s="1075"/>
      <c r="F6" s="1245"/>
    </row>
    <row r="7" spans="1:6" s="1244" customFormat="1" ht="24" customHeight="1">
      <c r="A7" s="1075"/>
      <c r="B7" s="1760" t="s">
        <v>1624</v>
      </c>
      <c r="C7" s="1761" t="s">
        <v>1625</v>
      </c>
      <c r="D7" s="1762">
        <v>-0.12101108208668772</v>
      </c>
      <c r="E7" s="1075"/>
      <c r="F7" s="1245"/>
    </row>
    <row r="8" spans="1:6" s="1244" customFormat="1" ht="24" customHeight="1">
      <c r="A8" s="1075"/>
      <c r="B8" s="1760" t="s">
        <v>1626</v>
      </c>
      <c r="C8" s="1761" t="s">
        <v>1627</v>
      </c>
      <c r="D8" s="1762">
        <v>-2.8099769289579766</v>
      </c>
      <c r="E8" s="1075"/>
      <c r="F8" s="1245"/>
    </row>
    <row r="9" spans="1:6" s="1244" customFormat="1" ht="24" customHeight="1">
      <c r="A9" s="1075"/>
      <c r="B9" s="1760"/>
      <c r="C9" s="1761" t="s">
        <v>1628</v>
      </c>
      <c r="D9" s="1762">
        <v>-2.5836191863355467</v>
      </c>
      <c r="E9" s="1075"/>
      <c r="F9" s="1245"/>
    </row>
    <row r="10" spans="1:6" s="1244" customFormat="1" ht="24" customHeight="1">
      <c r="A10" s="1075"/>
      <c r="B10" s="1760" t="s">
        <v>1629</v>
      </c>
      <c r="C10" s="1763" t="s">
        <v>1630</v>
      </c>
      <c r="D10" s="1762">
        <v>-1.2601148396747066</v>
      </c>
      <c r="E10" s="1075"/>
      <c r="F10" s="1245"/>
    </row>
    <row r="11" spans="1:6" s="1244" customFormat="1" ht="29.25" customHeight="1">
      <c r="A11" s="1075"/>
      <c r="B11" s="1764" t="s">
        <v>1631</v>
      </c>
      <c r="C11" s="1761" t="s">
        <v>1632</v>
      </c>
      <c r="D11" s="1762">
        <v>-0.26800065107235976</v>
      </c>
      <c r="E11" s="1075"/>
      <c r="F11" s="1245"/>
    </row>
    <row r="12" spans="1:6" s="1244" customFormat="1" ht="24" customHeight="1">
      <c r="A12" s="1075"/>
      <c r="B12" s="1760" t="s">
        <v>1633</v>
      </c>
      <c r="C12" s="1761" t="s">
        <v>1634</v>
      </c>
      <c r="D12" s="1762">
        <v>-3.1662580347186622E-2</v>
      </c>
      <c r="E12" s="1075"/>
      <c r="F12" s="1245"/>
    </row>
    <row r="13" spans="1:6" s="1244" customFormat="1" ht="24" customHeight="1">
      <c r="A13" s="1075"/>
      <c r="B13" s="1757" t="s">
        <v>1635</v>
      </c>
      <c r="C13" s="1758"/>
      <c r="D13" s="1759"/>
      <c r="E13" s="1075"/>
      <c r="F13" s="1245"/>
    </row>
    <row r="14" spans="1:6" s="1244" customFormat="1" ht="24" customHeight="1">
      <c r="A14" s="86"/>
      <c r="B14" s="1760" t="s">
        <v>1636</v>
      </c>
      <c r="C14" s="1761" t="s">
        <v>1637</v>
      </c>
      <c r="D14" s="1762">
        <v>0.26550335739223829</v>
      </c>
      <c r="E14" s="86"/>
      <c r="F14" s="1245"/>
    </row>
    <row r="15" spans="1:6" s="1244" customFormat="1" ht="24" customHeight="1">
      <c r="A15" s="86"/>
      <c r="B15" s="2272" t="s">
        <v>1638</v>
      </c>
      <c r="C15" s="1761" t="s">
        <v>1639</v>
      </c>
      <c r="D15" s="1762">
        <v>-0.46781592763646374</v>
      </c>
      <c r="E15" s="86"/>
      <c r="F15" s="1243"/>
    </row>
    <row r="16" spans="1:6" s="1244" customFormat="1" ht="24" customHeight="1">
      <c r="A16" s="86"/>
      <c r="B16" s="2273"/>
      <c r="C16" s="1761" t="s">
        <v>1640</v>
      </c>
      <c r="D16" s="1762">
        <v>-0.67301758621366781</v>
      </c>
      <c r="E16" s="86"/>
      <c r="F16" s="82"/>
    </row>
    <row r="17" spans="1:6" s="1244" customFormat="1" ht="24" customHeight="1">
      <c r="A17" s="86"/>
      <c r="B17" s="2274" t="s">
        <v>1641</v>
      </c>
      <c r="C17" s="1765" t="s">
        <v>1642</v>
      </c>
      <c r="D17" s="1762">
        <v>-1.4345914059172067</v>
      </c>
      <c r="E17" s="86"/>
      <c r="F17" s="1245"/>
    </row>
    <row r="18" spans="1:6" s="1244" customFormat="1" ht="24" customHeight="1" thickBot="1">
      <c r="A18" s="86"/>
      <c r="B18" s="2275"/>
      <c r="C18" s="1766" t="s">
        <v>1643</v>
      </c>
      <c r="D18" s="1767">
        <v>-1.3348679078005665</v>
      </c>
      <c r="E18" s="86"/>
      <c r="F18" s="1245"/>
    </row>
    <row r="19" spans="1:6" s="1246" customFormat="1" ht="20.100000000000001" customHeight="1">
      <c r="A19" s="86"/>
      <c r="B19" s="2276"/>
      <c r="C19" s="2276"/>
      <c r="D19" s="2276"/>
      <c r="E19" s="86"/>
    </row>
    <row r="20" spans="1:6" s="1550" customFormat="1" ht="33" customHeight="1">
      <c r="A20" s="1549"/>
      <c r="B20" s="2277" t="s">
        <v>1644</v>
      </c>
      <c r="C20" s="2277"/>
      <c r="D20" s="2277"/>
      <c r="E20" s="1549"/>
    </row>
    <row r="21" spans="1:6" s="1548" customFormat="1" ht="33" customHeight="1">
      <c r="A21" s="1547"/>
      <c r="B21" s="2277" t="s">
        <v>1645</v>
      </c>
      <c r="C21" s="2277"/>
      <c r="D21" s="2277"/>
      <c r="E21" s="1547"/>
    </row>
    <row r="22" spans="1:6" s="1242" customFormat="1" ht="13.5">
      <c r="A22" s="86"/>
      <c r="E22" s="86"/>
    </row>
    <row r="23" spans="1:6" s="1242" customFormat="1" ht="13.5">
      <c r="A23" s="86"/>
      <c r="E23" s="86"/>
    </row>
    <row r="24" spans="1:6" s="1242" customFormat="1" ht="13.5">
      <c r="A24" s="86"/>
      <c r="E24" s="86"/>
    </row>
    <row r="25" spans="1:6" s="1242" customFormat="1" ht="13.5">
      <c r="A25" s="86"/>
      <c r="E25" s="86"/>
    </row>
    <row r="26" spans="1:6">
      <c r="A26" s="84"/>
      <c r="E26" s="84"/>
    </row>
    <row r="27" spans="1:6">
      <c r="A27" s="84"/>
      <c r="E27" s="26"/>
    </row>
    <row r="28" spans="1:6">
      <c r="A28" s="84"/>
      <c r="E28" s="84"/>
    </row>
    <row r="29" spans="1:6">
      <c r="A29" s="84"/>
      <c r="E29" s="84"/>
    </row>
    <row r="30" spans="1:6">
      <c r="A30" s="84"/>
      <c r="E30" s="84"/>
    </row>
    <row r="31" spans="1:6">
      <c r="A31" s="84"/>
      <c r="E31" s="84"/>
    </row>
    <row r="32" spans="1:6">
      <c r="A32" s="84"/>
      <c r="E32" s="84"/>
    </row>
    <row r="33" spans="1:5">
      <c r="A33" s="85"/>
      <c r="E33" s="85"/>
    </row>
    <row r="34" spans="1:5">
      <c r="A34" s="84"/>
      <c r="E34" s="84"/>
    </row>
    <row r="35" spans="1:5">
      <c r="A35" s="84"/>
      <c r="E35" s="84"/>
    </row>
    <row r="36" spans="1:5">
      <c r="A36" s="84"/>
      <c r="E36" s="84"/>
    </row>
    <row r="37" spans="1:5">
      <c r="A37" s="84"/>
      <c r="E37" s="84"/>
    </row>
    <row r="38" spans="1:5">
      <c r="A38" s="84"/>
      <c r="E38" s="84"/>
    </row>
    <row r="39" spans="1:5">
      <c r="A39" s="85"/>
      <c r="E39" s="85"/>
    </row>
    <row r="40" spans="1:5">
      <c r="A40" s="85"/>
      <c r="E40" s="85"/>
    </row>
    <row r="41" spans="1:5">
      <c r="A41" s="86"/>
      <c r="E41" s="86"/>
    </row>
    <row r="42" spans="1:5">
      <c r="A42" s="86"/>
      <c r="E42" s="86"/>
    </row>
    <row r="43" spans="1:5">
      <c r="A43" s="86"/>
      <c r="E43" s="86"/>
    </row>
    <row r="44" spans="1:5">
      <c r="A44" s="86"/>
      <c r="E44" s="86"/>
    </row>
    <row r="45" spans="1:5">
      <c r="A45" s="86"/>
      <c r="E45" s="86"/>
    </row>
    <row r="46" spans="1:5">
      <c r="A46" s="86"/>
      <c r="E46" s="86"/>
    </row>
    <row r="47" spans="1:5">
      <c r="A47" s="86"/>
      <c r="E47" s="86"/>
    </row>
    <row r="48" spans="1:5">
      <c r="A48" s="86"/>
      <c r="E48" s="86"/>
    </row>
    <row r="49" spans="1:5">
      <c r="A49" s="86"/>
      <c r="E49" s="86"/>
    </row>
    <row r="50" spans="1:5">
      <c r="A50" s="86"/>
      <c r="E50" s="86"/>
    </row>
    <row r="51" spans="1:5">
      <c r="A51" s="86"/>
      <c r="E51" s="86"/>
    </row>
    <row r="52" spans="1:5">
      <c r="A52" s="86"/>
      <c r="E52" s="86"/>
    </row>
    <row r="53" spans="1:5">
      <c r="A53" s="86"/>
      <c r="E53" s="86"/>
    </row>
    <row r="54" spans="1:5">
      <c r="A54" s="86"/>
      <c r="E54" s="86"/>
    </row>
    <row r="55" spans="1:5">
      <c r="A55" s="86"/>
      <c r="E55" s="86"/>
    </row>
    <row r="56" spans="1:5">
      <c r="A56" s="86"/>
      <c r="E56" s="86"/>
    </row>
    <row r="57" spans="1:5">
      <c r="A57" s="86"/>
      <c r="E57" s="86"/>
    </row>
    <row r="58" spans="1:5">
      <c r="A58" s="86"/>
      <c r="E58" s="86"/>
    </row>
    <row r="59" spans="1:5">
      <c r="A59" s="86"/>
      <c r="E59" s="86"/>
    </row>
    <row r="60" spans="1:5">
      <c r="A60" s="86"/>
      <c r="E60" s="86"/>
    </row>
    <row r="61" spans="1:5">
      <c r="A61" s="86"/>
      <c r="E61" s="86"/>
    </row>
    <row r="62" spans="1:5">
      <c r="A62" s="86"/>
      <c r="E62" s="86"/>
    </row>
    <row r="63" spans="1:5">
      <c r="A63" s="86"/>
      <c r="E63" s="86"/>
    </row>
    <row r="64" spans="1:5">
      <c r="A64" s="86"/>
      <c r="E64" s="86"/>
    </row>
    <row r="65" spans="1:5">
      <c r="A65" s="86"/>
      <c r="E65" s="86"/>
    </row>
    <row r="66" spans="1:5">
      <c r="A66" s="86"/>
      <c r="E66" s="86"/>
    </row>
    <row r="67" spans="1:5">
      <c r="A67" s="86"/>
      <c r="E67" s="86"/>
    </row>
  </sheetData>
  <mergeCells count="5">
    <mergeCell ref="B15:B16"/>
    <mergeCell ref="B17:B18"/>
    <mergeCell ref="B19:D19"/>
    <mergeCell ref="B20:D20"/>
    <mergeCell ref="B21:D21"/>
  </mergeCells>
  <hyperlinks>
    <hyperlink ref="F1" location="INDEX!B10" display="Back to index" xr:uid="{A6E3CE7A-4720-4FC1-B484-88B20C78844E}"/>
  </hyperlinks>
  <pageMargins left="0.7" right="0.7" top="0.75" bottom="0.75" header="0.3" footer="0.3"/>
  <pageSetup paperSize="9" orientation="portrait" r:id="rId1"/>
  <ignoredErrors>
    <ignoredError sqref="C10:E12" numberStoredAsText="1"/>
  </ignoredError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83A7E-548B-46B5-B42A-9322726E791F}">
  <sheetPr>
    <tabColor theme="7" tint="0.59999389629810485"/>
    <pageSetUpPr fitToPage="1"/>
  </sheetPr>
  <dimension ref="A1:S66"/>
  <sheetViews>
    <sheetView showGridLines="0" showZeros="0" zoomScale="90" zoomScaleNormal="90" workbookViewId="0"/>
  </sheetViews>
  <sheetFormatPr defaultColWidth="9.140625" defaultRowHeight="15" customHeight="1"/>
  <cols>
    <col min="1" max="1" width="4.5703125" style="77" customWidth="1"/>
    <col min="2" max="2" width="39" style="1777" customWidth="1"/>
    <col min="3" max="4" width="15.7109375" style="1777" customWidth="1"/>
    <col min="5" max="5" width="4.5703125" style="77" customWidth="1"/>
    <col min="6" max="6" width="19.5703125" style="1777" customWidth="1"/>
    <col min="7" max="19" width="9.140625" style="1777"/>
    <col min="20" max="16384" width="9.140625" style="1752"/>
  </cols>
  <sheetData>
    <row r="1" spans="1:19" s="1751" customFormat="1" ht="20.100000000000001" customHeight="1">
      <c r="A1" s="77"/>
      <c r="B1" s="78" t="s">
        <v>2372</v>
      </c>
      <c r="C1" s="78"/>
      <c r="D1" s="78"/>
      <c r="E1" s="77"/>
      <c r="F1" s="80" t="s">
        <v>418</v>
      </c>
      <c r="G1" s="1768"/>
      <c r="H1" s="1768"/>
      <c r="I1" s="2278"/>
      <c r="J1" s="2278"/>
      <c r="K1" s="2278"/>
      <c r="L1" s="2278"/>
      <c r="M1" s="1768"/>
      <c r="N1" s="1768"/>
      <c r="O1" s="1768"/>
      <c r="P1" s="1768"/>
      <c r="Q1" s="1768"/>
      <c r="R1" s="1768"/>
      <c r="S1" s="1768"/>
    </row>
    <row r="2" spans="1:19" s="1751" customFormat="1" ht="15" customHeight="1">
      <c r="A2" s="77"/>
      <c r="B2" s="1753" t="s">
        <v>1647</v>
      </c>
      <c r="C2" s="1769"/>
      <c r="D2" s="1769"/>
      <c r="E2" s="77"/>
      <c r="F2" s="1770"/>
      <c r="G2" s="1768"/>
      <c r="H2" s="1768"/>
      <c r="I2" s="2278"/>
      <c r="J2" s="2278"/>
      <c r="K2" s="2278"/>
      <c r="L2" s="2278"/>
      <c r="M2" s="1768"/>
      <c r="N2" s="1768"/>
      <c r="O2" s="1768"/>
      <c r="P2" s="1768"/>
      <c r="Q2" s="1768"/>
      <c r="R2" s="1768"/>
      <c r="S2" s="1768"/>
    </row>
    <row r="3" spans="1:19" s="1751" customFormat="1" ht="15" customHeight="1">
      <c r="A3" s="26"/>
      <c r="B3" s="1771"/>
      <c r="C3" s="1804"/>
      <c r="D3" s="1805"/>
      <c r="E3" s="26"/>
      <c r="F3" s="83"/>
      <c r="G3" s="1768"/>
      <c r="H3" s="1768"/>
      <c r="I3" s="2278"/>
      <c r="J3" s="2278"/>
      <c r="K3" s="2278"/>
      <c r="L3" s="2278"/>
      <c r="M3" s="1768"/>
      <c r="N3" s="1768"/>
      <c r="O3" s="1768"/>
      <c r="P3" s="1768"/>
      <c r="Q3" s="1768"/>
      <c r="R3" s="1768"/>
      <c r="S3" s="1768"/>
    </row>
    <row r="4" spans="1:19" s="1751" customFormat="1" ht="33" customHeight="1">
      <c r="A4" s="26"/>
      <c r="B4" s="1774"/>
      <c r="C4" s="1806" t="s">
        <v>673</v>
      </c>
      <c r="D4" s="1806" t="s">
        <v>1125</v>
      </c>
      <c r="E4" s="26"/>
      <c r="F4" s="1775"/>
      <c r="G4" s="1768"/>
      <c r="H4" s="1768"/>
      <c r="I4" s="2278"/>
      <c r="J4" s="2278"/>
      <c r="K4" s="2278"/>
      <c r="L4" s="2278"/>
      <c r="M4" s="1768"/>
      <c r="N4" s="1768"/>
      <c r="O4" s="1768"/>
      <c r="P4" s="1768"/>
      <c r="Q4" s="1768"/>
      <c r="R4" s="1768"/>
      <c r="S4" s="1768"/>
    </row>
    <row r="5" spans="1:19" s="1784" customFormat="1" ht="24.95" customHeight="1">
      <c r="A5" s="26"/>
      <c r="B5" s="1798" t="s">
        <v>2367</v>
      </c>
      <c r="C5" s="1799">
        <v>15437.780939234999</v>
      </c>
      <c r="D5" s="1800">
        <v>14677.769272727701</v>
      </c>
      <c r="E5" s="26"/>
      <c r="F5" s="140"/>
      <c r="G5" s="1783"/>
      <c r="H5" s="1783"/>
      <c r="I5" s="2278"/>
      <c r="J5" s="2278"/>
      <c r="K5" s="2278"/>
      <c r="L5" s="2278"/>
      <c r="M5" s="1783"/>
      <c r="N5" s="1783"/>
      <c r="O5" s="1783"/>
      <c r="P5" s="1783"/>
      <c r="Q5" s="1783"/>
      <c r="R5" s="1783"/>
      <c r="S5" s="1783"/>
    </row>
    <row r="6" spans="1:19" s="1784" customFormat="1" ht="24.95" customHeight="1">
      <c r="A6" s="26"/>
      <c r="B6" s="1801" t="s">
        <v>2368</v>
      </c>
      <c r="C6" s="1786">
        <v>10001.378806523699</v>
      </c>
      <c r="D6" s="1786">
        <v>7346.51411322893</v>
      </c>
      <c r="E6" s="26"/>
      <c r="F6" s="1785"/>
      <c r="G6" s="1783"/>
      <c r="H6" s="1783"/>
      <c r="I6" s="1783"/>
      <c r="J6" s="1783"/>
      <c r="K6" s="1783"/>
      <c r="L6" s="1783"/>
      <c r="M6" s="1783"/>
      <c r="N6" s="1783"/>
      <c r="O6" s="1783"/>
      <c r="P6" s="1783"/>
      <c r="Q6" s="1783"/>
      <c r="R6" s="1783"/>
      <c r="S6" s="1783"/>
    </row>
    <row r="7" spans="1:19" s="1784" customFormat="1" ht="24.95" customHeight="1" thickBot="1">
      <c r="A7" s="26"/>
      <c r="B7" s="1802" t="s">
        <v>222</v>
      </c>
      <c r="C7" s="1787">
        <v>25439.159745758698</v>
      </c>
      <c r="D7" s="1787">
        <v>22024.283385956631</v>
      </c>
      <c r="E7" s="26"/>
      <c r="F7" s="1785"/>
      <c r="G7" s="1783"/>
      <c r="H7" s="1783"/>
      <c r="I7" s="1783"/>
      <c r="J7" s="1783"/>
      <c r="K7" s="1783"/>
      <c r="L7" s="1783"/>
      <c r="M7" s="1783"/>
      <c r="N7" s="1783"/>
      <c r="O7" s="1783"/>
      <c r="P7" s="1783"/>
      <c r="Q7" s="1783"/>
      <c r="R7" s="1783"/>
      <c r="S7" s="1783"/>
    </row>
    <row r="8" spans="1:19" s="1751" customFormat="1" ht="9" customHeight="1">
      <c r="A8" s="26"/>
      <c r="B8" s="2279"/>
      <c r="C8" s="2279"/>
      <c r="D8" s="2279"/>
      <c r="E8" s="26"/>
      <c r="F8" s="1777"/>
      <c r="G8" s="1768"/>
      <c r="H8" s="1768"/>
      <c r="I8" s="1768"/>
      <c r="J8" s="1768"/>
      <c r="K8" s="1768"/>
      <c r="L8" s="1768"/>
      <c r="M8" s="1768"/>
      <c r="N8" s="1768"/>
      <c r="O8" s="1768"/>
      <c r="P8" s="1768"/>
      <c r="Q8" s="1768"/>
      <c r="R8" s="1768"/>
      <c r="S8" s="1768"/>
    </row>
    <row r="9" spans="1:19" s="1751" customFormat="1" ht="15" customHeight="1">
      <c r="A9" s="26"/>
      <c r="B9" s="1768"/>
      <c r="C9" s="1768"/>
      <c r="D9" s="1768"/>
      <c r="E9" s="26"/>
      <c r="F9" s="1777"/>
      <c r="G9" s="1768"/>
      <c r="H9" s="1768"/>
      <c r="I9" s="1768"/>
      <c r="J9" s="1768"/>
      <c r="K9" s="1768"/>
      <c r="L9" s="1768"/>
      <c r="M9" s="1768"/>
      <c r="N9" s="1768"/>
      <c r="O9" s="1768"/>
      <c r="P9" s="1768"/>
      <c r="Q9" s="1768"/>
      <c r="R9" s="1768"/>
      <c r="S9" s="1768"/>
    </row>
    <row r="10" spans="1:19" s="1751" customFormat="1" ht="15" customHeight="1">
      <c r="A10" s="26"/>
      <c r="B10" s="1768"/>
      <c r="C10" s="1779"/>
      <c r="D10" s="1779"/>
      <c r="E10" s="26"/>
      <c r="F10" s="1768"/>
      <c r="G10" s="1768"/>
      <c r="H10" s="1768"/>
      <c r="I10" s="1768"/>
      <c r="J10" s="1768"/>
      <c r="K10" s="1768"/>
      <c r="L10" s="1768"/>
      <c r="M10" s="1768"/>
      <c r="N10" s="1768"/>
      <c r="O10" s="1768"/>
      <c r="P10" s="1768"/>
      <c r="Q10" s="1768"/>
      <c r="R10" s="1768"/>
      <c r="S10" s="1768"/>
    </row>
    <row r="11" spans="1:19" s="1751" customFormat="1" ht="15" customHeight="1">
      <c r="A11" s="26"/>
      <c r="B11" s="1768"/>
      <c r="C11" s="1779"/>
      <c r="D11" s="1779"/>
      <c r="E11" s="26"/>
      <c r="F11" s="1768"/>
      <c r="G11" s="1768"/>
      <c r="H11" s="1768"/>
      <c r="I11" s="1768"/>
      <c r="J11" s="1768"/>
      <c r="K11" s="1768"/>
      <c r="L11" s="1768"/>
      <c r="M11" s="1768"/>
      <c r="N11" s="1768"/>
      <c r="O11" s="1768"/>
      <c r="P11" s="1768"/>
      <c r="Q11" s="1768"/>
      <c r="R11" s="1768"/>
      <c r="S11" s="1768"/>
    </row>
    <row r="12" spans="1:19" ht="15" customHeight="1">
      <c r="A12" s="26"/>
      <c r="E12" s="26"/>
    </row>
    <row r="13" spans="1:19" ht="15" customHeight="1">
      <c r="A13" s="84"/>
      <c r="E13" s="84"/>
      <c r="K13" s="1770"/>
    </row>
    <row r="14" spans="1:19" ht="15" customHeight="1">
      <c r="A14" s="84"/>
      <c r="E14" s="84"/>
    </row>
    <row r="15" spans="1:19" ht="15" customHeight="1">
      <c r="A15" s="84"/>
      <c r="E15" s="84"/>
    </row>
    <row r="16" spans="1:19" ht="15" customHeight="1">
      <c r="A16" s="84"/>
      <c r="E16" s="84"/>
    </row>
    <row r="17" spans="1:5" ht="15" customHeight="1">
      <c r="A17" s="84"/>
      <c r="E17" s="84"/>
    </row>
    <row r="18" spans="1:5" ht="15" customHeight="1">
      <c r="A18" s="84"/>
      <c r="E18" s="84"/>
    </row>
    <row r="19" spans="1:5" ht="15" customHeight="1">
      <c r="A19" s="84"/>
      <c r="E19" s="84"/>
    </row>
    <row r="20" spans="1:5" ht="15" customHeight="1">
      <c r="A20" s="84"/>
      <c r="E20" s="84"/>
    </row>
    <row r="21" spans="1:5" ht="15" customHeight="1">
      <c r="A21" s="84"/>
      <c r="E21" s="84"/>
    </row>
    <row r="22" spans="1:5" ht="15" customHeight="1">
      <c r="A22" s="84"/>
      <c r="E22" s="84"/>
    </row>
    <row r="23" spans="1:5" ht="15" customHeight="1">
      <c r="A23" s="84"/>
      <c r="E23" s="84"/>
    </row>
    <row r="24" spans="1:5" ht="15" customHeight="1">
      <c r="A24" s="84"/>
      <c r="E24" s="84"/>
    </row>
    <row r="25" spans="1:5" ht="15" customHeight="1">
      <c r="A25" s="84"/>
      <c r="E25" s="84"/>
    </row>
    <row r="26" spans="1:5" ht="15" customHeight="1">
      <c r="A26" s="84"/>
      <c r="E26" s="84"/>
    </row>
    <row r="27" spans="1:5" ht="15" customHeight="1">
      <c r="A27" s="84"/>
      <c r="E27" s="84"/>
    </row>
    <row r="28" spans="1:5" ht="15" customHeight="1">
      <c r="A28" s="84"/>
      <c r="E28" s="84"/>
    </row>
    <row r="29" spans="1:5" ht="15" customHeight="1">
      <c r="A29" s="84"/>
      <c r="E29" s="84"/>
    </row>
    <row r="30" spans="1:5" ht="15" customHeight="1">
      <c r="A30" s="84"/>
      <c r="E30" s="84"/>
    </row>
    <row r="31" spans="1:5" ht="15" customHeight="1">
      <c r="A31" s="84"/>
      <c r="E31" s="84"/>
    </row>
    <row r="32" spans="1:5" ht="15" customHeight="1">
      <c r="A32" s="85"/>
      <c r="E32" s="85"/>
    </row>
    <row r="33" spans="1:5" ht="15" customHeight="1">
      <c r="A33" s="84"/>
      <c r="E33" s="84"/>
    </row>
    <row r="34" spans="1:5" ht="15" customHeight="1">
      <c r="A34" s="84"/>
      <c r="E34" s="84"/>
    </row>
    <row r="35" spans="1:5" ht="15" customHeight="1">
      <c r="A35" s="84"/>
      <c r="E35" s="84"/>
    </row>
    <row r="36" spans="1:5" ht="15" customHeight="1">
      <c r="A36" s="84"/>
      <c r="E36" s="84"/>
    </row>
    <row r="37" spans="1:5" ht="15" customHeight="1">
      <c r="A37" s="84"/>
      <c r="E37" s="84"/>
    </row>
    <row r="38" spans="1:5" ht="15" customHeight="1">
      <c r="A38" s="85"/>
      <c r="E38" s="85"/>
    </row>
    <row r="39" spans="1:5" ht="15" customHeight="1">
      <c r="A39" s="85"/>
      <c r="E39" s="85"/>
    </row>
    <row r="40" spans="1:5" ht="15" customHeight="1">
      <c r="A40" s="86"/>
      <c r="E40" s="86"/>
    </row>
    <row r="41" spans="1:5" ht="15" customHeight="1">
      <c r="A41" s="86"/>
      <c r="E41" s="86"/>
    </row>
    <row r="42" spans="1:5" ht="15" customHeight="1">
      <c r="A42" s="86"/>
      <c r="E42" s="86"/>
    </row>
    <row r="43" spans="1:5" ht="15" customHeight="1">
      <c r="A43" s="86"/>
      <c r="E43" s="86"/>
    </row>
    <row r="44" spans="1:5" ht="15" customHeight="1">
      <c r="A44" s="86"/>
      <c r="E44" s="86"/>
    </row>
    <row r="45" spans="1:5" ht="15" customHeight="1">
      <c r="A45" s="86"/>
      <c r="E45" s="86"/>
    </row>
    <row r="46" spans="1:5" ht="15" customHeight="1">
      <c r="A46" s="86"/>
      <c r="E46" s="86"/>
    </row>
    <row r="47" spans="1:5" ht="15" customHeight="1">
      <c r="A47" s="86"/>
      <c r="E47" s="86"/>
    </row>
    <row r="48" spans="1:5" ht="15" customHeight="1">
      <c r="A48" s="86"/>
      <c r="E48" s="86"/>
    </row>
    <row r="49" spans="1:5" ht="15" customHeight="1">
      <c r="A49" s="86"/>
      <c r="E49" s="86"/>
    </row>
    <row r="50" spans="1:5" ht="15" customHeight="1">
      <c r="A50" s="86"/>
      <c r="E50" s="86"/>
    </row>
    <row r="51" spans="1:5" ht="15" customHeight="1">
      <c r="A51" s="86"/>
      <c r="E51" s="86"/>
    </row>
    <row r="52" spans="1:5" ht="15" customHeight="1">
      <c r="A52" s="86"/>
      <c r="E52" s="86"/>
    </row>
    <row r="53" spans="1:5" ht="15" customHeight="1">
      <c r="A53" s="86"/>
      <c r="E53" s="86"/>
    </row>
    <row r="54" spans="1:5" ht="15" customHeight="1">
      <c r="A54" s="86"/>
      <c r="E54" s="86"/>
    </row>
    <row r="55" spans="1:5" ht="15" customHeight="1">
      <c r="A55" s="86"/>
      <c r="E55" s="86"/>
    </row>
    <row r="56" spans="1:5" ht="15" customHeight="1">
      <c r="A56" s="86"/>
      <c r="E56" s="86"/>
    </row>
    <row r="57" spans="1:5" ht="15" customHeight="1">
      <c r="A57" s="86"/>
      <c r="E57" s="86"/>
    </row>
    <row r="58" spans="1:5" ht="15" customHeight="1">
      <c r="A58" s="86"/>
      <c r="E58" s="86"/>
    </row>
    <row r="59" spans="1:5" ht="15" customHeight="1">
      <c r="A59" s="86"/>
      <c r="E59" s="86"/>
    </row>
    <row r="60" spans="1:5" ht="15" customHeight="1">
      <c r="A60" s="86"/>
      <c r="E60" s="86"/>
    </row>
    <row r="61" spans="1:5" ht="15" customHeight="1">
      <c r="A61" s="86"/>
      <c r="E61" s="86"/>
    </row>
    <row r="62" spans="1:5" ht="15" customHeight="1">
      <c r="A62" s="86"/>
      <c r="E62" s="86"/>
    </row>
    <row r="63" spans="1:5" ht="15" customHeight="1">
      <c r="A63" s="86"/>
      <c r="E63" s="86"/>
    </row>
    <row r="64" spans="1:5" ht="15" customHeight="1">
      <c r="A64" s="86"/>
      <c r="E64" s="86"/>
    </row>
    <row r="65" spans="1:5" ht="15" customHeight="1">
      <c r="A65" s="86"/>
      <c r="E65" s="86"/>
    </row>
    <row r="66" spans="1:5" ht="15" customHeight="1">
      <c r="A66" s="86"/>
      <c r="E66" s="86"/>
    </row>
  </sheetData>
  <mergeCells count="2">
    <mergeCell ref="I1:L5"/>
    <mergeCell ref="B8:D8"/>
  </mergeCells>
  <hyperlinks>
    <hyperlink ref="F1" location="INDEX!B10" display="Back to index" xr:uid="{F9E629AE-7AB8-482E-9230-09469F06B759}"/>
  </hyperlinks>
  <printOptions horizontalCentered="1"/>
  <pageMargins left="0.74803149606299213" right="0.74803149606299213" top="0.98425196850393704" bottom="0.98425196850393704" header="0.51181102362204722" footer="0.51181102362204722"/>
  <pageSetup paperSize="9" scale="53" orientation="portrait" horizontalDpi="1200" verticalDpi="1200" r:id="rId1"/>
  <headerFooter alignWithMargins="0">
    <oddFooter>&amp;C&amp;F&amp;R&amp;D &amp;T</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5E412-816A-4D19-887D-89DD694DE85E}">
  <sheetPr>
    <tabColor theme="7" tint="0.59999389629810485"/>
    <pageSetUpPr fitToPage="1"/>
  </sheetPr>
  <dimension ref="A1:M66"/>
  <sheetViews>
    <sheetView showGridLines="0" showZeros="0" zoomScale="90" zoomScaleNormal="90" workbookViewId="0"/>
  </sheetViews>
  <sheetFormatPr defaultColWidth="9.140625" defaultRowHeight="15" customHeight="1"/>
  <cols>
    <col min="1" max="1" width="4.5703125" style="77" customWidth="1"/>
    <col min="2" max="2" width="47.5703125" style="1777" customWidth="1"/>
    <col min="3" max="4" width="15.7109375" style="1777" customWidth="1"/>
    <col min="5" max="5" width="4.5703125" style="77" customWidth="1"/>
    <col min="6" max="6" width="12.7109375" style="1777" customWidth="1"/>
    <col min="7" max="13" width="9.140625" style="1777"/>
    <col min="14" max="16384" width="9.140625" style="1752"/>
  </cols>
  <sheetData>
    <row r="1" spans="1:13" s="1751" customFormat="1" ht="20.100000000000001" customHeight="1">
      <c r="A1" s="77"/>
      <c r="B1" s="2267" t="s">
        <v>2371</v>
      </c>
      <c r="C1" s="2267"/>
      <c r="D1" s="88"/>
      <c r="E1" s="77"/>
      <c r="F1" s="80" t="s">
        <v>418</v>
      </c>
      <c r="G1" s="1768"/>
      <c r="H1" s="1768"/>
      <c r="I1" s="2278"/>
      <c r="J1" s="2278"/>
      <c r="K1" s="2278"/>
      <c r="L1" s="2278"/>
      <c r="M1" s="1768"/>
    </row>
    <row r="2" spans="1:13" s="1751" customFormat="1" ht="15" customHeight="1">
      <c r="A2" s="77"/>
      <c r="B2" s="1732" t="s">
        <v>2348</v>
      </c>
      <c r="C2" s="88"/>
      <c r="D2" s="88"/>
      <c r="E2" s="77"/>
      <c r="F2" s="1770"/>
      <c r="G2" s="1768"/>
      <c r="H2" s="1768"/>
      <c r="I2" s="2278"/>
      <c r="J2" s="2278"/>
      <c r="K2" s="2278"/>
      <c r="L2" s="2278"/>
      <c r="M2" s="1768"/>
    </row>
    <row r="3" spans="1:13" s="1751" customFormat="1" ht="15" customHeight="1" thickBot="1">
      <c r="A3" s="26"/>
      <c r="B3" s="1771"/>
      <c r="C3" s="1772"/>
      <c r="D3" s="1773"/>
      <c r="E3" s="26"/>
      <c r="F3" s="83"/>
      <c r="G3" s="1768"/>
      <c r="H3" s="1768"/>
      <c r="I3" s="2278"/>
      <c r="J3" s="2278"/>
      <c r="K3" s="2278"/>
      <c r="L3" s="2278"/>
      <c r="M3" s="1768"/>
    </row>
    <row r="4" spans="1:13" s="1791" customFormat="1" ht="33" customHeight="1">
      <c r="A4" s="1075"/>
      <c r="B4" s="1788"/>
      <c r="C4" s="1789" t="s">
        <v>673</v>
      </c>
      <c r="D4" s="1789" t="s">
        <v>1125</v>
      </c>
      <c r="E4" s="1075"/>
      <c r="F4" s="1790"/>
      <c r="G4" s="90"/>
      <c r="H4" s="90"/>
      <c r="I4" s="2278"/>
      <c r="J4" s="2278"/>
      <c r="K4" s="2278"/>
      <c r="L4" s="2278"/>
      <c r="M4" s="90"/>
    </row>
    <row r="5" spans="1:13" s="1791" customFormat="1" ht="24" customHeight="1">
      <c r="A5" s="1075"/>
      <c r="B5" s="1803" t="s">
        <v>2366</v>
      </c>
      <c r="C5" s="1780"/>
      <c r="D5" s="1780"/>
      <c r="E5" s="1075"/>
      <c r="F5" s="1792"/>
      <c r="G5" s="90"/>
      <c r="H5" s="90"/>
      <c r="I5" s="2278"/>
      <c r="J5" s="2278"/>
      <c r="K5" s="2278"/>
      <c r="L5" s="2278"/>
      <c r="M5" s="90"/>
    </row>
    <row r="6" spans="1:13" s="1791" customFormat="1" ht="24.95" customHeight="1">
      <c r="A6" s="1075"/>
      <c r="B6" s="1793" t="s">
        <v>2365</v>
      </c>
      <c r="C6" s="1781">
        <v>15437.780939234999</v>
      </c>
      <c r="D6" s="1781">
        <v>14677.769272727701</v>
      </c>
      <c r="E6" s="1075"/>
      <c r="F6" s="1792"/>
      <c r="G6" s="90"/>
      <c r="H6" s="90"/>
      <c r="I6" s="1794"/>
      <c r="J6" s="1794"/>
      <c r="K6" s="1794"/>
      <c r="L6" s="1794"/>
      <c r="M6" s="90"/>
    </row>
    <row r="7" spans="1:13" s="1791" customFormat="1" ht="24.95" customHeight="1">
      <c r="A7" s="1075"/>
      <c r="B7" s="1793" t="s">
        <v>2369</v>
      </c>
      <c r="C7" s="1781">
        <v>15489.545016790698</v>
      </c>
      <c r="D7" s="1781">
        <v>11130.941114608901</v>
      </c>
      <c r="E7" s="1075"/>
      <c r="F7" s="1792"/>
      <c r="G7" s="90"/>
      <c r="H7" s="90"/>
      <c r="I7" s="1794"/>
      <c r="J7" s="1794"/>
      <c r="K7" s="1794"/>
      <c r="L7" s="1794"/>
      <c r="M7" s="90"/>
    </row>
    <row r="8" spans="1:13" s="1791" customFormat="1" ht="24.95" customHeight="1">
      <c r="A8" s="1075"/>
      <c r="B8" s="1233" t="s">
        <v>94</v>
      </c>
      <c r="C8" s="1782">
        <v>30927.325956025699</v>
      </c>
      <c r="D8" s="1782">
        <v>25808.7103873366</v>
      </c>
      <c r="E8" s="1075"/>
      <c r="F8" s="1792"/>
      <c r="G8" s="90"/>
      <c r="H8" s="90"/>
      <c r="I8" s="1794"/>
      <c r="J8" s="1794"/>
      <c r="K8" s="1794"/>
      <c r="L8" s="1794"/>
      <c r="M8" s="90"/>
    </row>
    <row r="9" spans="1:13" s="1791" customFormat="1" ht="24.95" customHeight="1">
      <c r="A9" s="1075"/>
      <c r="B9" s="1795" t="s">
        <v>2364</v>
      </c>
      <c r="C9" s="1776">
        <v>-2820.8103028699998</v>
      </c>
      <c r="D9" s="1776">
        <v>-2050.6540686399999</v>
      </c>
      <c r="E9" s="1075"/>
      <c r="F9" s="1792"/>
      <c r="G9" s="90"/>
      <c r="H9" s="90"/>
      <c r="I9" s="90"/>
      <c r="J9" s="90"/>
      <c r="K9" s="90"/>
      <c r="L9" s="90"/>
      <c r="M9" s="90"/>
    </row>
    <row r="10" spans="1:13" s="1791" customFormat="1" ht="24.95" customHeight="1" thickBot="1">
      <c r="A10" s="1075"/>
      <c r="B10" s="1796" t="s">
        <v>2370</v>
      </c>
      <c r="C10" s="1778">
        <v>33748.136258895698</v>
      </c>
      <c r="D10" s="1778">
        <v>27859.3644559766</v>
      </c>
      <c r="E10" s="1075"/>
      <c r="F10" s="1792"/>
      <c r="G10" s="90"/>
      <c r="H10" s="90"/>
      <c r="I10" s="90"/>
      <c r="J10" s="90"/>
      <c r="K10" s="90"/>
      <c r="L10" s="90"/>
      <c r="M10" s="90"/>
    </row>
    <row r="11" spans="1:13" s="1791" customFormat="1" ht="13.5">
      <c r="A11" s="1075"/>
      <c r="B11" s="1797"/>
      <c r="C11" s="1797"/>
      <c r="D11" s="1797"/>
      <c r="E11" s="1075"/>
      <c r="F11" s="1792"/>
      <c r="G11" s="90"/>
      <c r="H11" s="90"/>
      <c r="I11" s="90"/>
      <c r="J11" s="90"/>
      <c r="K11" s="90"/>
      <c r="L11" s="90"/>
      <c r="M11" s="90"/>
    </row>
    <row r="12" spans="1:13">
      <c r="A12" s="26"/>
      <c r="E12" s="26"/>
    </row>
    <row r="13" spans="1:13">
      <c r="A13" s="84"/>
      <c r="E13" s="84"/>
      <c r="K13" s="1770"/>
    </row>
    <row r="14" spans="1:13">
      <c r="A14" s="84"/>
      <c r="E14" s="84"/>
    </row>
    <row r="15" spans="1:13">
      <c r="A15" s="84"/>
      <c r="E15" s="84"/>
    </row>
    <row r="16" spans="1:13" ht="15" customHeight="1">
      <c r="A16" s="84"/>
      <c r="E16" s="84"/>
    </row>
    <row r="17" spans="1:5" ht="15" customHeight="1">
      <c r="A17" s="84"/>
      <c r="E17" s="84"/>
    </row>
    <row r="18" spans="1:5" ht="15" customHeight="1">
      <c r="A18" s="84"/>
      <c r="E18" s="84"/>
    </row>
    <row r="19" spans="1:5" ht="15" customHeight="1">
      <c r="A19" s="84"/>
      <c r="E19" s="84"/>
    </row>
    <row r="20" spans="1:5" ht="15" customHeight="1">
      <c r="A20" s="84"/>
      <c r="E20" s="84"/>
    </row>
    <row r="21" spans="1:5" ht="15" customHeight="1">
      <c r="A21" s="84"/>
      <c r="E21" s="84"/>
    </row>
    <row r="22" spans="1:5" ht="15" customHeight="1">
      <c r="A22" s="84"/>
      <c r="E22" s="84"/>
    </row>
    <row r="23" spans="1:5" ht="15" customHeight="1">
      <c r="A23" s="84"/>
      <c r="E23" s="84"/>
    </row>
    <row r="24" spans="1:5" ht="15" customHeight="1">
      <c r="A24" s="84"/>
      <c r="E24" s="84"/>
    </row>
    <row r="25" spans="1:5" ht="15" customHeight="1">
      <c r="A25" s="84"/>
      <c r="E25" s="84"/>
    </row>
    <row r="26" spans="1:5" ht="15" customHeight="1">
      <c r="A26" s="84"/>
      <c r="E26" s="84"/>
    </row>
    <row r="27" spans="1:5" ht="15" customHeight="1">
      <c r="A27" s="84"/>
      <c r="E27" s="84"/>
    </row>
    <row r="28" spans="1:5" ht="15" customHeight="1">
      <c r="A28" s="84"/>
      <c r="E28" s="84"/>
    </row>
    <row r="29" spans="1:5" ht="15" customHeight="1">
      <c r="A29" s="84"/>
      <c r="E29" s="84"/>
    </row>
    <row r="30" spans="1:5" ht="15" customHeight="1">
      <c r="A30" s="84"/>
      <c r="E30" s="84"/>
    </row>
    <row r="31" spans="1:5" ht="15" customHeight="1">
      <c r="A31" s="84"/>
      <c r="E31" s="84"/>
    </row>
    <row r="32" spans="1:5" ht="15" customHeight="1">
      <c r="A32" s="85"/>
      <c r="E32" s="85"/>
    </row>
    <row r="33" spans="1:5" ht="15" customHeight="1">
      <c r="A33" s="84"/>
      <c r="E33" s="84"/>
    </row>
    <row r="34" spans="1:5" ht="15" customHeight="1">
      <c r="A34" s="84"/>
      <c r="E34" s="84"/>
    </row>
    <row r="35" spans="1:5" ht="15" customHeight="1">
      <c r="A35" s="84"/>
      <c r="E35" s="84"/>
    </row>
    <row r="36" spans="1:5" ht="15" customHeight="1">
      <c r="A36" s="84"/>
      <c r="E36" s="84"/>
    </row>
    <row r="37" spans="1:5" ht="15" customHeight="1">
      <c r="A37" s="84"/>
      <c r="E37" s="84"/>
    </row>
    <row r="38" spans="1:5" ht="15" customHeight="1">
      <c r="A38" s="85"/>
      <c r="E38" s="85"/>
    </row>
    <row r="39" spans="1:5" ht="15" customHeight="1">
      <c r="A39" s="85"/>
      <c r="E39" s="85"/>
    </row>
    <row r="40" spans="1:5" ht="15" customHeight="1">
      <c r="A40" s="86"/>
      <c r="E40" s="86"/>
    </row>
    <row r="41" spans="1:5" ht="15" customHeight="1">
      <c r="A41" s="86"/>
      <c r="E41" s="86"/>
    </row>
    <row r="42" spans="1:5" ht="15" customHeight="1">
      <c r="A42" s="86"/>
      <c r="E42" s="86"/>
    </row>
    <row r="43" spans="1:5" ht="15" customHeight="1">
      <c r="A43" s="86"/>
      <c r="E43" s="86"/>
    </row>
    <row r="44" spans="1:5" ht="15" customHeight="1">
      <c r="A44" s="86"/>
      <c r="E44" s="86"/>
    </row>
    <row r="45" spans="1:5" ht="15" customHeight="1">
      <c r="A45" s="86"/>
      <c r="E45" s="86"/>
    </row>
    <row r="46" spans="1:5" ht="15" customHeight="1">
      <c r="A46" s="86"/>
      <c r="E46" s="86"/>
    </row>
    <row r="47" spans="1:5" ht="15" customHeight="1">
      <c r="A47" s="86"/>
      <c r="E47" s="86"/>
    </row>
    <row r="48" spans="1:5" ht="15" customHeight="1">
      <c r="A48" s="86"/>
      <c r="E48" s="86"/>
    </row>
    <row r="49" spans="1:5" ht="15" customHeight="1">
      <c r="A49" s="86"/>
      <c r="E49" s="86"/>
    </row>
    <row r="50" spans="1:5" ht="15" customHeight="1">
      <c r="A50" s="86"/>
      <c r="E50" s="86"/>
    </row>
    <row r="51" spans="1:5" ht="15" customHeight="1">
      <c r="A51" s="86"/>
      <c r="E51" s="86"/>
    </row>
    <row r="52" spans="1:5" ht="15" customHeight="1">
      <c r="A52" s="86"/>
      <c r="E52" s="86"/>
    </row>
    <row r="53" spans="1:5" ht="15" customHeight="1">
      <c r="A53" s="86"/>
      <c r="E53" s="86"/>
    </row>
    <row r="54" spans="1:5" ht="15" customHeight="1">
      <c r="A54" s="86"/>
      <c r="E54" s="86"/>
    </row>
    <row r="55" spans="1:5" ht="15" customHeight="1">
      <c r="A55" s="86"/>
      <c r="E55" s="86"/>
    </row>
    <row r="56" spans="1:5" ht="15" customHeight="1">
      <c r="A56" s="86"/>
      <c r="E56" s="86"/>
    </row>
    <row r="57" spans="1:5" ht="15" customHeight="1">
      <c r="A57" s="86"/>
      <c r="E57" s="86"/>
    </row>
    <row r="58" spans="1:5" ht="15" customHeight="1">
      <c r="A58" s="86"/>
      <c r="E58" s="86"/>
    </row>
    <row r="59" spans="1:5" ht="15" customHeight="1">
      <c r="A59" s="86"/>
      <c r="E59" s="86"/>
    </row>
    <row r="60" spans="1:5" ht="15" customHeight="1">
      <c r="A60" s="86"/>
      <c r="E60" s="86"/>
    </row>
    <row r="61" spans="1:5" ht="15" customHeight="1">
      <c r="A61" s="86"/>
      <c r="E61" s="86"/>
    </row>
    <row r="62" spans="1:5" ht="15" customHeight="1">
      <c r="A62" s="86"/>
      <c r="E62" s="86"/>
    </row>
    <row r="63" spans="1:5" ht="15" customHeight="1">
      <c r="A63" s="86"/>
      <c r="E63" s="86"/>
    </row>
    <row r="64" spans="1:5" ht="15" customHeight="1">
      <c r="A64" s="86"/>
      <c r="E64" s="86"/>
    </row>
    <row r="65" spans="1:5" ht="15" customHeight="1">
      <c r="A65" s="86"/>
      <c r="E65" s="86"/>
    </row>
    <row r="66" spans="1:5" ht="15" customHeight="1">
      <c r="A66" s="86"/>
      <c r="E66" s="86"/>
    </row>
  </sheetData>
  <mergeCells count="2">
    <mergeCell ref="B1:C1"/>
    <mergeCell ref="I1:L5"/>
  </mergeCells>
  <hyperlinks>
    <hyperlink ref="F1" location="INDEX!B10" display="Back to index" xr:uid="{9E8293EC-C004-4724-83A7-1D6D931B566D}"/>
  </hyperlinks>
  <printOptions horizontalCentered="1"/>
  <pageMargins left="0.74803149606299213" right="0.74803149606299213" top="0.98425196850393704" bottom="0.98425196850393704" header="0.51181102362204722" footer="0.51181102362204722"/>
  <pageSetup paperSize="9" scale="78" orientation="landscape" horizontalDpi="1200" verticalDpi="1200" r:id="rId1"/>
  <headerFooter alignWithMargins="0">
    <oddFooter>&amp;C&amp;F&amp;R&amp;D &amp;T</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0597B-D8DC-42FF-B98C-FFB324487B2C}">
  <sheetPr>
    <tabColor theme="7" tint="0.59999389629810485"/>
  </sheetPr>
  <dimension ref="A1:P58"/>
  <sheetViews>
    <sheetView showGridLines="0" showZeros="0" zoomScale="90" zoomScaleNormal="90" workbookViewId="0"/>
  </sheetViews>
  <sheetFormatPr defaultColWidth="9.140625" defaultRowHeight="18"/>
  <cols>
    <col min="1" max="1" width="4.7109375" style="2" customWidth="1"/>
    <col min="2" max="2" width="4.7109375" style="47" customWidth="1"/>
    <col min="3" max="3" width="109" style="47" customWidth="1"/>
    <col min="4" max="8" width="14.28515625" style="47" customWidth="1"/>
    <col min="9" max="15" width="15.7109375" style="47" customWidth="1"/>
    <col min="16" max="16384" width="9.140625" style="47"/>
  </cols>
  <sheetData>
    <row r="1" spans="1:16" ht="20.100000000000001" customHeight="1">
      <c r="B1" s="2280" t="s">
        <v>433</v>
      </c>
      <c r="C1" s="2280"/>
      <c r="D1" s="45"/>
      <c r="E1" s="45"/>
      <c r="F1" s="45"/>
      <c r="G1" s="46"/>
      <c r="H1" s="46"/>
      <c r="I1" s="46"/>
      <c r="J1" s="9" t="s">
        <v>418</v>
      </c>
    </row>
    <row r="2" spans="1:16" ht="20.100000000000001" customHeight="1">
      <c r="B2" s="48" t="s">
        <v>1647</v>
      </c>
      <c r="C2" s="45"/>
      <c r="D2" s="45"/>
      <c r="E2" s="45"/>
      <c r="F2" s="45"/>
      <c r="G2" s="46"/>
      <c r="H2" s="46"/>
      <c r="I2" s="46"/>
      <c r="J2" s="49"/>
    </row>
    <row r="3" spans="1:16" s="1248" customFormat="1" ht="15" customHeight="1">
      <c r="A3" s="192"/>
      <c r="B3" s="1247"/>
      <c r="C3" s="1247"/>
      <c r="D3" s="1247"/>
      <c r="E3" s="1247"/>
      <c r="G3" s="1249"/>
    </row>
    <row r="4" spans="1:16" s="1077" customFormat="1" ht="20.100000000000001" customHeight="1">
      <c r="A4" s="192"/>
      <c r="B4" s="1250"/>
      <c r="C4" s="1251"/>
      <c r="D4" s="1252" t="s">
        <v>673</v>
      </c>
      <c r="E4" s="1252" t="s">
        <v>674</v>
      </c>
      <c r="F4" s="1252" t="s">
        <v>1123</v>
      </c>
      <c r="G4" s="1252" t="s">
        <v>1124</v>
      </c>
      <c r="H4" s="1252" t="s">
        <v>1125</v>
      </c>
      <c r="I4" s="1253"/>
      <c r="J4" s="50"/>
      <c r="K4" s="1254"/>
      <c r="L4" s="2281"/>
    </row>
    <row r="5" spans="1:16" s="1075" customFormat="1" ht="20.100000000000001" customHeight="1" thickBot="1">
      <c r="A5" s="192"/>
      <c r="B5" s="1255" t="s">
        <v>1253</v>
      </c>
      <c r="C5" s="1256"/>
      <c r="D5" s="1257"/>
      <c r="E5" s="1258"/>
      <c r="F5" s="1258"/>
      <c r="G5" s="1258"/>
      <c r="H5" s="1258"/>
      <c r="I5" s="1259"/>
      <c r="J5" s="50"/>
      <c r="K5" s="1260"/>
      <c r="L5" s="2281"/>
    </row>
    <row r="6" spans="1:16" s="1075" customFormat="1" ht="20.100000000000001" customHeight="1">
      <c r="A6" s="192"/>
      <c r="B6" s="113">
        <v>1</v>
      </c>
      <c r="C6" s="53" t="s">
        <v>1254</v>
      </c>
      <c r="D6" s="54">
        <v>6563.2390323328827</v>
      </c>
      <c r="E6" s="55">
        <v>6434.1246947484551</v>
      </c>
      <c r="F6" s="55">
        <v>6440.3886385850292</v>
      </c>
      <c r="G6" s="55">
        <v>6164.3915474039241</v>
      </c>
      <c r="H6" s="55">
        <v>6157.3375550531318</v>
      </c>
      <c r="I6" s="1261"/>
      <c r="J6" s="50"/>
      <c r="K6" s="1262"/>
      <c r="L6" s="1263"/>
      <c r="M6" s="1263"/>
      <c r="N6" s="1263"/>
      <c r="O6" s="1263"/>
      <c r="P6" s="1263"/>
    </row>
    <row r="7" spans="1:16" s="1075" customFormat="1" ht="20.100000000000001" customHeight="1">
      <c r="A7" s="192"/>
      <c r="B7" s="101">
        <v>2</v>
      </c>
      <c r="C7" s="56" t="s">
        <v>1255</v>
      </c>
      <c r="D7" s="57">
        <v>6540.4963955883832</v>
      </c>
      <c r="E7" s="58">
        <v>6430.6311440490508</v>
      </c>
      <c r="F7" s="58">
        <v>6434.886174811676</v>
      </c>
      <c r="G7" s="58">
        <v>6153.7167331522678</v>
      </c>
      <c r="H7" s="58">
        <v>6123.7121661024776</v>
      </c>
      <c r="I7" s="1261"/>
      <c r="J7" s="50"/>
      <c r="K7" s="1262"/>
      <c r="L7" s="1263"/>
      <c r="M7" s="1263"/>
      <c r="N7" s="1263"/>
      <c r="O7" s="1263"/>
      <c r="P7" s="1263"/>
    </row>
    <row r="8" spans="1:16" s="1075" customFormat="1" ht="27" customHeight="1">
      <c r="A8" s="192"/>
      <c r="B8" s="101" t="s">
        <v>85</v>
      </c>
      <c r="C8" s="56" t="s">
        <v>1256</v>
      </c>
      <c r="D8" s="57"/>
      <c r="E8" s="58"/>
      <c r="F8" s="58"/>
      <c r="G8" s="58"/>
      <c r="H8" s="58"/>
      <c r="I8" s="1261"/>
      <c r="J8" s="50"/>
      <c r="K8" s="1262"/>
      <c r="L8" s="1263"/>
      <c r="M8" s="1263"/>
      <c r="N8" s="1263"/>
      <c r="O8" s="1263"/>
      <c r="P8" s="1263"/>
    </row>
    <row r="9" spans="1:16" s="1075" customFormat="1" ht="20.100000000000001" customHeight="1">
      <c r="A9" s="192"/>
      <c r="B9" s="101">
        <v>3</v>
      </c>
      <c r="C9" s="56" t="s">
        <v>1257</v>
      </c>
      <c r="D9" s="57">
        <v>7056.6110696199858</v>
      </c>
      <c r="E9" s="58">
        <v>6925.5059760974636</v>
      </c>
      <c r="F9" s="58">
        <v>6929.4036274554883</v>
      </c>
      <c r="G9" s="58">
        <v>6651.7359287496911</v>
      </c>
      <c r="H9" s="58">
        <v>6641.6042589949766</v>
      </c>
      <c r="I9" s="1261"/>
      <c r="J9" s="50"/>
      <c r="K9" s="1262"/>
      <c r="L9" s="1263"/>
      <c r="M9" s="1263"/>
      <c r="N9" s="1263"/>
      <c r="O9" s="1263"/>
      <c r="P9" s="1263"/>
    </row>
    <row r="10" spans="1:16" s="1075" customFormat="1" ht="20.100000000000001" customHeight="1">
      <c r="A10" s="192"/>
      <c r="B10" s="101">
        <v>4</v>
      </c>
      <c r="C10" s="56" t="s">
        <v>1258</v>
      </c>
      <c r="D10" s="57">
        <v>7034.2710664089263</v>
      </c>
      <c r="E10" s="58">
        <v>6921.8938666901695</v>
      </c>
      <c r="F10" s="58">
        <v>6923.7652601398495</v>
      </c>
      <c r="G10" s="58">
        <v>6641.0185765831147</v>
      </c>
      <c r="H10" s="58">
        <v>6607.9040868380989</v>
      </c>
      <c r="I10" s="1261"/>
      <c r="J10" s="50"/>
      <c r="K10" s="1262"/>
      <c r="L10" s="1263"/>
      <c r="M10" s="1263"/>
      <c r="N10" s="1263"/>
      <c r="O10" s="1263"/>
      <c r="P10" s="1263"/>
    </row>
    <row r="11" spans="1:16" s="1075" customFormat="1" ht="24.95" customHeight="1">
      <c r="A11" s="192"/>
      <c r="B11" s="101" t="s">
        <v>1259</v>
      </c>
      <c r="C11" s="56" t="s">
        <v>1260</v>
      </c>
      <c r="D11" s="57"/>
      <c r="E11" s="58"/>
      <c r="F11" s="58"/>
      <c r="G11" s="58"/>
      <c r="H11" s="58"/>
      <c r="I11" s="1261"/>
      <c r="J11" s="50"/>
      <c r="K11" s="1262"/>
      <c r="L11" s="1263"/>
      <c r="M11" s="1263"/>
      <c r="N11" s="1263"/>
      <c r="O11" s="1263"/>
      <c r="P11" s="1263"/>
    </row>
    <row r="12" spans="1:16" s="1075" customFormat="1" ht="20.100000000000001" customHeight="1">
      <c r="A12" s="192"/>
      <c r="B12" s="101">
        <v>5</v>
      </c>
      <c r="C12" s="56" t="s">
        <v>1208</v>
      </c>
      <c r="D12" s="57">
        <v>8265.685328747757</v>
      </c>
      <c r="E12" s="58">
        <v>8147.6355971882122</v>
      </c>
      <c r="F12" s="58">
        <v>8182.8205183309801</v>
      </c>
      <c r="G12" s="58">
        <v>7919.9896432544438</v>
      </c>
      <c r="H12" s="58">
        <v>7905.5846823589318</v>
      </c>
      <c r="I12" s="1261"/>
      <c r="J12" s="50"/>
      <c r="K12" s="1262"/>
      <c r="L12" s="1263"/>
      <c r="M12" s="1263"/>
      <c r="N12" s="1263"/>
      <c r="O12" s="1263"/>
      <c r="P12" s="1263"/>
    </row>
    <row r="13" spans="1:16" s="1075" customFormat="1" ht="20.100000000000001" customHeight="1">
      <c r="A13" s="192"/>
      <c r="B13" s="101">
        <v>6</v>
      </c>
      <c r="C13" s="56" t="s">
        <v>1261</v>
      </c>
      <c r="D13" s="57">
        <v>8267.0531427056303</v>
      </c>
      <c r="E13" s="58">
        <v>8148.9377794202401</v>
      </c>
      <c r="F13" s="58">
        <v>8183.7240653046038</v>
      </c>
      <c r="G13" s="58">
        <v>7918.7293073696164</v>
      </c>
      <c r="H13" s="58">
        <v>7903.2122618959493</v>
      </c>
      <c r="I13" s="1261"/>
      <c r="J13" s="50"/>
      <c r="K13" s="1262"/>
      <c r="L13" s="1263"/>
      <c r="M13" s="1263"/>
      <c r="N13" s="1263"/>
      <c r="O13" s="1263"/>
      <c r="P13" s="1263"/>
    </row>
    <row r="14" spans="1:16" s="1075" customFormat="1" ht="31.5" customHeight="1">
      <c r="A14" s="192"/>
      <c r="B14" s="104" t="s">
        <v>1262</v>
      </c>
      <c r="C14" s="59" t="s">
        <v>1263</v>
      </c>
      <c r="D14" s="60"/>
      <c r="E14" s="61"/>
      <c r="F14" s="61"/>
      <c r="G14" s="61"/>
      <c r="H14" s="61"/>
      <c r="I14" s="1261"/>
      <c r="J14" s="50"/>
      <c r="K14" s="1262"/>
      <c r="L14" s="1263"/>
      <c r="M14" s="1263"/>
      <c r="N14" s="1263"/>
      <c r="O14" s="1263"/>
      <c r="P14" s="1263"/>
    </row>
    <row r="15" spans="1:16" s="1075" customFormat="1" ht="20.100000000000001" customHeight="1" thickBot="1">
      <c r="A15" s="192"/>
      <c r="B15" s="1255" t="s">
        <v>1264</v>
      </c>
      <c r="C15" s="1256"/>
      <c r="D15" s="1257"/>
      <c r="E15" s="1258"/>
      <c r="F15" s="1258"/>
      <c r="G15" s="1258"/>
      <c r="H15" s="1258"/>
      <c r="I15" s="1259"/>
      <c r="J15" s="50"/>
      <c r="K15" s="1260"/>
      <c r="L15" s="1263"/>
    </row>
    <row r="16" spans="1:16" s="1075" customFormat="1" ht="20.100000000000001" customHeight="1">
      <c r="A16" s="192"/>
      <c r="B16" s="113">
        <v>7</v>
      </c>
      <c r="C16" s="53" t="s">
        <v>1265</v>
      </c>
      <c r="D16" s="54">
        <v>40128.010300940652</v>
      </c>
      <c r="E16" s="55">
        <v>39717.563974551595</v>
      </c>
      <c r="F16" s="55">
        <v>39728.248025063192</v>
      </c>
      <c r="G16" s="55">
        <v>39146.450344516867</v>
      </c>
      <c r="H16" s="55">
        <v>39751.012733878881</v>
      </c>
      <c r="I16" s="1261"/>
      <c r="J16" s="50"/>
      <c r="K16" s="1262"/>
      <c r="L16" s="1263"/>
      <c r="M16" s="1263"/>
      <c r="N16" s="1263"/>
      <c r="O16" s="1263"/>
      <c r="P16" s="1263"/>
    </row>
    <row r="17" spans="1:16" s="1075" customFormat="1" ht="20.100000000000001" customHeight="1">
      <c r="A17" s="192"/>
      <c r="B17" s="104">
        <v>8</v>
      </c>
      <c r="C17" s="59" t="s">
        <v>1266</v>
      </c>
      <c r="D17" s="60">
        <v>40110.855846376297</v>
      </c>
      <c r="E17" s="61">
        <v>39707.855586266051</v>
      </c>
      <c r="F17" s="61">
        <v>39716.57320051756</v>
      </c>
      <c r="G17" s="61">
        <v>39134.189500334061</v>
      </c>
      <c r="H17" s="61">
        <v>39724.577060815609</v>
      </c>
      <c r="I17" s="1261"/>
      <c r="J17" s="50"/>
      <c r="K17" s="1225"/>
      <c r="L17" s="1263"/>
      <c r="M17" s="1263"/>
      <c r="N17" s="1263"/>
      <c r="O17" s="1263"/>
      <c r="P17" s="1263"/>
    </row>
    <row r="18" spans="1:16" s="1075" customFormat="1" ht="20.100000000000001" customHeight="1" thickBot="1">
      <c r="A18" s="192"/>
      <c r="B18" s="1255" t="s">
        <v>1213</v>
      </c>
      <c r="C18" s="1256"/>
      <c r="D18" s="1257"/>
      <c r="E18" s="1258"/>
      <c r="F18" s="1258"/>
      <c r="G18" s="1258"/>
      <c r="H18" s="1258"/>
      <c r="I18" s="1259"/>
      <c r="J18" s="50"/>
      <c r="K18" s="1260"/>
      <c r="L18" s="1263"/>
    </row>
    <row r="19" spans="1:16" s="1075" customFormat="1" ht="20.100000000000001" customHeight="1">
      <c r="A19" s="868"/>
      <c r="B19" s="113">
        <v>9</v>
      </c>
      <c r="C19" s="53" t="s">
        <v>1267</v>
      </c>
      <c r="D19" s="62">
        <v>0.16355754952991108</v>
      </c>
      <c r="E19" s="63">
        <v>0.1619969618194867</v>
      </c>
      <c r="F19" s="63">
        <v>0.16211106602339997</v>
      </c>
      <c r="G19" s="63">
        <v>0.1574700002976733</v>
      </c>
      <c r="H19" s="63">
        <v>0.15489762729504936</v>
      </c>
      <c r="I19" s="1264"/>
      <c r="J19" s="50"/>
      <c r="K19" s="1262"/>
      <c r="L19" s="1263"/>
      <c r="M19" s="1263"/>
      <c r="N19" s="1263"/>
      <c r="O19" s="1263"/>
      <c r="P19" s="1263"/>
    </row>
    <row r="20" spans="1:16" s="1075" customFormat="1" ht="27.75" customHeight="1">
      <c r="A20" s="868"/>
      <c r="B20" s="101">
        <v>10</v>
      </c>
      <c r="C20" s="56" t="s">
        <v>1268</v>
      </c>
      <c r="D20" s="64">
        <v>0.16306050463341748</v>
      </c>
      <c r="E20" s="65">
        <v>0.16194858798351341</v>
      </c>
      <c r="F20" s="65">
        <v>0.16202017586773629</v>
      </c>
      <c r="G20" s="65">
        <v>0.15724656142679888</v>
      </c>
      <c r="H20" s="65">
        <v>0.15415424453047022</v>
      </c>
      <c r="I20" s="1264"/>
      <c r="J20" s="50"/>
      <c r="K20" s="1265"/>
      <c r="L20" s="1263"/>
      <c r="M20" s="1263"/>
      <c r="N20" s="1263"/>
      <c r="O20" s="1263"/>
      <c r="P20" s="1263"/>
    </row>
    <row r="21" spans="1:16" s="1075" customFormat="1" ht="27.75" customHeight="1">
      <c r="A21" s="868"/>
      <c r="B21" s="101" t="s">
        <v>1269</v>
      </c>
      <c r="C21" s="56" t="s">
        <v>1270</v>
      </c>
      <c r="D21" s="64"/>
      <c r="E21" s="65"/>
      <c r="F21" s="65"/>
      <c r="G21" s="65"/>
      <c r="H21" s="65"/>
      <c r="I21" s="1264"/>
      <c r="J21" s="50"/>
      <c r="K21" s="1265"/>
      <c r="L21" s="1263"/>
      <c r="M21" s="1263"/>
      <c r="N21" s="1263"/>
      <c r="O21" s="1263"/>
      <c r="P21" s="1263"/>
    </row>
    <row r="22" spans="1:16" s="1075" customFormat="1" ht="27.75" customHeight="1">
      <c r="A22" s="868"/>
      <c r="B22" s="101">
        <v>11</v>
      </c>
      <c r="C22" s="56" t="s">
        <v>1271</v>
      </c>
      <c r="D22" s="64">
        <v>0.17585250344332592</v>
      </c>
      <c r="E22" s="66">
        <v>0.17436885053007967</v>
      </c>
      <c r="F22" s="66">
        <v>0.17442006561890078</v>
      </c>
      <c r="G22" s="66">
        <v>0.16991926139431901</v>
      </c>
      <c r="H22" s="66">
        <v>0.16708012707647293</v>
      </c>
      <c r="I22" s="1214"/>
      <c r="J22" s="50"/>
      <c r="K22" s="1214"/>
      <c r="L22" s="1263"/>
      <c r="M22" s="1263"/>
      <c r="N22" s="1263"/>
      <c r="O22" s="1263"/>
      <c r="P22" s="1263"/>
    </row>
    <row r="23" spans="1:16" s="1075" customFormat="1" ht="27.75" customHeight="1">
      <c r="A23" s="868"/>
      <c r="B23" s="101">
        <v>12</v>
      </c>
      <c r="C23" s="56" t="s">
        <v>1272</v>
      </c>
      <c r="D23" s="64">
        <v>0.17537075482383199</v>
      </c>
      <c r="E23" s="65">
        <v>0.17432051578943181</v>
      </c>
      <c r="F23" s="65">
        <v>0.17432937190184433</v>
      </c>
      <c r="G23" s="65">
        <v>0.16969863593384052</v>
      </c>
      <c r="H23" s="65">
        <v>0.16634296890617237</v>
      </c>
      <c r="I23" s="1264"/>
      <c r="J23" s="50"/>
      <c r="K23" s="1265"/>
      <c r="L23" s="1263"/>
      <c r="M23" s="1263"/>
      <c r="N23" s="1263"/>
      <c r="O23" s="1263"/>
      <c r="P23" s="1263"/>
    </row>
    <row r="24" spans="1:16" s="1075" customFormat="1" ht="27.75" customHeight="1">
      <c r="A24" s="868"/>
      <c r="B24" s="101" t="s">
        <v>1273</v>
      </c>
      <c r="C24" s="56" t="s">
        <v>1274</v>
      </c>
      <c r="D24" s="64"/>
      <c r="E24" s="65"/>
      <c r="F24" s="65"/>
      <c r="G24" s="65"/>
      <c r="H24" s="65"/>
      <c r="I24" s="1264"/>
      <c r="J24" s="50"/>
      <c r="K24" s="1265"/>
      <c r="L24" s="1263"/>
      <c r="M24" s="1263"/>
      <c r="N24" s="1263"/>
      <c r="O24" s="1263"/>
      <c r="P24" s="1263"/>
    </row>
    <row r="25" spans="1:16" s="1075" customFormat="1" ht="27.75" customHeight="1">
      <c r="A25" s="868"/>
      <c r="B25" s="101">
        <v>13</v>
      </c>
      <c r="C25" s="56" t="s">
        <v>1275</v>
      </c>
      <c r="D25" s="64">
        <v>0.20598293478194205</v>
      </c>
      <c r="E25" s="66">
        <v>0.20513935855705254</v>
      </c>
      <c r="F25" s="66">
        <v>0.20596983066478838</v>
      </c>
      <c r="G25" s="66">
        <v>0.20231692972294676</v>
      </c>
      <c r="H25" s="66">
        <v>0.19887756659898082</v>
      </c>
      <c r="I25" s="1214"/>
      <c r="J25" s="50"/>
      <c r="K25" s="1214"/>
      <c r="L25" s="1263"/>
      <c r="M25" s="1263"/>
      <c r="N25" s="1263"/>
      <c r="O25" s="1263"/>
      <c r="P25" s="1263"/>
    </row>
    <row r="26" spans="1:16" s="1075" customFormat="1" ht="27.75" customHeight="1">
      <c r="A26" s="868"/>
      <c r="B26" s="101">
        <v>14</v>
      </c>
      <c r="C26" s="56" t="s">
        <v>1276</v>
      </c>
      <c r="D26" s="67">
        <v>0.20610512960302477</v>
      </c>
      <c r="E26" s="68">
        <v>0.20522230825879081</v>
      </c>
      <c r="F26" s="68">
        <v>0.20605312608384752</v>
      </c>
      <c r="G26" s="68">
        <v>0.20234811065403616</v>
      </c>
      <c r="H26" s="68">
        <v>0.19895019271814202</v>
      </c>
      <c r="I26" s="1264"/>
      <c r="J26" s="50"/>
      <c r="K26" s="1265"/>
      <c r="L26" s="1263"/>
      <c r="M26" s="1263"/>
      <c r="N26" s="1263"/>
      <c r="O26" s="1263"/>
      <c r="P26" s="1263"/>
    </row>
    <row r="27" spans="1:16" s="1075" customFormat="1" ht="27.75" customHeight="1">
      <c r="A27" s="868"/>
      <c r="B27" s="1266" t="s">
        <v>1277</v>
      </c>
      <c r="C27" s="69" t="s">
        <v>1278</v>
      </c>
      <c r="D27" s="67"/>
      <c r="E27" s="68"/>
      <c r="F27" s="68"/>
      <c r="G27" s="68"/>
      <c r="H27" s="68"/>
      <c r="I27" s="1264"/>
      <c r="J27" s="50"/>
      <c r="K27" s="1265"/>
      <c r="L27" s="1263"/>
      <c r="M27" s="1263"/>
      <c r="N27" s="1263"/>
      <c r="O27" s="1263"/>
      <c r="P27" s="1263"/>
    </row>
    <row r="28" spans="1:16" s="1075" customFormat="1" ht="20.100000000000001" customHeight="1" thickBot="1">
      <c r="A28" s="192"/>
      <c r="B28" s="1255" t="s">
        <v>1279</v>
      </c>
      <c r="C28" s="1256"/>
      <c r="D28" s="1257"/>
      <c r="E28" s="1258"/>
      <c r="F28" s="1258"/>
      <c r="G28" s="1258"/>
      <c r="H28" s="1258"/>
      <c r="I28" s="1259"/>
      <c r="J28" s="50"/>
      <c r="K28" s="1260"/>
      <c r="L28" s="1263"/>
    </row>
    <row r="29" spans="1:16" s="1075" customFormat="1" ht="20.100000000000001" customHeight="1">
      <c r="A29" s="868"/>
      <c r="B29" s="113">
        <v>15</v>
      </c>
      <c r="C29" s="53" t="s">
        <v>1156</v>
      </c>
      <c r="D29" s="70">
        <v>110445.58714084</v>
      </c>
      <c r="E29" s="55">
        <v>108249.801225925</v>
      </c>
      <c r="F29" s="55">
        <v>107730.71326624701</v>
      </c>
      <c r="G29" s="55">
        <v>105538.39984157</v>
      </c>
      <c r="H29" s="55">
        <v>102616.33291360999</v>
      </c>
      <c r="I29" s="1261"/>
      <c r="J29" s="50"/>
      <c r="K29" s="1262"/>
      <c r="L29" s="1263"/>
      <c r="M29" s="1263"/>
      <c r="N29" s="1263"/>
      <c r="O29" s="1263"/>
      <c r="P29" s="1263"/>
    </row>
    <row r="30" spans="1:16" s="1075" customFormat="1" ht="20.100000000000001" customHeight="1">
      <c r="A30" s="868"/>
      <c r="B30" s="101">
        <v>16</v>
      </c>
      <c r="C30" s="56" t="s">
        <v>1155</v>
      </c>
      <c r="D30" s="71">
        <v>6.3892195716440003E-2</v>
      </c>
      <c r="E30" s="72">
        <v>6.3977077996138512E-2</v>
      </c>
      <c r="F30" s="72">
        <v>6.4321523708193523E-2</v>
      </c>
      <c r="G30" s="72">
        <v>6.3026689230979996E-2</v>
      </c>
      <c r="H30" s="72">
        <v>6.4722681764709994E-2</v>
      </c>
      <c r="I30" s="1267"/>
      <c r="J30" s="50"/>
      <c r="K30" s="1262"/>
      <c r="L30" s="1263"/>
      <c r="M30" s="1263"/>
      <c r="N30" s="1263"/>
      <c r="O30" s="1263"/>
      <c r="P30" s="1263"/>
    </row>
    <row r="31" spans="1:16" s="1075" customFormat="1" ht="20.100000000000001" customHeight="1">
      <c r="A31" s="868"/>
      <c r="B31" s="101">
        <v>17</v>
      </c>
      <c r="C31" s="56" t="s">
        <v>1280</v>
      </c>
      <c r="D31" s="71">
        <v>6.3700000000000007E-2</v>
      </c>
      <c r="E31" s="71">
        <v>6.3949670689474283E-2</v>
      </c>
      <c r="F31" s="71">
        <v>6.4299999999999996E-2</v>
      </c>
      <c r="G31" s="71">
        <v>6.2899999999999998E-2</v>
      </c>
      <c r="H31" s="71">
        <v>6.4422503740060005E-2</v>
      </c>
      <c r="I31" s="1268"/>
      <c r="J31" s="50"/>
      <c r="K31" s="1262"/>
      <c r="L31" s="1269"/>
      <c r="M31" s="1263"/>
      <c r="N31" s="1263"/>
      <c r="O31" s="1263"/>
      <c r="P31" s="1263"/>
    </row>
    <row r="32" spans="1:16" s="1075" customFormat="1" ht="35.25" customHeight="1" thickBot="1">
      <c r="A32" s="868"/>
      <c r="B32" s="1270" t="s">
        <v>1281</v>
      </c>
      <c r="C32" s="73" t="s">
        <v>1282</v>
      </c>
      <c r="D32" s="74">
        <v>6.3892195716440003E-2</v>
      </c>
      <c r="E32" s="74">
        <v>6.3977077996138512E-2</v>
      </c>
      <c r="F32" s="74">
        <v>6.4321523708193523E-2</v>
      </c>
      <c r="G32" s="74">
        <v>6.3026689230979996E-2</v>
      </c>
      <c r="H32" s="74">
        <v>6.4722681764709994E-2</v>
      </c>
      <c r="I32" s="1271"/>
      <c r="J32" s="50"/>
      <c r="K32" s="1265"/>
    </row>
    <row r="33" spans="1:10" s="1275" customFormat="1" ht="13.5">
      <c r="A33" s="868"/>
      <c r="B33" s="1272"/>
      <c r="C33" s="1273"/>
      <c r="D33" s="1273"/>
      <c r="E33" s="1273"/>
      <c r="F33" s="1274"/>
      <c r="G33" s="1274"/>
      <c r="H33" s="1274"/>
      <c r="I33" s="1274"/>
      <c r="J33" s="1274"/>
    </row>
    <row r="34" spans="1:10" s="1275" customFormat="1" ht="15" customHeight="1">
      <c r="A34" s="868"/>
      <c r="B34" s="1272"/>
      <c r="C34" s="1273"/>
      <c r="D34" s="1273"/>
      <c r="E34" s="1273"/>
      <c r="F34" s="1274"/>
      <c r="G34" s="1276"/>
      <c r="H34" s="1274"/>
      <c r="I34" s="1274"/>
      <c r="J34" s="1274"/>
    </row>
    <row r="35" spans="1:10" ht="15" customHeight="1">
      <c r="B35" s="2282"/>
      <c r="C35" s="2282"/>
      <c r="D35" s="2282"/>
      <c r="E35" s="2282"/>
      <c r="F35" s="2282"/>
      <c r="G35" s="2282"/>
      <c r="H35" s="2282"/>
      <c r="I35" s="75"/>
      <c r="J35" s="76"/>
    </row>
    <row r="36" spans="1:10" ht="15" customHeight="1">
      <c r="B36" s="2282"/>
      <c r="C36" s="2282"/>
      <c r="D36" s="2282"/>
      <c r="E36" s="2282"/>
      <c r="F36" s="2282"/>
      <c r="G36" s="2282"/>
      <c r="H36" s="2282"/>
      <c r="I36" s="75"/>
      <c r="J36" s="76"/>
    </row>
    <row r="37" spans="1:10" ht="15" customHeight="1">
      <c r="B37" s="2282"/>
      <c r="C37" s="2282"/>
      <c r="D37" s="2282"/>
      <c r="E37" s="2282"/>
      <c r="F37" s="2282"/>
      <c r="G37" s="2282"/>
      <c r="H37" s="2282"/>
      <c r="I37" s="75"/>
      <c r="J37" s="76"/>
    </row>
    <row r="38" spans="1:10" ht="15" customHeight="1"/>
    <row r="39" spans="1:10" ht="15" customHeight="1"/>
    <row r="40" spans="1:10" ht="15" customHeight="1"/>
    <row r="41" spans="1:10" ht="15" customHeight="1"/>
    <row r="42" spans="1:10" ht="15" customHeight="1"/>
    <row r="43" spans="1:10" ht="15" customHeight="1"/>
    <row r="44" spans="1:10" ht="15" customHeight="1"/>
    <row r="45" spans="1:10" ht="15" customHeight="1"/>
    <row r="46" spans="1:10" ht="15" customHeight="1"/>
    <row r="47" spans="1:10" ht="15" customHeight="1"/>
    <row r="48" spans="1:1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sheetData>
  <mergeCells count="3">
    <mergeCell ref="B1:C1"/>
    <mergeCell ref="L4:L5"/>
    <mergeCell ref="B35:H37"/>
  </mergeCells>
  <hyperlinks>
    <hyperlink ref="J1" location="Index!A1" display="Back to index" xr:uid="{2961CFF0-5D42-4C84-B552-5236CC926BCD}"/>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1C3422FA4E414596C662E0561B4D7B" ma:contentTypeVersion="2" ma:contentTypeDescription="Create a new document." ma:contentTypeScope="" ma:versionID="c27c9a324c96201560cfc1c7a98f79e4">
  <xsd:schema xmlns:xsd="http://www.w3.org/2001/XMLSchema" xmlns:xs="http://www.w3.org/2001/XMLSchema" xmlns:p="http://schemas.microsoft.com/office/2006/metadata/properties" xmlns:ns1="http://schemas.microsoft.com/sharepoint/v3" xmlns:ns2="9ec5ce5a-5b18-4caa-ac7b-149b0936dee8" targetNamespace="http://schemas.microsoft.com/office/2006/metadata/properties" ma:root="true" ma:fieldsID="ec301a089e051aa2ff6d609feb84c05c" ns1:_="" ns2:_="">
    <xsd:import namespace="http://schemas.microsoft.com/sharepoint/v3"/>
    <xsd:import namespace="9ec5ce5a-5b18-4caa-ac7b-149b0936dee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5ce5a-5b18-4caa-ac7b-149b0936d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8D38FA5-5516-41D7-80FD-BFDA38C4E8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c5ce5a-5b18-4caa-ac7b-149b0936de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7762F2-B7AB-44BE-91B3-018D7590DAD7}">
  <ds:schemaRefs>
    <ds:schemaRef ds:uri="http://schemas.microsoft.com/sharepoint/v3/contenttype/forms"/>
  </ds:schemaRefs>
</ds:datastoreItem>
</file>

<file path=customXml/itemProps3.xml><?xml version="1.0" encoding="utf-8"?>
<ds:datastoreItem xmlns:ds="http://schemas.openxmlformats.org/officeDocument/2006/customXml" ds:itemID="{ECC44B9A-F899-413D-B7D9-FE2B8913DCEA}">
  <ds:schemaRefs>
    <ds:schemaRef ds:uri="http://purl.org/dc/dcmitype/"/>
    <ds:schemaRef ds:uri="http://schemas.microsoft.com/office/2006/metadata/properties"/>
    <ds:schemaRef ds:uri="http://purl.org/dc/elements/1.1/"/>
    <ds:schemaRef ds:uri="http://schemas.microsoft.com/office/2006/documentManagement/types"/>
    <ds:schemaRef ds:uri="http://purl.org/dc/terms/"/>
    <ds:schemaRef ds:uri="http://www.w3.org/XML/1998/namespace"/>
    <ds:schemaRef ds:uri="http://schemas.microsoft.com/office/infopath/2007/PartnerControls"/>
    <ds:schemaRef ds:uri="http://schemas.microsoft.com/sharepoint/v3"/>
    <ds:schemaRef ds:uri="http://schemas.openxmlformats.org/package/2006/metadata/core-properties"/>
    <ds:schemaRef ds:uri="9ec5ce5a-5b18-4caa-ac7b-149b0936dee8"/>
  </ds:schemaRefs>
</ds:datastoreItem>
</file>

<file path=docMetadata/LabelInfo.xml><?xml version="1.0" encoding="utf-8"?>
<clbl:labelList xmlns:clbl="http://schemas.microsoft.com/office/2020/mipLabelMetadata">
  <clbl:label id="{2ffd489d-8342-4f0c-9e5b-a69a195a9b09}" enabled="1" method="Privileged" siteId="{5d89951c-b62b-46bf-b261-910b5240b0e7}"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Folhas de Cálculo</vt:lpstr>
      </vt:variant>
      <vt:variant>
        <vt:i4>93</vt:i4>
      </vt:variant>
      <vt:variant>
        <vt:lpstr>Intervalos com Nome</vt:lpstr>
      </vt:variant>
      <vt:variant>
        <vt:i4>27</vt:i4>
      </vt:variant>
    </vt:vector>
  </HeadingPairs>
  <TitlesOfParts>
    <vt:vector size="120" baseType="lpstr">
      <vt:lpstr>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'8'!_Toc483499698</vt:lpstr>
      <vt:lpstr>'15'!Área_de_Impressão</vt:lpstr>
      <vt:lpstr>'18'!Área_de_Impressão</vt:lpstr>
      <vt:lpstr>'20'!Área_de_Impressão</vt:lpstr>
      <vt:lpstr>'26'!Área_de_Impressão</vt:lpstr>
      <vt:lpstr>'27'!Área_de_Impressão</vt:lpstr>
      <vt:lpstr>'28'!Área_de_Impressão</vt:lpstr>
      <vt:lpstr>'29'!Área_de_Impressão</vt:lpstr>
      <vt:lpstr>'30'!Área_de_Impressão</vt:lpstr>
      <vt:lpstr>'31'!Área_de_Impressão</vt:lpstr>
      <vt:lpstr>'32'!Área_de_Impressão</vt:lpstr>
      <vt:lpstr>'33'!Área_de_Impressão</vt:lpstr>
      <vt:lpstr>'34'!Área_de_Impressão</vt:lpstr>
      <vt:lpstr>'40'!Área_de_Impressão</vt:lpstr>
      <vt:lpstr>'54'!Área_de_Impressão</vt:lpstr>
      <vt:lpstr>'55'!Área_de_Impressão</vt:lpstr>
      <vt:lpstr>'56'!Área_de_Impressão</vt:lpstr>
      <vt:lpstr>'57'!Área_de_Impressão</vt:lpstr>
      <vt:lpstr>'79'!Área_de_Impressão</vt:lpstr>
      <vt:lpstr>'8'!Área_de_Impressão</vt:lpstr>
      <vt:lpstr>'80'!Área_de_Impressão</vt:lpstr>
      <vt:lpstr>'81'!Área_de_Impressão</vt:lpstr>
      <vt:lpstr>'82'!Área_de_Impressão</vt:lpstr>
      <vt:lpstr>'83'!Área_de_Impressão</vt:lpstr>
      <vt:lpstr>Index!Área_de_Impressão</vt:lpstr>
      <vt:lpstr>'80'!Títulos_de_Impressão</vt:lpstr>
      <vt:lpstr>'81'!Títulos_de_Impressão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2025-06-30T14:57:12Z</dcterms:created>
  <dcterms:modified xsi:type="dcterms:W3CDTF">2025-10-06T15:37:59Z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0x010100021C3422FA4E414596C662E0561B4D7B</vt:lpwstr>
  </property>
  <property fmtid="{D5CDD505-2E9C-101B-9397-08002B2CF9AE}" pid="3" name="_MarkAsFinal">
    <vt:bool>true</vt:bool>
  </property>
</Properties>
</file>