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fileSharing readOnlyRecommended="1"/>
  <workbookPr filterPrivacy="1"/>
  <xr:revisionPtr revIDLastSave="1" documentId="13_ncr:1_{E2DD624D-834B-4D52-9872-2F7BF7A207D1}" xr6:coauthVersionLast="47" xr6:coauthVersionMax="47" xr10:uidLastSave="{9E021CD3-BA68-4E7E-831F-7B1F2D4D5698}"/>
  <bookViews>
    <workbookView xWindow="-120" yWindow="-120" windowWidth="29040" windowHeight="17640" tabRatio="809" xr2:uid="{00000000-000D-0000-FFFF-FFFF00000000}"/>
  </bookViews>
  <sheets>
    <sheet name="Índice" sheetId="206" r:id="rId1"/>
    <sheet name="1" sheetId="207" r:id="rId2"/>
    <sheet name="2" sheetId="208" r:id="rId3"/>
    <sheet name="3" sheetId="289" r:id="rId4"/>
    <sheet name="4" sheetId="209" r:id="rId5"/>
    <sheet name="5" sheetId="210" r:id="rId6"/>
    <sheet name="6" sheetId="173" r:id="rId7"/>
    <sheet name="7" sheetId="174" r:id="rId8"/>
    <sheet name="8" sheetId="303" r:id="rId9"/>
    <sheet name="9" sheetId="304" r:id="rId10"/>
    <sheet name="10" sheetId="276" r:id="rId11"/>
    <sheet name="11" sheetId="211" r:id="rId12"/>
    <sheet name="12" sheetId="212" r:id="rId13"/>
    <sheet name="13" sheetId="183" r:id="rId14"/>
    <sheet name="14" sheetId="213" r:id="rId15"/>
    <sheet name="15" sheetId="214" r:id="rId16"/>
    <sheet name="16" sheetId="215" r:id="rId17"/>
    <sheet name="17" sheetId="216" r:id="rId18"/>
    <sheet name="18" sheetId="217" r:id="rId19"/>
    <sheet name="19" sheetId="218" r:id="rId20"/>
    <sheet name="20" sheetId="219" r:id="rId21"/>
    <sheet name="21" sheetId="220" r:id="rId22"/>
    <sheet name="22" sheetId="221" r:id="rId23"/>
    <sheet name="23" sheetId="222" r:id="rId24"/>
    <sheet name="24" sheetId="223" r:id="rId25"/>
    <sheet name="25" sheetId="225" r:id="rId26"/>
    <sheet name="26" sheetId="226" r:id="rId27"/>
    <sheet name="27" sheetId="227" r:id="rId28"/>
    <sheet name="28" sheetId="228" r:id="rId29"/>
    <sheet name="29" sheetId="201" r:id="rId30"/>
    <sheet name="30" sheetId="229" r:id="rId31"/>
    <sheet name="31" sheetId="230" r:id="rId32"/>
    <sheet name="32" sheetId="231" r:id="rId33"/>
    <sheet name="33" sheetId="202" r:id="rId34"/>
    <sheet name="34" sheetId="203" r:id="rId35"/>
    <sheet name="35" sheetId="232" r:id="rId36"/>
    <sheet name="36" sheetId="233" r:id="rId37"/>
    <sheet name="37" sheetId="234" r:id="rId38"/>
    <sheet name="38" sheetId="235" r:id="rId39"/>
    <sheet name="39" sheetId="236" r:id="rId40"/>
    <sheet name="40" sheetId="237" r:id="rId41"/>
    <sheet name="41" sheetId="238" r:id="rId42"/>
    <sheet name="42" sheetId="239" r:id="rId43"/>
    <sheet name="43" sheetId="192" r:id="rId44"/>
    <sheet name="44" sheetId="240" r:id="rId45"/>
    <sheet name="45" sheetId="241" r:id="rId46"/>
    <sheet name="46" sheetId="242" r:id="rId47"/>
    <sheet name="47" sheetId="243" r:id="rId48"/>
    <sheet name="48" sheetId="244" r:id="rId49"/>
    <sheet name="49" sheetId="245" r:id="rId50"/>
    <sheet name="50" sheetId="246" r:id="rId51"/>
    <sheet name="51" sheetId="247" r:id="rId52"/>
    <sheet name="52" sheetId="248" r:id="rId53"/>
    <sheet name="53" sheetId="249" r:id="rId54"/>
    <sheet name="54" sheetId="250" r:id="rId55"/>
    <sheet name="55" sheetId="251" r:id="rId56"/>
    <sheet name="56" sheetId="252" r:id="rId57"/>
    <sheet name="57" sheetId="253" r:id="rId58"/>
    <sheet name="58" sheetId="254" r:id="rId59"/>
    <sheet name="59" sheetId="155" r:id="rId60"/>
    <sheet name="60" sheetId="156" r:id="rId61"/>
    <sheet name="61" sheetId="157" r:id="rId62"/>
    <sheet name="62" sheetId="200" r:id="rId63"/>
    <sheet name="63" sheetId="265" r:id="rId64"/>
    <sheet name="64" sheetId="150" r:id="rId65"/>
    <sheet name="65" sheetId="151" r:id="rId66"/>
    <sheet name="66" sheetId="152" r:id="rId67"/>
    <sheet name="67" sheetId="153" r:id="rId68"/>
    <sheet name="68" sheetId="154" r:id="rId69"/>
    <sheet name="69" sheetId="293" r:id="rId70"/>
    <sheet name="70" sheetId="294" r:id="rId71"/>
    <sheet name="71" sheetId="295" r:id="rId72"/>
    <sheet name="72" sheetId="296" r:id="rId73"/>
    <sheet name="73" sheetId="297" r:id="rId74"/>
    <sheet name="74" sheetId="298" r:id="rId75"/>
    <sheet name="75" sheetId="299" r:id="rId76"/>
    <sheet name="76" sheetId="300" r:id="rId77"/>
    <sheet name="77" sheetId="301" r:id="rId78"/>
    <sheet name="78" sheetId="302" r:id="rId79"/>
    <sheet name="79" sheetId="290" r:id="rId80"/>
    <sheet name="80" sheetId="291" r:id="rId81"/>
    <sheet name="81" sheetId="292" r:id="rId82"/>
    <sheet name="82" sheetId="288" r:id="rId83"/>
    <sheet name="83" sheetId="259" r:id="rId84"/>
    <sheet name="84" sheetId="260" r:id="rId85"/>
    <sheet name="85" sheetId="165" r:id="rId86"/>
    <sheet name="86" sheetId="166" r:id="rId87"/>
    <sheet name="87" sheetId="167" r:id="rId88"/>
    <sheet name="88" sheetId="168" r:id="rId89"/>
    <sheet name="89" sheetId="170" r:id="rId90"/>
    <sheet name="90" sheetId="171" r:id="rId91"/>
    <sheet name="91" sheetId="261" r:id="rId92"/>
  </sheets>
  <externalReferences>
    <externalReference r:id="rId93"/>
    <externalReference r:id="rId94"/>
  </externalReferences>
  <definedNames>
    <definedName name="_ftn1" localSheetId="49">'49'!$H$14</definedName>
    <definedName name="_ftnref1" localSheetId="49">'49'!$H$11</definedName>
    <definedName name="_Toc483499698" localSheetId="8">'8'!$B$1</definedName>
    <definedName name="_Toc483499734" localSheetId="52">'52'!#REF!</definedName>
    <definedName name="_Toc483499735" localSheetId="53">'53'!#REF!</definedName>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_xlnm.Print_Area" localSheetId="1">'1'!$B$4:$E$122</definedName>
    <definedName name="_xlnm.Print_Area" localSheetId="25">'25'!$B$1:$L$18</definedName>
    <definedName name="_xlnm.Print_Area" localSheetId="29">'29'!$A$1:$K$22</definedName>
    <definedName name="_xlnm.Print_Area" localSheetId="30">'30'!$A$1:$G$24</definedName>
    <definedName name="_xlnm.Print_Area" localSheetId="33">'33'!$B$1:$K$46</definedName>
    <definedName name="_xlnm.Print_Area" localSheetId="34">'34'!$B$1:$I$30</definedName>
    <definedName name="_xlnm.Print_Area" localSheetId="40">'40'!$B$1:$F$19</definedName>
    <definedName name="_xlnm.Print_Area" localSheetId="54">'54'!$B$1:$D$20</definedName>
    <definedName name="_xlnm.Print_Area" localSheetId="55">'55'!$B$1:$E$69</definedName>
    <definedName name="_xlnm.Print_Area" localSheetId="56">'56'!$B$1:$D$17</definedName>
    <definedName name="_xlnm.Print_Area" localSheetId="8">'8'!$B$1:$I$37</definedName>
    <definedName name="_xlnm.Print_Area" localSheetId="0">Índice!$B$8:$E$124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'1'!$4:$4</definedName>
    <definedName name="TRNR_5cc1995c6b1841c191dff95400c25a5f_123_1" localSheetId="10" hidden="1">#REF!</definedName>
    <definedName name="TRNR_5cc1995c6b1841c191dff95400c25a5f_123_1" localSheetId="13" hidden="1">#REF!</definedName>
    <definedName name="TRNR_5cc1995c6b1841c191dff95400c25a5f_123_1" localSheetId="29" hidden="1">#REF!</definedName>
    <definedName name="TRNR_5cc1995c6b1841c191dff95400c25a5f_123_1" localSheetId="3" hidden="1">#REF!</definedName>
    <definedName name="TRNR_5cc1995c6b1841c191dff95400c25a5f_123_1" localSheetId="43" hidden="1">#REF!</definedName>
    <definedName name="TRNR_5cc1995c6b1841c191dff95400c25a5f_123_1" localSheetId="63" hidden="1">#REF!</definedName>
    <definedName name="TRNR_5cc1995c6b1841c191dff95400c25a5f_123_1" hidden="1">#REF!</definedName>
    <definedName name="TRNR_8c384ad4934f4b269980f3c3194c1461_37_1" localSheetId="10" hidden="1">#REF!</definedName>
    <definedName name="TRNR_8c384ad4934f4b269980f3c3194c1461_37_1" localSheetId="13" hidden="1">#REF!</definedName>
    <definedName name="TRNR_8c384ad4934f4b269980f3c3194c1461_37_1" localSheetId="29" hidden="1">#REF!</definedName>
    <definedName name="TRNR_8c384ad4934f4b269980f3c3194c1461_37_1" localSheetId="3" hidden="1">#REF!</definedName>
    <definedName name="TRNR_8c384ad4934f4b269980f3c3194c1461_37_1" localSheetId="43" hidden="1">#REF!</definedName>
    <definedName name="TRNR_8c384ad4934f4b269980f3c3194c1461_37_1" localSheetId="63" hidden="1">#REF!</definedName>
    <definedName name="TRNR_8c384ad4934f4b269980f3c3194c1461_37_1" hidden="1">#REF!</definedName>
    <definedName name="TRNR_f6ed9ba0ccd54407905b765622a1c5f4_363_1" localSheetId="10" hidden="1">#REF!</definedName>
    <definedName name="TRNR_f6ed9ba0ccd54407905b765622a1c5f4_363_1" localSheetId="13" hidden="1">#REF!</definedName>
    <definedName name="TRNR_f6ed9ba0ccd54407905b765622a1c5f4_363_1" localSheetId="29" hidden="1">#REF!</definedName>
    <definedName name="TRNR_f6ed9ba0ccd54407905b765622a1c5f4_363_1" localSheetId="3" hidden="1">#REF!</definedName>
    <definedName name="TRNR_f6ed9ba0ccd54407905b765622a1c5f4_363_1" localSheetId="43" hidden="1">#REF!</definedName>
    <definedName name="TRNR_f6ed9ba0ccd54407905b765622a1c5f4_363_1" localSheetId="63" hidden="1">#REF!</definedName>
    <definedName name="TRNR_f6ed9ba0ccd54407905b765622a1c5f4_363_1" hidden="1">#REF!</definedName>
    <definedName name="Uni">'[1]Nota Pensões 201512'!$M$3</definedName>
    <definedName name="Uni_2013" localSheetId="10">'[2]Notas 48 - 50AVersão PT'!#REF!</definedName>
    <definedName name="Uni_2013" localSheetId="3">'[2]Notas 48 - 50AVersão PT'!#REF!</definedName>
    <definedName name="Uni_2013" localSheetId="63">'[2]Notas 48 - 50AVersão PT'!#REF!</definedName>
    <definedName name="Uni_2013" localSheetId="8">'[2]Notas 48 - 50AVersão PT'!#REF!</definedName>
    <definedName name="Uni_2013" localSheetId="9">'[2]Notas 48 - 50AVersão PT'!#REF!</definedName>
    <definedName name="Uni_2013">'[2]Notas 48 - 50AVersão PT'!#REF!</definedName>
    <definedName name="Uni_2014" localSheetId="10">'[2]Notas 48 - 50AVersão PT'!#REF!</definedName>
    <definedName name="Uni_2014" localSheetId="3">'[2]Notas 48 - 50AVersão PT'!#REF!</definedName>
    <definedName name="Uni_2014" localSheetId="63">'[2]Notas 48 - 50AVersão PT'!#REF!</definedName>
    <definedName name="Uni_2014" localSheetId="8">'[2]Notas 48 - 50AVersão PT'!#REF!</definedName>
    <definedName name="Uni_2014" localSheetId="9">'[2]Notas 48 - 50AVersão PT'!#REF!</definedName>
    <definedName name="Uni_2014">'[2]Notas 48 - 50AVersão PT'!#REF!</definedName>
    <definedName name="xxx" localSheetId="10" hidden="1">#REF!</definedName>
    <definedName name="xxx" localSheetId="13" hidden="1">#REF!</definedName>
    <definedName name="xxx" localSheetId="29" hidden="1">#REF!</definedName>
    <definedName name="xxx" localSheetId="3" hidden="1">#REF!</definedName>
    <definedName name="xxx" localSheetId="43" hidden="1">#REF!</definedName>
    <definedName name="xxx" localSheetId="63" hidden="1">#REF!</definedName>
    <definedName name="xxx" hidden="1">#REF!</definedName>
    <definedName name="Z_1DB48480_6711_40FB_9C4F_EB173E700CA0_.wvu.PrintArea" localSheetId="81" hidden="1">'81'!$B$1:$F$13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171" l="1"/>
  <c r="D10" i="171"/>
  <c r="D7" i="170"/>
  <c r="C7" i="170"/>
  <c r="J10" i="165"/>
  <c r="I10" i="165"/>
  <c r="J9" i="165"/>
  <c r="I9" i="165"/>
  <c r="J8" i="165"/>
  <c r="I8" i="165"/>
  <c r="J7" i="165"/>
  <c r="I7" i="165"/>
  <c r="J6" i="165"/>
  <c r="I6" i="165"/>
  <c r="H6" i="165"/>
  <c r="G6" i="165"/>
  <c r="F6" i="165"/>
  <c r="E6" i="165"/>
  <c r="D6" i="165"/>
  <c r="C6" i="165"/>
  <c r="H36" i="254" l="1"/>
  <c r="G36" i="254"/>
  <c r="F36" i="254"/>
  <c r="E36" i="254"/>
  <c r="F10" i="167" l="1"/>
  <c r="E10" i="167"/>
  <c r="D10" i="167"/>
  <c r="C10" i="167"/>
  <c r="R10" i="236"/>
  <c r="J10" i="236"/>
  <c r="N9" i="236"/>
  <c r="R9" i="236" s="1"/>
  <c r="J9" i="236"/>
  <c r="H9" i="236"/>
  <c r="N8" i="236"/>
  <c r="R8" i="236" s="1"/>
  <c r="J8" i="236"/>
  <c r="H8" i="236"/>
  <c r="N7" i="236"/>
  <c r="R7" i="236" s="1"/>
  <c r="H7" i="236"/>
  <c r="J7" i="236" s="1"/>
  <c r="S18" i="235"/>
  <c r="Q18" i="235"/>
  <c r="L18" i="235"/>
  <c r="S16" i="235"/>
  <c r="S15" i="235" s="1"/>
  <c r="Q16" i="235"/>
  <c r="O16" i="235"/>
  <c r="M16" i="235"/>
  <c r="M15" i="235" s="1"/>
  <c r="L16" i="235"/>
  <c r="L15" i="235" s="1"/>
  <c r="K16" i="235"/>
  <c r="I16" i="235"/>
  <c r="H16" i="235"/>
  <c r="H15" i="235" s="1"/>
  <c r="E16" i="235"/>
  <c r="E15" i="235" s="1"/>
  <c r="D16" i="235"/>
  <c r="Q15" i="235"/>
  <c r="O15" i="235"/>
  <c r="K15" i="235"/>
  <c r="I15" i="235"/>
  <c r="D15" i="235"/>
  <c r="P21" i="230"/>
  <c r="P20" i="230"/>
  <c r="P19" i="230"/>
  <c r="P16" i="230" s="1"/>
  <c r="P22" i="230" s="1"/>
  <c r="P18" i="230"/>
  <c r="P17" i="230"/>
  <c r="D16" i="230"/>
  <c r="P15" i="230"/>
  <c r="P13" i="230"/>
  <c r="P12" i="230"/>
  <c r="D12" i="230"/>
  <c r="T23" i="227"/>
  <c r="S22" i="227"/>
  <c r="S21" i="227"/>
  <c r="S20" i="227"/>
  <c r="S19" i="227"/>
  <c r="S18" i="227"/>
  <c r="S17" i="227"/>
  <c r="S16" i="227"/>
  <c r="S15" i="227"/>
  <c r="S14" i="227"/>
  <c r="S13" i="227"/>
  <c r="S12" i="227"/>
  <c r="S11" i="227"/>
  <c r="S10" i="227"/>
  <c r="S9" i="227"/>
  <c r="S8" i="227"/>
  <c r="S7" i="227"/>
</calcChain>
</file>

<file path=xl/sharedStrings.xml><?xml version="1.0" encoding="utf-8"?>
<sst xmlns="http://schemas.openxmlformats.org/spreadsheetml/2006/main" count="4637" uniqueCount="2276">
  <si>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</si>
  <si>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</si>
  <si>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</si>
  <si>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</si>
  <si>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</si>
  <si>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</si>
  <si>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</si>
  <si>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</si>
  <si>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</si>
  <si>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</si>
  <si>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</si>
  <si>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</si>
  <si>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</si>
  <si>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</si>
  <si>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</si>
  <si>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</si>
  <si>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</si>
  <si>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</si>
  <si>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</si>
  <si>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</si>
  <si>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</si>
  <si>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</si>
  <si>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</si>
  <si>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</si>
  <si>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</si>
  <si>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</si>
  <si>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</si>
  <si>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</si>
  <si>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</si>
  <si>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</si>
  <si>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</si>
  <si>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</si>
  <si>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</si>
  <si>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</si>
  <si>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</si>
  <si>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</si>
  <si>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</si>
  <si>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</si>
  <si>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</si>
  <si>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</si>
  <si>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</si>
  <si>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</si>
  <si>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</si>
  <si>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</si>
  <si>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</si>
  <si>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</si>
  <si>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</si>
  <si>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</si>
  <si>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</si>
  <si>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</si>
  <si>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</si>
  <si>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</si>
  <si>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</si>
  <si>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</si>
  <si>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</si>
  <si>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</si>
  <si>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</si>
  <si>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</si>
  <si>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</si>
  <si>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</si>
  <si>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</si>
  <si>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</si>
  <si>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</si>
  <si>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</si>
  <si>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</si>
  <si>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</si>
  <si>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</si>
  <si>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</si>
  <si>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</si>
  <si>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</si>
  <si>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</si>
  <si>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</si>
  <si>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</si>
  <si>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</si>
  <si>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</si>
  <si>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</si>
  <si>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 xml:space="preserve">Requisitos de fundos próprios adicionais para fazer face ao risco de alavancagem excessiva (%) </t>
  </si>
  <si>
    <t>EU 14b</t>
  </si>
  <si>
    <t>EU 14c</t>
  </si>
  <si>
    <t>EU 14d</t>
  </si>
  <si>
    <t>Requisito de reserva para rácio de alavancagem (%)</t>
  </si>
  <si>
    <t>EU 14e</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</si>
  <si>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</si>
  <si>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</si>
  <si>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</si>
  <si>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</si>
  <si>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</si>
  <si>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</si>
  <si>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</si>
  <si>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</si>
  <si>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</si>
  <si>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</si>
  <si>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Valor de exposição</t>
  </si>
  <si>
    <t>a)</t>
  </si>
  <si>
    <t>b)</t>
  </si>
  <si>
    <t>c)</t>
  </si>
  <si>
    <t>f</t>
  </si>
  <si>
    <t>g</t>
  </si>
  <si>
    <t>h</t>
  </si>
  <si>
    <t>Títulos de capital</t>
  </si>
  <si>
    <t>Risco operacional</t>
  </si>
  <si>
    <t>Modelo EU CC1 - Composição dos fundos próprios regulamentares</t>
  </si>
  <si>
    <t>Modelo EU CC2 - Reconciliação dos fundos próprios regulamentares com o balanço nas demonstrações financeiras auditadas</t>
  </si>
  <si>
    <t>Montantes</t>
  </si>
  <si>
    <t xml:space="preserve">Fundos próprios principais de nível 1 (CET1)  Instrumentos e reservas                                             </t>
  </si>
  <si>
    <t xml:space="preserve">Instrumentos de fundos próprios e contas de prémios de emissão conexos </t>
  </si>
  <si>
    <t xml:space="preserve">     do qual: Tipo de instrumento 1</t>
  </si>
  <si>
    <t xml:space="preserve">     do qual: Tipo de instrumento 2</t>
  </si>
  <si>
    <t xml:space="preserve">     do qual: Tipo de instrumento 3</t>
  </si>
  <si>
    <t xml:space="preserve">Resultados retidos </t>
  </si>
  <si>
    <t>Outro rendimento integral acumulado (e outras reservas)</t>
  </si>
  <si>
    <t>EU-3a</t>
  </si>
  <si>
    <t>Fundos para riscos bancários gerais</t>
  </si>
  <si>
    <t xml:space="preserve">Montante dos elementos considerados a que se refere o artigo 484.º, n.º 3, do CRR e das contas de prémios de emissão conexos sujeitos a eliminação progressiva dos CET1 </t>
  </si>
  <si>
    <t>Interesses minoritários (montante permitido nos CET1 consolidados)</t>
  </si>
  <si>
    <t>EU-5a</t>
  </si>
  <si>
    <t xml:space="preserve">Lucros provisórios objeto de revisão independente, líquidos de qualquer encargo ou dividendo previsível </t>
  </si>
  <si>
    <t>Fundos próprios principais de nível 1 (CET1) antes de ajustamentos regulamentares</t>
  </si>
  <si>
    <t>Fundos próprios principais de nível 1 (CET1): ajustamentos regulamentares </t>
  </si>
  <si>
    <t>Ajustamentos de valor adicionais (valor negativo)</t>
  </si>
  <si>
    <t>Ativos intangíveis (líquidos do passivo por impostos correspondente) (valor negativo)</t>
  </si>
  <si>
    <t>Ativos por impostos diferidos que dependem de rentabilidade futura, excluindo os decorrentes de diferenças temporárias (líquidos do passivo por impostos correspondente, se estiverem preenchidas as condições previstas no artigo 38.º, n.º 3, do CRR) (valor negativo)</t>
  </si>
  <si>
    <t>Reservas de justo valor relativas a ganhos ou perdas decorrentes de coberturas de fluxos de caixa de instrumentos financeiros que não são avaliados pelo justo valor</t>
  </si>
  <si>
    <t xml:space="preserve">Montantes negativos resultantes do cálculo dos montantes das perdas esperadas </t>
  </si>
  <si>
    <t>Qualquer aumento dos fundos próprios que resulte de ativos titularizados (valor negativo)</t>
  </si>
  <si>
    <t>Ganhos ou perdas com passivos avaliados pelo justo valor resultantes de alterações na qualidade de crédito da própria instituição</t>
  </si>
  <si>
    <t>Ativos de fundos de pensões com benefícios definidos (valor negativo)</t>
  </si>
  <si>
    <t>Detenções diretas e indiretas, pela instituição, dos seus próprios instrumentos de CET1 (valor negativo)</t>
  </si>
  <si>
    <t>Detenções diretas, indiretas e sintéticas de instrumentos de CET1 de entidades do setor financeiro que têm detenções cruzadas recíprocas com a instituição com o objetivo de inflacionar artificialmente os fundos próprios da instituição (valor negativo)</t>
  </si>
  <si>
    <t>Detenções diretas, indiretas e sintéticas, pela instituição, de instrumentos de CET1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</si>
  <si>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CET1 de entidades do setor financeiro nas quais a instituição tem um investimento significativo (montante acima do limiar de 10 % e líquido de posições curtas elegíveis) (valor negativo)</t>
  </si>
  <si>
    <t>EU-20a</t>
  </si>
  <si>
    <t>Montante de exposição dos seguintes elementos elegíveis para uma ponderação de risco de 1250 %, nos casos em que a instituição opta pela alternativa da dedução</t>
  </si>
  <si>
    <t>EU-20b</t>
  </si>
  <si>
    <t xml:space="preserve">     do qual: detenções elegíveis fora do setor financeiro (valor negativo)</t>
  </si>
  <si>
    <t>EU-20c</t>
  </si>
  <si>
    <t xml:space="preserve">     do qual: posições de titularização (valor negativo)</t>
  </si>
  <si>
    <t>EU-20d</t>
  </si>
  <si>
    <t xml:space="preserve">     do qual: transações incompletas (valor negativo)</t>
  </si>
  <si>
    <t>Montante acima do limiar de 17,65 % (valor negativo)</t>
  </si>
  <si>
    <t xml:space="preserve">     do qual: detenções diretas e indiretas, pela instituição, de instrumentos de CET1 de entidades do setor financeiro nas quais a instituição tem um investimento significativo</t>
  </si>
  <si>
    <t xml:space="preserve">     do qual: ativos por impostos diferidos decorrentes de diferenças temporárias</t>
  </si>
  <si>
    <t>EU-25a</t>
  </si>
  <si>
    <t>Perdas relativas ao exercício em curso (valor negativo)</t>
  </si>
  <si>
    <t>EU-25b</t>
  </si>
  <si>
    <t>Encargos por impostos previsíveis relativos a elementos dos CET1, exceto no caso de a instituição ajustar adequadamente o montante dos elementos dos CET1, na medida em que esses encargos por impostos reduzam o montante até ao qual esses elementos podem ser utilizados para a cobertura de riscos ou perdas (valor negativo)</t>
  </si>
  <si>
    <t>27a</t>
  </si>
  <si>
    <t>Total dos ajustamentos regulamentares dos fundos próprios principais de nível 1 (CET1)</t>
  </si>
  <si>
    <t>Fundos próprios adicionais de nível 1 (AT1): Instrumentos</t>
  </si>
  <si>
    <t>Instrumentos de fundos próprios e contas de prémios de emissão conexos</t>
  </si>
  <si>
    <t xml:space="preserve">     do qual: classificados como fundos próprios segundo as normas contabilísticas aplicáveis</t>
  </si>
  <si>
    <t xml:space="preserve">     do qual: classificados como passivos segundo as normas contabilísticas aplicáveis</t>
  </si>
  <si>
    <t>Montante dos elementos considerados a que se refere o artigo 484.º, n.º 4, do CRR e das contas de prémios de emissão conexos sujeitos a eliminação progressiva dos AT1</t>
  </si>
  <si>
    <t>EU-33a</t>
  </si>
  <si>
    <t>Montante dos elementos considerados a que se refere o artigo 494.º-A, n.º 1, do CRR sujeitos a eliminação progressiva dos AT1</t>
  </si>
  <si>
    <t>EU-33b</t>
  </si>
  <si>
    <t>Montante dos elementos considerados a que se refere o artigo 494.º-B, n.º 1, do CRR sujeitos a eliminação progressiva dos AT1</t>
  </si>
  <si>
    <t xml:space="preserve">Fundos próprios de nível 1 considerados incluídos nos AT1 consolidados (incluindo interesses minoritários não incluídos na linha 5) emitidos por filiais e detidos por terceiros </t>
  </si>
  <si>
    <t xml:space="preserve">    do qual: instrumentos emitidos por filiais sujeitos a eliminação progressiva </t>
  </si>
  <si>
    <t>Fundos próprios adicionais de nível 1 (AT1) antes de ajustamentos regulamentares</t>
  </si>
  <si>
    <t>Fundos próprios adicionais de nível 1 (AT1): ajustamentos regulamentares</t>
  </si>
  <si>
    <t>Detenções diretas e indiretas, pela instituição, dos seus próprios instrumentos de AT1 (valor negativo)</t>
  </si>
  <si>
    <t>Detenções diretas, indiretas e sintéticas de instrumentos de AT1 de entidades do setor financeiro que têm detenções cruzadas recíprocas com a instituição com o objetivo de inflacionar artificialmente os fundos próprios da instituição (valor negativo)</t>
  </si>
  <si>
    <t>Detenções diretas, indiretas e sintéticas de instrumentos de AT1 de entidades do setor financeiro nas quais a instituição não tem um investimento significativo (montante acima do limiar de 10 % e líquido de posições curtas elegíveis) (valor negativo)</t>
  </si>
  <si>
    <t>Detenções diretas, indiretas e sintéticas, pela instituição, de instrumentos de AT1 de entidades do setor financeiro nas quais a instituição tem um investimento significativo (líquido de posições curtas elegíveis) (valor negativo)</t>
  </si>
  <si>
    <t xml:space="preserve">42a </t>
  </si>
  <si>
    <t>Outros ajustamentos regulamentares dos fundos próprios AT1</t>
  </si>
  <si>
    <t>Total dos ajustamentos regulamentares dos fundos próprios adicionais de nível 1 (AT1)</t>
  </si>
  <si>
    <t xml:space="preserve">Fundos próprios adicionais de nível 1 (AT1) </t>
  </si>
  <si>
    <t>Fundos próprios de nível 1 (T1 = CET1 + AT1)</t>
  </si>
  <si>
    <t>Fundos próprios de nível 2 (T2): Instrumentos</t>
  </si>
  <si>
    <t>Montante dos elementos considerados a que se refere o artigo 484.º, n.º 5, do CRR e prémios de emissão conexos elegíveis sujeitos a eliminação progressiva dos T2 como descrito no artigo 486.º, n.º 4, do CRR</t>
  </si>
  <si>
    <t>EU-47a</t>
  </si>
  <si>
    <t>Montante dos elementos considerados a que se refere o artigo 494.º-A, n.º 2, do CRR sujeitos a eliminação progressiva dos T2</t>
  </si>
  <si>
    <t>EU-47b</t>
  </si>
  <si>
    <t>Montante dos elementos considerados a que se refere o artigo 494.º-B, n.º 2, do CRR sujeitos a eliminação progressiva dos T2</t>
  </si>
  <si>
    <t xml:space="preserve">Instrumentos de fundos próprios considerados incluídos nos fundos próprios T2 consolidados (incluindo interesses minoritários e instrumentos dos AT1 não incluídos nas linhas 5 ou 34) emitidos por filiais e detidos por terceiros </t>
  </si>
  <si>
    <t xml:space="preserve">   do qual: instrumentos emitidos por filiais sujeitos a eliminação progressiva</t>
  </si>
  <si>
    <t>Ajustamentos para risco de crédito</t>
  </si>
  <si>
    <t>Fundos próprios de nível 2 (T2) antes de ajustamentos regulamentares</t>
  </si>
  <si>
    <t>Fundos próprios de nível 2 (T2): ajustamentos regulamentares </t>
  </si>
  <si>
    <t>Detenções diretas, indiretas e sintéticas, pela instituição, dos seus próprios instrumentos de T2 e empréstimos subordinados (valor negativo)</t>
  </si>
  <si>
    <t>Detenções diretas, indiretas e sintéticas de instrumentos de T2 e de empréstimos subordinados de entidades do setor financeiro que têm detenções cruzadas recíprocas com a instituição com o objetivo de inflacionar artificialmente os fundos próprios da instituição (valor negativo)</t>
  </si>
  <si>
    <t xml:space="preserve">Detenções diretas, indiretas e sintéticas de instrumentos de T2 e de empréstimos subordinados de entidades do setor financeiro nas quais a instituição não tem um investimento significativo (montante acima do limiar de 10 % e líquido de posições curtas elegíveis) (valor negativo)  </t>
  </si>
  <si>
    <t>54a</t>
  </si>
  <si>
    <t>Detenções diretas, indiretas e sintéticas, pela instituição, de instrumentos de T2 e de empréstimos subordinados de entidades do setor financeiro nas quais a instituição tem um investimento significativo (líquido de posições curtas elegíveis) (valor negativo)</t>
  </si>
  <si>
    <t>Deduções dos passivos elegíveis que excedem os passivos elegíveis da instituição (valor negativo)</t>
  </si>
  <si>
    <t>EU-56b</t>
  </si>
  <si>
    <t>Outros ajustamentos regulamentares dos fundos próprios T2</t>
  </si>
  <si>
    <t>Total dos ajustamentos regulamentares dos fundos próprios de nível 2 (T2)</t>
  </si>
  <si>
    <t xml:space="preserve">Fundos próprios de nível 2 (T2) </t>
  </si>
  <si>
    <t>Fundos próprios totais (TC = T1 + T2)</t>
  </si>
  <si>
    <t>Montante total de exposição ao risco</t>
  </si>
  <si>
    <t>Rácios e requisitos de fundos próprios, incluindo reservas prudenciais </t>
  </si>
  <si>
    <t>Fundos próprios principais de nível 1</t>
  </si>
  <si>
    <t>Fundos próprios de nível 1</t>
  </si>
  <si>
    <t>Total de fundos próprios</t>
  </si>
  <si>
    <t>Requisitos globais de fundos próprios CET1 da instituição</t>
  </si>
  <si>
    <t xml:space="preserve">do qual: requisito de reserva prudencial para conservação de fundos próprios </t>
  </si>
  <si>
    <t xml:space="preserve">do qual: requisito de reserva prudencial contracíclica de fundos próprios </t>
  </si>
  <si>
    <t xml:space="preserve">do qual: requisito de reserva prudencial para risco sistémico </t>
  </si>
  <si>
    <t>EU-67a</t>
  </si>
  <si>
    <t>do qual: requisito de reserva prudencial para instituições de importância sistémica global (G-SII) ou para outras instituições de importância sistémica (O-SII)</t>
  </si>
  <si>
    <t>EU-67b</t>
  </si>
  <si>
    <t>do qual: requisito de fundos próprios adicionais para fazer face a outros riscos que não o risco de alavancagem excessiva</t>
  </si>
  <si>
    <t>Fundos próprios principais de nível 1 (em percentagem do montante de exposição ao risco) disponíveis após satisfação dos requisitos mínimos de fundos próprios</t>
  </si>
  <si>
    <t>Mínimos nacionais (se diferentes de Basileia III)</t>
  </si>
  <si>
    <t>Montantes abaixo dos limiares de dedução (antes da ponderação pelo risco) </t>
  </si>
  <si>
    <t xml:space="preserve">Detenções diretas e indiretas, pela instituição, de instrumentos de CET1 de entidades do setor financeiro nas quais a instituição tem um investimento significativo (montante abaixo do limiar de 17,65 % e líquido de posições curtas elegíveis) </t>
  </si>
  <si>
    <t>Limites aplicáveis à inclusão de provisões nos T2 </t>
  </si>
  <si>
    <t>Ajustamentos para o risco de crédito incluídos nos T2 relacionados com exposições sujeitas ao método-padrão (antes da aplicação do limite máximo)</t>
  </si>
  <si>
    <t>Limite máximo para a inclusão de ajustamentos para o risco de crédito nos T2 de acordo com o método-padrão</t>
  </si>
  <si>
    <t>Ajustamentos para o risco de crédito incluídos nos T2 relacionados com as exposições sujeitas ao método das notações internas (antes da aplicação do limite máximo)</t>
  </si>
  <si>
    <t>Limite máximo para a inclusão de ajustamentos para o risco de crédito nos T2 de acordo com o método das notações internas</t>
  </si>
  <si>
    <t>Instrumentos de fundos próprios sujeitos a disposições de eliminação progressiva (aplicável apenas entre 1 de janeiro de 2014 e 1 de janeiro de 2022)</t>
  </si>
  <si>
    <t>Limite máximo atual para os instrumentos de CET1 sujeitos a disposições de eliminação progressiva</t>
  </si>
  <si>
    <t>Montante excluído dos CET1 devido ao limite máximo (excesso em relação ao limite máximo após resgates e vencimentos)</t>
  </si>
  <si>
    <t>Limite máximo atual para os instrumentos de AT1 sujeitos a disposições de eliminação progressiva</t>
  </si>
  <si>
    <t>Montante excluído dos AT1 devido ao limite máximo (excesso em relação ao limite máximo após resgates e vencimentos)</t>
  </si>
  <si>
    <t>Limite máximo atual para os instrumentos de T2 sujeitos a disposições de eliminação progressiva</t>
  </si>
  <si>
    <t>Montante excluído dos T2 devido ao limite máximo (excesso em relação ao limite máximo após resgates e vencimentos)</t>
  </si>
  <si>
    <t>2a</t>
  </si>
  <si>
    <t>EU-9a</t>
  </si>
  <si>
    <t>EU-9b</t>
  </si>
  <si>
    <t>Modelo EU CCyB2 - Montante da reserva contracíclica de fundos próprios específica da instituição</t>
  </si>
  <si>
    <t>Modelo EU CCyB1  - Distribuição geográfica das exposições de crédito relevantes para o cálculo da reserva contracíclica de fundos próprios</t>
  </si>
  <si>
    <t>i</t>
  </si>
  <si>
    <t>j</t>
  </si>
  <si>
    <t>k</t>
  </si>
  <si>
    <t>l</t>
  </si>
  <si>
    <t>m</t>
  </si>
  <si>
    <t>Exposições de crédito gerais</t>
  </si>
  <si>
    <t>Exposições de crédito relevantes - Risco de mercado</t>
  </si>
  <si>
    <t>Exposições de titularização - valor de exposição extra carteira de negociação</t>
  </si>
  <si>
    <t>Valor total de exposição</t>
  </si>
  <si>
    <t>Requisitos de fundos próprios</t>
  </si>
  <si>
    <t xml:space="preserve">Montantes das exposições ponderadas pelo risco </t>
  </si>
  <si>
    <t>Ponderações dos requisitos de fundos próprios
(%)</t>
  </si>
  <si>
    <t>Taxas de reserva contracíclica
(%)</t>
  </si>
  <si>
    <t>Valor de exposição segundo o método-padrão</t>
  </si>
  <si>
    <t>Valor de exposição segundo o método IRB</t>
  </si>
  <si>
    <t>Soma das posições longas e curtas das exposições da carteira de negociação para efeitos do método-padrão</t>
  </si>
  <si>
    <t>Valor das exposições da carteira de negociação para efeitos do método dos modelos internos</t>
  </si>
  <si>
    <t>Exposições ao risco de crédito relevantes - Risco de crédito</t>
  </si>
  <si>
    <t xml:space="preserve">Exposições de crédito relevantes - Exposições de titularização extra carteira de negociação </t>
  </si>
  <si>
    <t xml:space="preserve"> Total</t>
  </si>
  <si>
    <t>010</t>
  </si>
  <si>
    <t>Discriminação por país</t>
  </si>
  <si>
    <t>020</t>
  </si>
  <si>
    <t>Taxa de reserva contracíclica de fundos próprios específica da instituição</t>
  </si>
  <si>
    <t>Requisito de reserva contracíclica de fundos próprios específica da instituição</t>
  </si>
  <si>
    <t>Modelo EU LR1 - LRSum: Resumo da conciliação dos ativos contabilísticos e das exposições utilizadas para efeitos do rácio de alavancagem</t>
  </si>
  <si>
    <t>Modelo EU LR2 - LRCom: Divulgação comum do rácio de alavancagem</t>
  </si>
  <si>
    <t>Montante aplicável</t>
  </si>
  <si>
    <t>Total dos ativos nas demonstrações financeiras publicadas</t>
  </si>
  <si>
    <t>Ajustamento para as entidades que são consolidadas para efeitos contabilísticos mas estão fora do âmbito de consolidação prudencial</t>
  </si>
  <si>
    <t>(Ajustamento para exposições titularizadas que satisfazem os requisitos operacionais para o reconhecimento da transferência de risco)</t>
  </si>
  <si>
    <t>(Ajustamento para ativos fiduciários que são reconhecidos no balanço de acordo com o quadro contabilístico aplicável mas são excluídos da medida de exposição total de acordo com o artigo 429.º-A, n.º 1, alínea i), do CRR)</t>
  </si>
  <si>
    <t>Ajustamento para compras e vendas normalizadas de ativos financeiros sujeitos à contabilização pela data de negociação</t>
  </si>
  <si>
    <t>Ajustamento para transações de gestão centralizada de tesouraria elegíveis</t>
  </si>
  <si>
    <t>Ajustamento para operações de financiamento através de valores mobiliários (SFT)</t>
  </si>
  <si>
    <t>Ajustamento para elementos extrapatrimoniais (ou seja, conversão das exposições extrapatrimoniais em montantes de equivalente-crédito)</t>
  </si>
  <si>
    <t>(Ajustamento para correções de valor para efeitos de avaliação prudente e provisões específicas e gerais que reduziram os fundos próprios de nível 1)</t>
  </si>
  <si>
    <t>EU-11a</t>
  </si>
  <si>
    <t>(Ajustamento para exposições excluídas da medida de exposição total de acordo com o artigo 429.º-A, n.º 1, alínea c), do CRR)</t>
  </si>
  <si>
    <t>EU-11b</t>
  </si>
  <si>
    <t>(Ajustamento para exposições excluídas da medida de exposição total de acordo com o artigo 429.º-A, n.º 1, alínea j), do CRR)</t>
  </si>
  <si>
    <t>Outros ajustamentos</t>
  </si>
  <si>
    <t>Exposições para efeitos do rácio de alavancagem CRR</t>
  </si>
  <si>
    <t>Exposições patrimoniais (excluindo derivados e SFT)</t>
  </si>
  <si>
    <t>Elementos patrimoniais (excluindo derivados e SFT mas incluindo cauções)</t>
  </si>
  <si>
    <t>Valor bruto das cauções dadas no âmbito de derivados quando deduzidas aos ativos do balanço de acordo com o quadro contabilístico aplicável</t>
  </si>
  <si>
    <t>(Deduções de contas a receber contabilizados como ativos para a margem de variação em numerário fornecida em operações de derivados)</t>
  </si>
  <si>
    <t>(Ajustamento para valores mobiliários recebidos no âmbito de operações de financiamento através de valores mobiliários que são reconhecidos como ativos)</t>
  </si>
  <si>
    <t>(Ajustamentos para risco geral de crédito aos elementos patrimoniais)</t>
  </si>
  <si>
    <t>(Montantes dos ativos deduzidos na determinação dos fundos próprios de nível 1)</t>
  </si>
  <si>
    <t xml:space="preserve">Total de exposições patrimoniais (excluindo derivados e SFT) </t>
  </si>
  <si>
    <t>Exposições sobre derivados</t>
  </si>
  <si>
    <t>Custo de substituição associado a operações de derivados SA-CCR (ou seja, líquido de margem de variação em numerário elegível)</t>
  </si>
  <si>
    <t>EU-8a</t>
  </si>
  <si>
    <t>Derrogação aplicável aos derivados: contribuição dos custos de substituição de acordo com o método padrão simplificado</t>
  </si>
  <si>
    <t xml:space="preserve">Montantes adicionais para as exposições futuras potenciais associadas às operações de derivados SA-CCR </t>
  </si>
  <si>
    <t>Derrogação aplicável aos derivados: contribuição da exposição futura potencial de acordo com o método padrão simplificado</t>
  </si>
  <si>
    <t>Exposição determinada pelo método do risco inicial</t>
  </si>
  <si>
    <t>(Componente CCP isenta das exposições em que uma instituição procede em nome de um cliente à compensação através de uma CCP) (SA-CCR)</t>
  </si>
  <si>
    <t>EU-10a</t>
  </si>
  <si>
    <t>EU-10b</t>
  </si>
  <si>
    <t>Montante nocional efetivo ajustado dos derivados de crédito vendidos</t>
  </si>
  <si>
    <t>(Diferenças nocionais efetivas ajustadas e deduções das majorações para os derivados de crédito vendidos)</t>
  </si>
  <si>
    <t xml:space="preserve">Total de exposições sobre derivados </t>
  </si>
  <si>
    <t>Exposições sobre operações de financiamento através de valores mobiliários (SFT)</t>
  </si>
  <si>
    <t>Valor bruto dos ativos SFT (sem reconhecimento da compensação), após ajustamento para as operações contabilizadas como vendas</t>
  </si>
  <si>
    <t>(Valor líquido dos montantes a pagar e a receber em numerário dos ativos SFT em termos brutos)</t>
  </si>
  <si>
    <t>Exposição ao risco de crédito de contraparte para ativos SFT</t>
  </si>
  <si>
    <t>EU-16a</t>
  </si>
  <si>
    <t>Derrogação aplicável às SFT: Exposição ao risco de crédito de contraparte de acordo com o artigo 429.º-B, n.º 5, e o artigo 222.º do CRR</t>
  </si>
  <si>
    <t>Exposições pela participação em transações na qualidade de agente</t>
  </si>
  <si>
    <t>EU-17a</t>
  </si>
  <si>
    <t>(Componente CCP isenta das exposições SFT em que uma instituição procede em nome de um cliente à compensação através de uma CCP)</t>
  </si>
  <si>
    <t>Total das exposições sobre operações de financiamento através de valores mobiliários</t>
  </si>
  <si>
    <t xml:space="preserve">Outras exposições extrapatrimoniais </t>
  </si>
  <si>
    <t>Exposições extrapatrimoniais em valor nocional bruto</t>
  </si>
  <si>
    <t>(Ajustamentos para conversão em montantes de equivalente-crédito)</t>
  </si>
  <si>
    <t>Exposições extrapatrimoniais</t>
  </si>
  <si>
    <t>Exposições excluídas</t>
  </si>
  <si>
    <t>EU-22a</t>
  </si>
  <si>
    <t>(Exposições excluídas da medida de exposição total, de acordo com o artigo 429.º-A, n.º 1, alínea c), do CRR)</t>
  </si>
  <si>
    <t>EU-22b</t>
  </si>
  <si>
    <t>(Exposições isentas de acordo com o artigo 429.º-A, n.º 1, alínea j), do CRR (patrimoniais e extrapatrimoniais))</t>
  </si>
  <si>
    <t>EU-22c</t>
  </si>
  <si>
    <t>(Exposições de bancos (ou unidades) públicos de desenvolvimento excluídas — Investimentos do setor público)</t>
  </si>
  <si>
    <t>EU-22d</t>
  </si>
  <si>
    <t>(Exposições de bancos (ou unidades) públicos de desenvolvimento excluídas— Empréstimos de fomento )</t>
  </si>
  <si>
    <t>EU-22e</t>
  </si>
  <si>
    <t>EU-22f</t>
  </si>
  <si>
    <t xml:space="preserve">(Partes garantidas de exposições decorrentes de créditos à exportação excluídas) </t>
  </si>
  <si>
    <t>EU-22g</t>
  </si>
  <si>
    <t>(Excedentes de caução depositados em agentes tripartidos excluídos)</t>
  </si>
  <si>
    <t>EU-22h</t>
  </si>
  <si>
    <t>(Serviços auxiliares de centrais de valores mobiliários/instituições excluídos, de acordo com o artigo 429.º-A, n.º 1, alínea o), do CRR</t>
  </si>
  <si>
    <t>EU-22i</t>
  </si>
  <si>
    <t>(Serviços auxiliares de centrais de valores mobiliários de instituições designadas excluídos, de acordo com o artigo 429.º-A, n.º 1, alínea p), do CRR</t>
  </si>
  <si>
    <t>EU-22j</t>
  </si>
  <si>
    <t>(Redução do valor de exposição de empréstimos de pré-financiamento ou intercalares)</t>
  </si>
  <si>
    <t>EU-22k</t>
  </si>
  <si>
    <t>(Total de exposições isentas)</t>
  </si>
  <si>
    <t>Fundos próprios e medida de exposição total</t>
  </si>
  <si>
    <t>EU-25</t>
  </si>
  <si>
    <t>Rácio de alavancagem (excluindo o impacto da isenção dos investimentos do setor público e dos empréstimos de fomento) (%)</t>
  </si>
  <si>
    <t>25a</t>
  </si>
  <si>
    <t>Requisito regulamentar de rácio de alavancagem mínimo (%)</t>
  </si>
  <si>
    <t>EU-26a</t>
  </si>
  <si>
    <t>Escolha das disposições transitórias e exposições relevantes</t>
  </si>
  <si>
    <t>Escolha quanto às disposições transitórias para a definição da medida dos fundos próprios</t>
  </si>
  <si>
    <t>Divulgação dos valores médios</t>
  </si>
  <si>
    <t>Valor no final do trimestre dos ativos SFT em termos brutos, após ajustamento para operações contabilísticas de venda e líquidos dos montantes das contas a pagar e a receber em numerário associadas</t>
  </si>
  <si>
    <t>30a</t>
  </si>
  <si>
    <t>Rácio de alavancagem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</si>
  <si>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31a</t>
  </si>
  <si>
    <t>Rácio de alavancagem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</si>
  <si>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Modelo EU LR3 - LRSpl: Repartição das exposições patrimoniais 
(excluindo derivados, SFT e exposições isentas)</t>
  </si>
  <si>
    <t>EU-1</t>
  </si>
  <si>
    <t>Total das exposições patrimoniais (excluindo derivados, SFT e exposições isentas), do qual:</t>
  </si>
  <si>
    <t>EU-2</t>
  </si>
  <si>
    <t>Exposições na carteira de negociação</t>
  </si>
  <si>
    <t>EU-3</t>
  </si>
  <si>
    <t>Exposições na carteira bancária, do qual:</t>
  </si>
  <si>
    <t>EU-4</t>
  </si>
  <si>
    <t>Obrigações cobertas</t>
  </si>
  <si>
    <t>EU-5</t>
  </si>
  <si>
    <t>Exposições tratadas como soberanas</t>
  </si>
  <si>
    <t>EU-6</t>
  </si>
  <si>
    <t>Exposições perante administrações regionais, bancos multilaterais de desenvolvimento, organizações internacionais e entidades do setor público não tratadas como soberanas</t>
  </si>
  <si>
    <t>EU-7</t>
  </si>
  <si>
    <t>Instituições</t>
  </si>
  <si>
    <t>EU-8</t>
  </si>
  <si>
    <t>Garantidas por hipotecas sobre imóveis</t>
  </si>
  <si>
    <t>EU-9</t>
  </si>
  <si>
    <t>Exposições sobre clientes de retalho</t>
  </si>
  <si>
    <t>EU-10</t>
  </si>
  <si>
    <t>Empresas</t>
  </si>
  <si>
    <t>EU-11</t>
  </si>
  <si>
    <t>Exposições em situação de incumprimento</t>
  </si>
  <si>
    <t>EU-12</t>
  </si>
  <si>
    <t>Outras exposições (p. ex.: títulos de capital, titularizações e outros ativos não correspondentes a obrigações de crédito)</t>
  </si>
  <si>
    <t>Modelo EU LIQ1 — Informação quantitativa sobre o rácio de cobertura de liquidez (LCR)</t>
  </si>
  <si>
    <t xml:space="preserve">Modelo EU LIQ2: Rácio de Financiamento Estável Líquido </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</si>
  <si>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</si>
  <si>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</si>
  <si>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</si>
  <si>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</si>
  <si>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</si>
  <si>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</si>
  <si>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</si>
  <si>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</si>
  <si>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</si>
  <si>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</si>
  <si>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</si>
  <si>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</si>
  <si>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</si>
  <si>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</si>
  <si>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</si>
  <si>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</si>
  <si>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</si>
  <si>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</si>
  <si>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</si>
  <si>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</si>
  <si>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</si>
  <si>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</si>
  <si>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</si>
  <si>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</si>
  <si>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</si>
  <si>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</si>
  <si>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</si>
  <si>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</si>
  <si>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</si>
  <si>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</si>
  <si>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</si>
  <si>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</si>
  <si>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</si>
  <si>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Entradas totalmente isentas</t>
  </si>
  <si>
    <t>Entradas sujeitas ao limite máximo de 90 %</t>
  </si>
  <si>
    <t>Entradas Sujeitas ao limite máximo de 75 %</t>
  </si>
  <si>
    <t xml:space="preserve">VALOR AJUSTADO TOTAL </t>
  </si>
  <si>
    <t>EU-21</t>
  </si>
  <si>
    <t>RESERVA DE LIQUIDEZ</t>
  </si>
  <si>
    <t>TOTAL DE SAÍDAS DE CAIXA LÍQUIDAS</t>
  </si>
  <si>
    <t>RÁCIO DE COBERTURA DE LIQUIDEZ</t>
  </si>
  <si>
    <t>de acordo com o artigo 451.º-A, n.º 3, do CRR</t>
  </si>
  <si>
    <t>Valor não ponderado por prazo de vencimento residual</t>
  </si>
  <si>
    <t>Valor ponderado</t>
  </si>
  <si>
    <t>Sem prazo de vencimento</t>
  </si>
  <si>
    <t>&lt; 6 meses</t>
  </si>
  <si>
    <t>de 6 meses até &lt; 1ano</t>
  </si>
  <si>
    <t>≥ 1 ano</t>
  </si>
  <si>
    <t>Elementos de financiamento estável disponível (ASF)</t>
  </si>
  <si>
    <t>Elementos e instrumentos de fundos próprios</t>
  </si>
  <si>
    <t>Fundos próprios</t>
  </si>
  <si>
    <t>Outros instrumentos de fundos próprios</t>
  </si>
  <si>
    <t>Depósitos de retalho</t>
  </si>
  <si>
    <t>Financiamento por grosso:</t>
  </si>
  <si>
    <t>Depósitos operacionais</t>
  </si>
  <si>
    <t>Outro financiamento por grosso</t>
  </si>
  <si>
    <t>Passivos interdependentes</t>
  </si>
  <si>
    <t xml:space="preserve">Outros passivos: </t>
  </si>
  <si>
    <t xml:space="preserve">Passivos de derivados para efeitos do NSFR </t>
  </si>
  <si>
    <t>Todos os outros passivos e instrumentos de fundos próprios não incluídos nas categorias anteriores</t>
  </si>
  <si>
    <t>Total de financiamento estável disponível (ASF)</t>
  </si>
  <si>
    <t>Elementos de financiamento estável requeridos (RSF)</t>
  </si>
  <si>
    <t>EU-15a</t>
  </si>
  <si>
    <t>Ativos onerados por um prazo de vencimento residual igual ou superior a um ano que fazem parte de um conjunto de cobertura</t>
  </si>
  <si>
    <t>Depósitos detidos noutras instituições financeiras para fins operacionais</t>
  </si>
  <si>
    <t>Empréstimos e valores mobiliários produtivos:</t>
  </si>
  <si>
    <t>Com um ponderador de risco igual ou inferior a 35 % segundo o Método Padrão de Basileia II para o risco de crédito</t>
  </si>
  <si>
    <t xml:space="preserve">Empréstimos hipotecários sobre imóveis destinados à habitação, produtivos, dos qualis: </t>
  </si>
  <si>
    <t>Outros empréstimos e valores mobiliários que não se encontram em situação de incumprimento e não são elegíveis como HQLA, incluindo títulos de capital cotados em bolsa e elementos patrimoniais de financiamento ao comércio</t>
  </si>
  <si>
    <t>Ativos interdependentes</t>
  </si>
  <si>
    <t xml:space="preserve">Outros activos: </t>
  </si>
  <si>
    <t>Mercadorias comercializadas fisicamente</t>
  </si>
  <si>
    <t>Ativos entregues como margem inicial para contratos de derivados e contribuições para fundos de proteção de CCP</t>
  </si>
  <si>
    <t xml:space="preserve">Passivos de derivados para efeitos do NSFR antes de dedução da margem de variação entregue </t>
  </si>
  <si>
    <t>Todos os outros ativos não incluídos nas categorias anteriores</t>
  </si>
  <si>
    <t>Elementos extrapatrimoniais</t>
  </si>
  <si>
    <t>Total de RSF</t>
  </si>
  <si>
    <t>Rácio de Financiamento Estável Líquido (%)</t>
  </si>
  <si>
    <t>Modelo EU CR1-A: Prazo de vencimento das exposições</t>
  </si>
  <si>
    <t>n</t>
  </si>
  <si>
    <t>o</t>
  </si>
  <si>
    <t>Montante escriturado bruto/montante nominal</t>
  </si>
  <si>
    <t>Imparidade acumulada, variações negativas acumuladas no justo valor resultantes do risco de crédito e provisões</t>
  </si>
  <si>
    <t>Abates parciais acumulados</t>
  </si>
  <si>
    <t>Cauções e garantias financeiras recebidas</t>
  </si>
  <si>
    <t>Exposições produtivas</t>
  </si>
  <si>
    <t>Exposições não produtivas</t>
  </si>
  <si>
    <t>Exposições produtivas - Imparidade acumulada e provisões</t>
  </si>
  <si>
    <t xml:space="preserve">Exposições não produtivas - Imparidade acumulada, variações negativas acumuladas no justo valor resultantes do risco de crédito e provisões </t>
  </si>
  <si>
    <t>Sobre exposições produtivas</t>
  </si>
  <si>
    <t>Sobre exposições não produtivas</t>
  </si>
  <si>
    <t>do qual, fase 1</t>
  </si>
  <si>
    <t>do qual, fase 2</t>
  </si>
  <si>
    <t>do qual, fase 3</t>
  </si>
  <si>
    <t>005</t>
  </si>
  <si>
    <t>Saldos de caixa em bancos centrais e outros depósitos à ordem</t>
  </si>
  <si>
    <t>Empréstimos e adiantamentos</t>
  </si>
  <si>
    <t>Bancos centrais</t>
  </si>
  <si>
    <t>030</t>
  </si>
  <si>
    <t>Administrações públicas</t>
  </si>
  <si>
    <t>040</t>
  </si>
  <si>
    <t>Instituições de crédito</t>
  </si>
  <si>
    <t>050</t>
  </si>
  <si>
    <t>Outras empresas financeiras</t>
  </si>
  <si>
    <t>060</t>
  </si>
  <si>
    <t>Empresas não-financeiras</t>
  </si>
  <si>
    <t>070</t>
  </si>
  <si>
    <t xml:space="preserve">          do qual, PME</t>
  </si>
  <si>
    <t>080</t>
  </si>
  <si>
    <t>Famílias</t>
  </si>
  <si>
    <t>090</t>
  </si>
  <si>
    <t>Valores mobiliários representativos de dívida</t>
  </si>
  <si>
    <t>100</t>
  </si>
  <si>
    <t>110</t>
  </si>
  <si>
    <t>120</t>
  </si>
  <si>
    <t>130</t>
  </si>
  <si>
    <t>140</t>
  </si>
  <si>
    <t>150</t>
  </si>
  <si>
    <t>160</t>
  </si>
  <si>
    <t>170</t>
  </si>
  <si>
    <t>180</t>
  </si>
  <si>
    <t>190</t>
  </si>
  <si>
    <t>200</t>
  </si>
  <si>
    <t>210</t>
  </si>
  <si>
    <t>220</t>
  </si>
  <si>
    <t>Valor líquido de exposição</t>
  </si>
  <si>
    <t>À vista</t>
  </si>
  <si>
    <t>≤ 1 ano</t>
  </si>
  <si>
    <t>&gt; 1 ano ≤ 5 anos</t>
  </si>
  <si>
    <t>&gt; 5 anos</t>
  </si>
  <si>
    <t>Prazo de vencimento não estabelecido</t>
  </si>
  <si>
    <t xml:space="preserve">Montante escriturado bruto               </t>
  </si>
  <si>
    <t>Saídas das carteiras não produtivas</t>
  </si>
  <si>
    <t>Montante escriturado bruto/Montante nominal das exposições que são objeto de medidas de reestruturação</t>
  </si>
  <si>
    <t>Cauções recebidas e garantias financeiras recebidas sobre exposições restruturadas</t>
  </si>
  <si>
    <t>Restruturadas produtivas</t>
  </si>
  <si>
    <t>Reestruturadas não produtivas</t>
  </si>
  <si>
    <t>Sobre exposições restruturadas produtivas</t>
  </si>
  <si>
    <t>Sobre exposições restruturadas não produtivas</t>
  </si>
  <si>
    <t>Do qual, cauções e garantias financeiras recebidas sobre exposições não produtivas que são objeto de medidas de reestruturação</t>
  </si>
  <si>
    <t>Do qual, em situação de incumprimento</t>
  </si>
  <si>
    <t>Do qual, em situação de imparidade</t>
  </si>
  <si>
    <t>Compromissos de empréstimo concedidos</t>
  </si>
  <si>
    <t>Montante escriturado bruto das exposições reestruturadas</t>
  </si>
  <si>
    <t>Empréstimos e adiantamentos que foram restruturados mais de duas vezes</t>
  </si>
  <si>
    <t>Empréstimos e adiantamentos não produtivos reestruturados que não satisfazem os critérios de saída da categoria de não produtivos</t>
  </si>
  <si>
    <t>Com probabilidade reduzida de pagamento, mas não vencido ou vencido há ≤ 90 dias</t>
  </si>
  <si>
    <t>Imparidade acumulada</t>
  </si>
  <si>
    <t>Provisões para compromissos e garantias financeiras extrapatrimoniais concedidos</t>
  </si>
  <si>
    <t>Variações negativas acumuladas no justo valor resultantes do risco de crédito sobre exposições não produtivas</t>
  </si>
  <si>
    <t>Do qual, não produtivos</t>
  </si>
  <si>
    <t>Do qual, sujeitos a imparidade</t>
  </si>
  <si>
    <t>Exposições patrimoniais</t>
  </si>
  <si>
    <t>Montante escriturado bruto</t>
  </si>
  <si>
    <t>Do qual, empréstimos e adiantamentos sujeitos a imparidade</t>
  </si>
  <si>
    <t>Agricultura, silvicultura e pesca</t>
  </si>
  <si>
    <t>Indústrias extrativas</t>
  </si>
  <si>
    <t>Indústria transformadora</t>
  </si>
  <si>
    <t>Produção e distribuição de eletricidade, gás, vapor e ar frio</t>
  </si>
  <si>
    <t>Abastecimento de água</t>
  </si>
  <si>
    <t>Construção</t>
  </si>
  <si>
    <t>Comércio por grosso e a retalho</t>
  </si>
  <si>
    <t>Transporte e armazenamento</t>
  </si>
  <si>
    <t>Atividades de alojamento e restauração</t>
  </si>
  <si>
    <t>Informação e comunicação</t>
  </si>
  <si>
    <t>Atividades financeiras e de seguros</t>
  </si>
  <si>
    <t>Atividades imobiliárias</t>
  </si>
  <si>
    <t>Atividades de consultoria, científicas, técnicas e similares</t>
  </si>
  <si>
    <t>Atividades administrativas e dos serviços de apoio</t>
  </si>
  <si>
    <t>Administração pública e defesa, segurança social obrigatória</t>
  </si>
  <si>
    <t>Educação</t>
  </si>
  <si>
    <t>Serviços de saúde e atividades de ação social</t>
  </si>
  <si>
    <t>Atividades artísticas, de espetáculos e recreativas</t>
  </si>
  <si>
    <t>Outros serviços</t>
  </si>
  <si>
    <t>Produtivas</t>
  </si>
  <si>
    <t>Não produtivas</t>
  </si>
  <si>
    <t>Vencido &gt; 90 dias</t>
  </si>
  <si>
    <t>Do qual, vencido &gt; 30 dias ≤ 90 dias</t>
  </si>
  <si>
    <t>Do qual, vencido &gt; 90 dias ≤ 180 dias</t>
  </si>
  <si>
    <t>Do qual: Vencido &gt; 180 dias ≤ 1 ano</t>
  </si>
  <si>
    <t>Do qual: vencido &gt; 2 anos ≤ 5 anos</t>
  </si>
  <si>
    <t>Do qual: Vencido &gt; 5 ano ≤ 7 anos</t>
  </si>
  <si>
    <t>Do qual: vencido &gt; 7 anos</t>
  </si>
  <si>
    <t>Do qual, garantido</t>
  </si>
  <si>
    <t>Do qual, garantido por bens imóveis</t>
  </si>
  <si>
    <t>Do qual, instrumentos com um rácio empréstimo/valor (LTV) superior a 60 % e inferior ou igual a 80 %</t>
  </si>
  <si>
    <t>Do qual, instrumentos com um rácio empréstimo/valor (LTV) superior a 80 % e inferior ou igual a 100 %</t>
  </si>
  <si>
    <t>Do qual, instrumentos com um rácio empréstimo/valor (LTV) superior a 100 %</t>
  </si>
  <si>
    <t>Imparidade acumulada para ativos garantidos</t>
  </si>
  <si>
    <t>Cauções</t>
  </si>
  <si>
    <t>Do qual, valor limitado ao valor de exposição</t>
  </si>
  <si>
    <t>Do qual, bens imóveis</t>
  </si>
  <si>
    <t>Do qual, valor acima do limite máximo</t>
  </si>
  <si>
    <t>Garantias financeiras recebidas</t>
  </si>
  <si>
    <t xml:space="preserve">Cauções obtidas por aquisição da posse </t>
  </si>
  <si>
    <t>Valor no reconhecimento inicial</t>
  </si>
  <si>
    <t>Variações negativas acumuladas</t>
  </si>
  <si>
    <t>Ativos fixos tangíveis (PP&amp;E)</t>
  </si>
  <si>
    <t>Outros ativos (não PP&amp;E)</t>
  </si>
  <si>
    <t>Bens imóveis de habitação</t>
  </si>
  <si>
    <t>Bens imóveis comerciais</t>
  </si>
  <si>
    <t>Bens móveis (automóveis, embarcações, etc.)</t>
  </si>
  <si>
    <t>Instrumentos de capital próprio e de dívida</t>
  </si>
  <si>
    <t>Outros tipos de cauções</t>
  </si>
  <si>
    <t>Redução do saldo da dívida</t>
  </si>
  <si>
    <t>Total de cauções obtidas por aquisição da posse</t>
  </si>
  <si>
    <t>Restruturado ≤ 2 anos</t>
  </si>
  <si>
    <t>Restruturado &gt; 2 anos ≤ 5 anos</t>
  </si>
  <si>
    <t>Restruturado &gt; 5 anos</t>
  </si>
  <si>
    <t>Do qual, ativos não correntes detidos para venda</t>
  </si>
  <si>
    <t>Cauções obtidas por aquisição da posse classificadas como PP&amp;E</t>
  </si>
  <si>
    <t>Cauções obtidas por aquisição da posse com exceção das classificadas como PP&amp;E</t>
  </si>
  <si>
    <t>Modelo EU CR3 – Síntese das técnicas de CRM  Divulgação da utilização de técnicas de redução do risco de crédito</t>
  </si>
  <si>
    <t xml:space="preserve">Montante escriturado não garantido </t>
  </si>
  <si>
    <t>Montante escriturado garantido</t>
  </si>
  <si>
    <t xml:space="preserve">Valores mobiliários representativos de dívida </t>
  </si>
  <si>
    <t xml:space="preserve">     Do qual exposições não produtivas</t>
  </si>
  <si>
    <t xml:space="preserve">            Do qual em situação de incumprimento </t>
  </si>
  <si>
    <t>Modelo EU CR4 – Método padrão – Exposição ao risco de crédito e efeitos de redução do risco de crédito (CRM)</t>
  </si>
  <si>
    <t>Modelo EU CR5 – Método padrão</t>
  </si>
  <si>
    <t xml:space="preserve"> Classes de exposição</t>
  </si>
  <si>
    <t>Exposições antes de fatores de conversão de crédito (CCF) e antes de CRM</t>
  </si>
  <si>
    <t>Exposições após CCF e após CRM</t>
  </si>
  <si>
    <t>Ativos ponderados pelo risco (RWA) e densidade dos RWA</t>
  </si>
  <si>
    <t>RWA</t>
  </si>
  <si>
    <t xml:space="preserve">Densidade dos RWA (%) </t>
  </si>
  <si>
    <t>Administrações centrais ou bancos centrais</t>
  </si>
  <si>
    <t>Administrações regionais ou autoridades locais</t>
  </si>
  <si>
    <t>Entidades do setor público</t>
  </si>
  <si>
    <t>Bancos multilaterais de desenvolvimento</t>
  </si>
  <si>
    <t>Organizações internacionais</t>
  </si>
  <si>
    <t>Retalho</t>
  </si>
  <si>
    <t>Garantido por hipotecas sobre bens imóveis</t>
  </si>
  <si>
    <t>Exposições associadas a riscos particularmente elevados</t>
  </si>
  <si>
    <t>Instituições e empresas com uma avaliação de crédito de curto prazo</t>
  </si>
  <si>
    <t>Organismos de investimento coletivo</t>
  </si>
  <si>
    <t>Outros elementos</t>
  </si>
  <si>
    <t>TOTAL</t>
  </si>
  <si>
    <t>Ponderador de risco</t>
  </si>
  <si>
    <t>Do qual não objeto de notação</t>
  </si>
  <si>
    <t>Outros</t>
  </si>
  <si>
    <t>p</t>
  </si>
  <si>
    <t>q</t>
  </si>
  <si>
    <t>Exposições de retalho</t>
  </si>
  <si>
    <t>Exposições garantidas por hipotecas sobre imóveis</t>
  </si>
  <si>
    <t>Exposições sobre instituições e empresas com uma avaliação de crédito de curto prazo</t>
  </si>
  <si>
    <t>Unidades de participação ou ações em organismos de investimento coletivo</t>
  </si>
  <si>
    <t>Exposições sobre títulos de capital</t>
  </si>
  <si>
    <t>Modelo EU CR7 – Método IRB – Efeito sobre os RWEA dos derivados de crédito utilizados como técnicas de CRM</t>
  </si>
  <si>
    <t>Modelo EU CR7-A — Método IRB — Divulgação da extensão da utilização de técnicas de CRM</t>
  </si>
  <si>
    <t xml:space="preserve">Modelo EU CR8 – Declarações de fluxos de RWEA relativos a exposições ao risco de crédito de acordo com o método IRB </t>
  </si>
  <si>
    <t>A-IRB</t>
  </si>
  <si>
    <t>Intervalo de PD</t>
  </si>
  <si>
    <t>Exposições extrapatrimoniais antes de CCF</t>
  </si>
  <si>
    <t>CCF médio ponderado por exposição</t>
  </si>
  <si>
    <t>Exposição após CCF e após CRM</t>
  </si>
  <si>
    <t>PD média ponderada por exposição (%)</t>
  </si>
  <si>
    <t>Número de devedores</t>
  </si>
  <si>
    <t>LGD média ponderada por exposição (%)</t>
  </si>
  <si>
    <t>Prazo médio de vencimento ponderado por exposição (anos)</t>
  </si>
  <si>
    <t>Montante da exposição ponderada pelo risco após aplicação dos fatores de apoio</t>
  </si>
  <si>
    <t>Densidade do montante da exposição ponderada pelo risco</t>
  </si>
  <si>
    <t>Montante das perdas esperadas</t>
  </si>
  <si>
    <t>Ajustamentos de valor e provisões</t>
  </si>
  <si>
    <t xml:space="preserve">Administrações centrais ou bancos centrais </t>
  </si>
  <si>
    <t>3.1</t>
  </si>
  <si>
    <t>3.2</t>
  </si>
  <si>
    <t>4.1</t>
  </si>
  <si>
    <t>4.2</t>
  </si>
  <si>
    <t>4.3</t>
  </si>
  <si>
    <t>do qual, Retalho – Renováveis elegíveis</t>
  </si>
  <si>
    <t>4.4</t>
  </si>
  <si>
    <t>do qual, Retalho – Outros, PME</t>
  </si>
  <si>
    <t>4.5</t>
  </si>
  <si>
    <t>Montante de exposição ponderado pelo risco antes da aplicação de derivados de crédito</t>
  </si>
  <si>
    <t>Montante de exposição ponderado pelo risco efetivo</t>
  </si>
  <si>
    <t>Exposições de acordo com o F-IRB</t>
  </si>
  <si>
    <t>Administrações centrais e bancos centrais</t>
  </si>
  <si>
    <t xml:space="preserve">Empresas </t>
  </si>
  <si>
    <t>do qual, Empresas - PME</t>
  </si>
  <si>
    <t>do qual, Empresas - Financiamento especializado</t>
  </si>
  <si>
    <t>Exposições de acordo com o A-IRB</t>
  </si>
  <si>
    <t>8.1</t>
  </si>
  <si>
    <t>8.2</t>
  </si>
  <si>
    <t>9.1</t>
  </si>
  <si>
    <t xml:space="preserve">do qual, Retalho - PME - Garantido por cauções de bens imóveis </t>
  </si>
  <si>
    <t>9.2</t>
  </si>
  <si>
    <t>do qual, Retalho - não PME - Garantido por cauções de bens imóveis</t>
  </si>
  <si>
    <t>9.3</t>
  </si>
  <si>
    <t>9.4</t>
  </si>
  <si>
    <t>do qual, Retalho - PME - Outros</t>
  </si>
  <si>
    <t>9.5</t>
  </si>
  <si>
    <t>do qual, Retalho - não PME - Outros</t>
  </si>
  <si>
    <t>TOTAL (incluindo exposições F-IRB e exposições A-IRB)</t>
  </si>
  <si>
    <t xml:space="preserve">Total de exposições
</t>
  </si>
  <si>
    <t>Técnicas de redução do risco de crédito</t>
  </si>
  <si>
    <t>Métodos de redução do risco de crédito no cálculo dos RWEA</t>
  </si>
  <si>
    <t>Proteção real de crédito (FCP)</t>
  </si>
  <si>
    <t>3.3</t>
  </si>
  <si>
    <t>do qual, Empresas - Outros</t>
  </si>
  <si>
    <t>do qual, Retalho – Outros, não PME</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</si>
  <si>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</si>
  <si>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</si>
  <si>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</si>
  <si>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</si>
  <si>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</si>
  <si>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</si>
  <si>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</si>
  <si>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</si>
  <si>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</si>
  <si>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</si>
  <si>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CR10 — Financiamento especializado e exposições sobre títulos de capital de acordo com o método da ponderação do risco simples</t>
  </si>
  <si>
    <t>Modelo EU CR10.1</t>
  </si>
  <si>
    <t>Financiamento especializado: Financiamento de projetos (método de afetação)</t>
  </si>
  <si>
    <t>Categorias regulamentares</t>
  </si>
  <si>
    <t>Prazo de vencimento residual</t>
  </si>
  <si>
    <t>Exposição patrimonial</t>
  </si>
  <si>
    <t>Exposição extrapatrimonial</t>
  </si>
  <si>
    <t>Categoria 1</t>
  </si>
  <si>
    <t>Inferior a 2,5 anos</t>
  </si>
  <si>
    <t>Igual ou superior a 2,5 anos</t>
  </si>
  <si>
    <t>Categoria 2</t>
  </si>
  <si>
    <t>Categoria 3</t>
  </si>
  <si>
    <t>Categoria 4</t>
  </si>
  <si>
    <t>Categoria 5</t>
  </si>
  <si>
    <t>Modelo EU CCR1 – Análise da exposição ao CCR por método</t>
  </si>
  <si>
    <t>Modelo EU CCR2 — Operações sujeitas a requisitos de fundos próprios para o risco de CVA</t>
  </si>
  <si>
    <t>Modelo EU CCR3 – Método padrão – exposições ao CCR por ponderadores de risco e classes de exposição regulamentares</t>
  </si>
  <si>
    <t>Modelo EU CCR6 – Exposições sobre derivados de crédito</t>
  </si>
  <si>
    <t>Modelo EU CCR7 – Declarações de fluxos de RWEA das exposições ao CCR de acordo com o método IMM</t>
  </si>
  <si>
    <t>Modelo EU CCR8 – Exposições sobre CCP</t>
  </si>
  <si>
    <t>Custo de substituição (RC)</t>
  </si>
  <si>
    <t>Exposição futura potencial (PFE)</t>
  </si>
  <si>
    <t>EEPE</t>
  </si>
  <si>
    <t>Valor de exposição antes de CRM</t>
  </si>
  <si>
    <t>Valor de exposição após CRM</t>
  </si>
  <si>
    <t>RWEA</t>
  </si>
  <si>
    <t>EU - Método do risco inicial (para derivados)</t>
  </si>
  <si>
    <t>EU - SA-CCR Simplificado (para derivados)</t>
  </si>
  <si>
    <t>SA-CCR (para derivados)</t>
  </si>
  <si>
    <t>IMM (para derivados e SFT)</t>
  </si>
  <si>
    <t>Do qual conjuntos de compensação de operações de financiamento através de valores mobiliários</t>
  </si>
  <si>
    <t>2b</t>
  </si>
  <si>
    <t>Do qual derivados e conjuntos de compensação de derivados e operações de liquidação longa</t>
  </si>
  <si>
    <t>2c</t>
  </si>
  <si>
    <t>Do qual decorrente de conjuntos de compensação contratual entre produtos</t>
  </si>
  <si>
    <t>Método simples baseado em cauções financeiras (para SFT)</t>
  </si>
  <si>
    <t>Método integral baseado em cauções financeiras (para SFT)</t>
  </si>
  <si>
    <t>VaR (Valor em risco) para SFT</t>
  </si>
  <si>
    <t>Total de operações sujeitas ao método avançado</t>
  </si>
  <si>
    <t xml:space="preserve">   i) Componente VaR (incluindo o multiplicador de três)</t>
  </si>
  <si>
    <t xml:space="preserve">   ii) Componente VaR sob tensão (incluindo o multiplicador de três):</t>
  </si>
  <si>
    <t>Operações sujeitas ao método padrão</t>
  </si>
  <si>
    <t xml:space="preserve">Total de operações sujeitas a requisitos de fundos próprios para o risco de CVA </t>
  </si>
  <si>
    <t>Classes de exposição</t>
  </si>
  <si>
    <t xml:space="preserve">Administrações regionais ou autoridades locais </t>
  </si>
  <si>
    <t>Escala de PD</t>
  </si>
  <si>
    <t>PD média ponderada da exposição (%)</t>
  </si>
  <si>
    <t>Densidade dos montantes das exposições ponderados pelo risco</t>
  </si>
  <si>
    <t>Total (todas as classes de exposição relevantes para o CCR)</t>
  </si>
  <si>
    <t>Cauções utilizadas em operações de derivados</t>
  </si>
  <si>
    <t>Cauções utilizadas em SFT</t>
  </si>
  <si>
    <t>Tipo de caução</t>
  </si>
  <si>
    <t>Justo valor das cauções recebidas</t>
  </si>
  <si>
    <t>Justo valor das cauções dadas</t>
  </si>
  <si>
    <t>Segregadas</t>
  </si>
  <si>
    <t>Não segregadas</t>
  </si>
  <si>
    <t>Numerário – moeda nacional</t>
  </si>
  <si>
    <t>Numerário – outras moedas</t>
  </si>
  <si>
    <t>Dívida soberana nacional</t>
  </si>
  <si>
    <t>Outra dívida soberana</t>
  </si>
  <si>
    <t>Dívida de agência estatal</t>
  </si>
  <si>
    <t>Obrigações de empresas</t>
  </si>
  <si>
    <t>Outras cauções</t>
  </si>
  <si>
    <t>Proteção adquirida</t>
  </si>
  <si>
    <t>Proteção vendida</t>
  </si>
  <si>
    <t>Montantes nocionais</t>
  </si>
  <si>
    <t>Opções de crédito</t>
  </si>
  <si>
    <t>Outros derivados de crédito</t>
  </si>
  <si>
    <t>Total de montantes nocionais</t>
  </si>
  <si>
    <t>Justos valores</t>
  </si>
  <si>
    <t>Justo valor positivo (ativo)</t>
  </si>
  <si>
    <t>Justo valor negativo (passivo)</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</si>
  <si>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</si>
  <si>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</si>
  <si>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</si>
  <si>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</si>
  <si>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</si>
  <si>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</si>
  <si>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</si>
  <si>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</si>
  <si>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Valor de exposição </t>
  </si>
  <si>
    <t>Exposições sobre QCCP elegíveis (total)</t>
  </si>
  <si>
    <t>Exposições para transações em QCCP (excluindo margem inicial e contribuições para o fundo de proteção) do qual</t>
  </si>
  <si>
    <t xml:space="preserve">   i) Derivados OTC</t>
  </si>
  <si>
    <t xml:space="preserve">   ii) Derivados transacionados em bolsa</t>
  </si>
  <si>
    <t xml:space="preserve">   iii) SFT</t>
  </si>
  <si>
    <t xml:space="preserve">   iv) Conjuntos de compensação em que a compensação contratual entre produtos foi aprovada</t>
  </si>
  <si>
    <t>Margem inicial segregada</t>
  </si>
  <si>
    <t>Margem inicial não segregada</t>
  </si>
  <si>
    <t>Contribuições pré-financiadas para o fundo de proteção</t>
  </si>
  <si>
    <t>Contribuições não financiadas para o fundo de proteção</t>
  </si>
  <si>
    <t>Exposições a CCP não elegíveis (total)</t>
  </si>
  <si>
    <t>Exposições para transações em CCP não elegíveis (excluindo margem inicial e contribuições para o fundo de proteção); do qual</t>
  </si>
  <si>
    <t>Modelo EU-SEC1 — Exposições de titularização extra carteira de negociação</t>
  </si>
  <si>
    <t>Modelo EU-SEC2 — Exposições de titularização na carteira de negociação</t>
  </si>
  <si>
    <t>Modelo EU-SEC3 — Exposições de titularização extra carteira de negociação e requisitos de fundos próprios regulamentares associados — a instituição atua na qualidade de cedente ou patrocinador</t>
  </si>
  <si>
    <t>Modelo EU-SEC4 — Exposições de titularização extra carteira de negociação e requisitos de fundos próprios regulamentares associados — a instituição atua na qualidade de investidor</t>
  </si>
  <si>
    <t>Modelo EU-SEC5 — Exposições titularizadas pela instituição — Exposições em situação de incumprimento e ajustamentos para riscos de crédito específicos</t>
  </si>
  <si>
    <t>A instituição atua na qualidade de cedente</t>
  </si>
  <si>
    <t>A instituição atua na qualidade de patrocinador</t>
  </si>
  <si>
    <t>A instituição atua na qualidade de investidor</t>
  </si>
  <si>
    <t>Tradicional</t>
  </si>
  <si>
    <t>Sintética</t>
  </si>
  <si>
    <t>Subtotal</t>
  </si>
  <si>
    <t>STS</t>
  </si>
  <si>
    <t>Não STS</t>
  </si>
  <si>
    <t>do qual, SRT</t>
  </si>
  <si>
    <t>Total das exposições</t>
  </si>
  <si>
    <t>Retalho (total)</t>
  </si>
  <si>
    <t xml:space="preserve">   empréstimos hipotecários sobre imóveis de habitação</t>
  </si>
  <si>
    <t xml:space="preserve">   cartões de crédito</t>
  </si>
  <si>
    <t xml:space="preserve">   outras exposições de retalho </t>
  </si>
  <si>
    <t xml:space="preserve">   retitularização</t>
  </si>
  <si>
    <t>Por grosso (total)</t>
  </si>
  <si>
    <t xml:space="preserve">   empréstimos a empresas</t>
  </si>
  <si>
    <t xml:space="preserve">   empréstimos hipotecários sobre imóveis comerciais </t>
  </si>
  <si>
    <t xml:space="preserve">   locações e contas a receber</t>
  </si>
  <si>
    <t xml:space="preserve">   por grosso, outros</t>
  </si>
  <si>
    <t>Valores de exposição (por escalões de ponderação de risco (RW)/deduções)</t>
  </si>
  <si>
    <t>Valores de exposição (por abordagem regulamentar)</t>
  </si>
  <si>
    <t>Montante de exposição ponderado pelo risco (RWEA)
 (por abordagem regulamentar)</t>
  </si>
  <si>
    <t>Requisito de fundos próprios após aplicação do limite máximo</t>
  </si>
  <si>
    <t>RW ≤ 20 %</t>
  </si>
  <si>
    <t xml:space="preserve"> RW &gt; 20 % e até 50 %</t>
  </si>
  <si>
    <t xml:space="preserve"> RW &gt; 50 % e até 100 %</t>
  </si>
  <si>
    <t xml:space="preserve"> RW &gt; 100 % e até 1250 %</t>
  </si>
  <si>
    <t>RW 1250 %/deduções</t>
  </si>
  <si>
    <t>SEC-IRBA</t>
  </si>
  <si>
    <t>SEC-ERBA
(incluindo IAA)</t>
  </si>
  <si>
    <t>SEC-SA</t>
  </si>
  <si>
    <t>RW 1250 %/ deduções</t>
  </si>
  <si>
    <t>RW 1250 %
deduções</t>
  </si>
  <si>
    <t xml:space="preserve">Operações tradicionais </t>
  </si>
  <si>
    <t xml:space="preserve">   Titularização</t>
  </si>
  <si>
    <t xml:space="preserve">       Retalho</t>
  </si>
  <si>
    <t xml:space="preserve">       do qual, STS</t>
  </si>
  <si>
    <t xml:space="preserve">       Por grosso</t>
  </si>
  <si>
    <t xml:space="preserve">   Retitularização</t>
  </si>
  <si>
    <t xml:space="preserve">Operações sintéticas </t>
  </si>
  <si>
    <t xml:space="preserve">       Subjacente de retalho</t>
  </si>
  <si>
    <t>Montante de exposição ponderado pelo risco (RWEA) 
(por abordagem regulamentar)</t>
  </si>
  <si>
    <t>RW  1250 %/deduções</t>
  </si>
  <si>
    <t xml:space="preserve">Titularização tradicional </t>
  </si>
  <si>
    <t xml:space="preserve">Titularização sintética </t>
  </si>
  <si>
    <t>Exposições titularizadas pela instituição — A instituição atua na qualidade de cedente ou patrocinador</t>
  </si>
  <si>
    <t>Total do montante nominal em dívida</t>
  </si>
  <si>
    <t>Total do montante dos ajustamentos para risco específico de crédito efetuados durante o período</t>
  </si>
  <si>
    <t>do qual, exposições em situação de incumprimento</t>
  </si>
  <si>
    <t>Modelo EU MR1 – Risco de mercado de acordo com o método padrão</t>
  </si>
  <si>
    <t>Modelo EU MR2-A – Risco de mercado de acordo com o método dos modelos internos (IMA)</t>
  </si>
  <si>
    <t>Modelo EU MR3 – Valores IMA para as carteiras de negociação</t>
  </si>
  <si>
    <t>Modelo EU MR4 – Comparação das estimativas de VaR com os ganhos/perdas</t>
  </si>
  <si>
    <t>Risco de taxa de juro (geral e específico)</t>
  </si>
  <si>
    <t>Risco sobre títulos de capital (geral e específico)</t>
  </si>
  <si>
    <t>Risco cambial</t>
  </si>
  <si>
    <t xml:space="preserve">Risco sobre mercadorias </t>
  </si>
  <si>
    <t xml:space="preserve">Opções </t>
  </si>
  <si>
    <t>Método simplificado</t>
  </si>
  <si>
    <t>Método Delta-plus</t>
  </si>
  <si>
    <t>Método baseado em cenários</t>
  </si>
  <si>
    <t>Fator de multiplicação (mc) x média dos 60 dias úteis anteriores (VaRavg)</t>
  </si>
  <si>
    <t>Medida IRC mais recente</t>
  </si>
  <si>
    <t>Medida IRC média de 12 semanas</t>
  </si>
  <si>
    <t>Medida de risco global mais recente</t>
  </si>
  <si>
    <t>Medida de risco global média de 12 semanas</t>
  </si>
  <si>
    <t xml:space="preserve">Medida de risco global - Valor mínimo </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</si>
  <si>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</si>
  <si>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</si>
  <si>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</si>
  <si>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</si>
  <si>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</si>
  <si>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</si>
  <si>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</si>
  <si>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</si>
  <si>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</si>
  <si>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</si>
  <si>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</si>
  <si>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</si>
  <si>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</si>
  <si>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</si>
  <si>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</si>
  <si>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</si>
  <si>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</si>
  <si>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</si>
  <si>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</si>
  <si>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</si>
  <si>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</si>
  <si>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</si>
  <si>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 xml:space="preserve">VaR (10 dias 99 %) </t>
  </si>
  <si>
    <t>Valor máximo</t>
  </si>
  <si>
    <t>Valor médio</t>
  </si>
  <si>
    <t xml:space="preserve">Valor mínimo </t>
  </si>
  <si>
    <t>Final do período</t>
  </si>
  <si>
    <t>SVaR (10 dias 99 %)</t>
  </si>
  <si>
    <t>IRC (99,9 %)</t>
  </si>
  <si>
    <t xml:space="preserve">Medida de risco global (99,9 %) </t>
  </si>
  <si>
    <t>Rácios de Fundos próprios (em percentagem do montante da exposição ponderada pelo risco)</t>
  </si>
  <si>
    <t>(Ajustamento para isenção temporária das exposições sobre bancos centrais (se aplicável))</t>
  </si>
  <si>
    <t>Ajustamento para instrumentos financeiros derivados</t>
  </si>
  <si>
    <t>(Componente CCP isenta das exposições em que uma instituição procede em nome de um cliente à compensação através de uma CCP) (método do risco inicial)</t>
  </si>
  <si>
    <t>(Provisões gerais deduzidas na determinação dos fundos próprios de nível 1 e provisões específicas associadas às exposições extrapatrimoniais)</t>
  </si>
  <si>
    <t>Rácio de alavancagem (excluindo o impacto de qualquer isenção temporária aplicável às reservas junto de bancos centrais) (%)</t>
  </si>
  <si>
    <t>EU-27b</t>
  </si>
  <si>
    <t>Medida de exposição total (incluindo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</si>
  <si>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Medida de exposição total (excluindo o impacto de qualquer isenção temporária aplicável das reservas junto de bancos centrais) que incorpora valores médios da linha 28 dos ativos SFT em termos brutos (após ajustamento para operações contabilísticas de venda e líquidos dos montantes das contas a pagar e a receber em numerário associadas)</t>
  </si>
  <si>
    <t>Operações de financiamento através de valores mobiliários com clientes financeiros caucionadas por HQLA de nível 1, produtivas, sujeitas a uma margem de avaliação (haircut) de 0 %</t>
  </si>
  <si>
    <t>Operações de financiamento através de valores mobiliários com clientes financeiros caucionadas por outros ativos, produtivas, e empréstimos e adiantamentos a instituições financeiras, produtivos</t>
  </si>
  <si>
    <t>Empréstimos a clientes empresariais não financeiros, produtivos, empréstimos a clientes de retalho e pequenas empresas, produtivos, e empréstimos a entidades soberanas e entidades do setor público, produtivos, do qual:</t>
  </si>
  <si>
    <t xml:space="preserve"> Proteção pessoal de crédito (UFCP)</t>
  </si>
  <si>
    <t>do qual, Retalho – Bens imóveis, PME</t>
  </si>
  <si>
    <t>do qual, Retalho – Bens imóveis, não PME</t>
  </si>
  <si>
    <t xml:space="preserve">VaR do dia anterior (VaR t-1 ) </t>
  </si>
  <si>
    <t>SVaR mais recente disponível (SVaR t-1 ))</t>
  </si>
  <si>
    <t>Fator de multiplicação (ms) x média dos 60 dias úteis anteriores (SVaRavg)</t>
  </si>
  <si>
    <t>Modelo 1</t>
  </si>
  <si>
    <t>Voltar ao Índice</t>
  </si>
  <si>
    <t>Modelo 2</t>
  </si>
  <si>
    <t>Repartição dos empréstimos e adiantamentos objeto de moratórias legislativas e não legislativas por prazo residual das moratórias</t>
  </si>
  <si>
    <t>Modelo 3</t>
  </si>
  <si>
    <t>Informações sobre novos empréstimos e adiantamentos concedidos ao abrigo de novos sistemas de garantia pública introduzidos em resposta à crise da COVID-19</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</si>
  <si>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</si>
  <si>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</si>
  <si>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</si>
  <si>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</si>
  <si>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</si>
  <si>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</si>
  <si>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</si>
  <si>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</si>
  <si>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</si>
  <si>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</si>
  <si>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</si>
  <si>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</si>
  <si>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</si>
  <si>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</si>
  <si>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</si>
  <si>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</si>
  <si>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</si>
  <si>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</si>
  <si>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</si>
  <si>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</si>
  <si>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</si>
  <si>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</si>
  <si>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</si>
  <si>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</si>
  <si>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</si>
  <si>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</si>
  <si>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</si>
  <si>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</si>
  <si>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</si>
  <si>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</si>
  <si>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</si>
  <si>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</si>
  <si>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</si>
  <si>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</si>
  <si>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</si>
  <si>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</si>
  <si>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</si>
  <si>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</si>
  <si>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</si>
  <si>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</si>
  <si>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</si>
  <si>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</si>
  <si>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</si>
  <si>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</si>
  <si>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</si>
  <si>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</si>
  <si>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</si>
  <si>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</si>
  <si>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</si>
  <si>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</si>
  <si>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Notas:</t>
  </si>
  <si>
    <t>O somatório das rubricas 1, 2, 3 e 9 equivalem à rubrica 1 do Template CC1.</t>
  </si>
  <si>
    <t>A rubrica 6 equivale ao somatório das rubricas 2 e 3 do Template CC1.</t>
  </si>
  <si>
    <t>O somatório das rubricas 7 e 12 equivalem à rubrica 5a do Template CC1.</t>
  </si>
  <si>
    <t>A rubrica 14 equivale à rubrica 28 do Template CC1.</t>
  </si>
  <si>
    <t>A rubrica 15 equivale à rubrica 30 do Template CC1.</t>
  </si>
  <si>
    <t>A rubrica 16 equivale à rubrica 34 do Template CC1.</t>
  </si>
  <si>
    <t>A rubrica 19 equivale à rubrica 46 do Template CC1.</t>
  </si>
  <si>
    <t>A rubrica 20 equivale à rubrica 48 do Template CC1.</t>
  </si>
  <si>
    <t>A rubrica 22 equivale à rubrica 55 do Template CC1.</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</si>
  <si>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</si>
  <si>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</si>
  <si>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</si>
  <si>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</si>
  <si>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</si>
  <si>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</si>
  <si>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</si>
  <si>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</si>
  <si>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</si>
  <si>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</si>
  <si>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</si>
  <si>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</si>
  <si>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</si>
  <si>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</si>
  <si>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</si>
  <si>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</si>
  <si>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</si>
  <si>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</si>
  <si>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</si>
  <si>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</si>
  <si>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</si>
  <si>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</si>
  <si>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</si>
  <si>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</si>
  <si>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</si>
  <si>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</si>
  <si>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</si>
  <si>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</si>
  <si>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</si>
  <si>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</si>
  <si>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Modelos das Guidelines EBA/GL/2020/07</t>
  </si>
  <si>
    <t>Informações sobre os empréstimos e adiantamentos objeto de moratórias legislativas e não legislativas</t>
  </si>
  <si>
    <t>Outras divulgações regulamentares periódicas</t>
  </si>
  <si>
    <t>Modelo IFRS9-FL - Divulgação uniforme do regime transitório para reduzir o impacto da IFRS 9  (EBA/GL/2020/12)</t>
  </si>
  <si>
    <t xml:space="preserve"> Síntese dos montantes totais das exposições ao risco</t>
  </si>
  <si>
    <t>Modelo para os indicadores de base</t>
  </si>
  <si>
    <t>Composição dos fundos próprios regulamentares</t>
  </si>
  <si>
    <t>Reconciliação dos fundos próprios regulamentares com o balanço nas demonstrações financeiras auditadas</t>
  </si>
  <si>
    <t>Distribuição geográfica das exposições de crédito relevantes para o cálculo da reserva contracíclica de fundos próprios</t>
  </si>
  <si>
    <t>Montante da reserva contracíclica de fundos próprios específica da instituição</t>
  </si>
  <si>
    <t>Resumo da conciliação dos ativos contabilísticos e das exposições utilizadas para efeitos do rácio de alavancagem</t>
  </si>
  <si>
    <t>Divulgação comum do rácio de alavancagem</t>
  </si>
  <si>
    <t>Repartição das exposições patrimoniais (excluindo derivados, SFT e exposições isentas)</t>
  </si>
  <si>
    <t>Informação quantitativa sobre o rácio de cobertura de liquidez (LCR)</t>
  </si>
  <si>
    <t xml:space="preserve">Rácio de Financiamento Estável Líquido </t>
  </si>
  <si>
    <t>Exposições produtivas e não produtivas e provisões relacionadas</t>
  </si>
  <si>
    <t>Prazo de vencimento das exposições</t>
  </si>
  <si>
    <t>Qualidade de crédito das exposições reestruturadas</t>
  </si>
  <si>
    <t>Qualidade das exposições não produtivas, por localização geográfica </t>
  </si>
  <si>
    <t>Qualidade de crédito dos empréstimos e adiantamentos, por setor</t>
  </si>
  <si>
    <t>Qualidade da restruturação</t>
  </si>
  <si>
    <t>Variações no volume de empréstimos e adiantamentos não produtivos</t>
  </si>
  <si>
    <t xml:space="preserve">Avaliação das cauções - empréstimos e adiantamentos </t>
  </si>
  <si>
    <t xml:space="preserve">Cauções obtidas por aquisição da posse e processos de execução </t>
  </si>
  <si>
    <t>Cauções obtidas por aquisição da posse e processos de execução - discriminação por antiguidade</t>
  </si>
  <si>
    <t>Síntese das técnicas de CRM  Divulgação da utilização de técnicas de redução do risco de crédito</t>
  </si>
  <si>
    <t>Método padrão – Exposição ao risco de crédito e efeitos de redução do risco de crédito (CRM)</t>
  </si>
  <si>
    <t>Método padrão</t>
  </si>
  <si>
    <t>Método IRB – Efeito sobre os RWEA dos derivados de crédito utilizados como técnicas de CRM</t>
  </si>
  <si>
    <t>Método IRB — Divulgação da extensão da utilização de técnicas de CRM</t>
  </si>
  <si>
    <t xml:space="preserve">Declarações de fluxos de RWEA relativos a exposições ao risco de crédito de acordo com o método IRB </t>
  </si>
  <si>
    <t>Exposições de financiamento especializado e em títulos de capital de acordo com o método da ponderação do risco simples</t>
  </si>
  <si>
    <t>Análise da exposição ao CCR por método</t>
  </si>
  <si>
    <t>Operações sujeitas a requisitos de fundos próprios para o risco de CVA</t>
  </si>
  <si>
    <t>Método padrão – exposições ao CCR por ponderadores de risco e classes de exposição regulamentares</t>
  </si>
  <si>
    <t>Método IRB – exposições ao CRR por classes de exposição e intervalos de PD</t>
  </si>
  <si>
    <t>Composição das cauções para as exposições ao CCR</t>
  </si>
  <si>
    <t>Exposições sobre derivados de crédito</t>
  </si>
  <si>
    <t>Declarações de fluxos de RWEA das exposições ao CCR de acordo com o método IMM</t>
  </si>
  <si>
    <t>Exposições sobre CCP</t>
  </si>
  <si>
    <t>Exposições de titularização extra carteira de negociação</t>
  </si>
  <si>
    <t>Exposições de titularização na carteira de negociação</t>
  </si>
  <si>
    <t>Exposições de titularização extra carteira de negociação e requisitos de fundos próprios regulamentares associados — a instituição atua na qualidade de cedente ou patrocinador</t>
  </si>
  <si>
    <t>Exposições de titularização extra carteira de negociação e requisitos de fundos próprios regulamentares associados — a instituição atua na qualidade de investidor</t>
  </si>
  <si>
    <t>Exposições titularizadas pela instituição — Exposições em situação de incumprimento e ajustamentos para riscos de crédito específicos</t>
  </si>
  <si>
    <t>Risco de mercado de acordo com o método padrão</t>
  </si>
  <si>
    <t>Risco de mercado de acordo com o método dos modelos internos (IMA)</t>
  </si>
  <si>
    <t>Declarações de fluxos de RWEA para os riscos de mercado de acordo com o método IMA</t>
  </si>
  <si>
    <t>Valores IMA para as carteiras de negociação</t>
  </si>
  <si>
    <t>Comparação das estimativas de VaR com os ganhos/perdas</t>
  </si>
  <si>
    <t>Modelos ITS 2020/04</t>
  </si>
  <si>
    <t>Milhares de euros</t>
  </si>
  <si>
    <t>Rácio de Cobertura de Liquidez (*)</t>
  </si>
  <si>
    <t>CORPORATE</t>
  </si>
  <si>
    <t>0.00 to &lt;0.15</t>
  </si>
  <si>
    <t>0.15 to &lt;0.25</t>
  </si>
  <si>
    <t>0.25 to &lt;0.50</t>
  </si>
  <si>
    <t>0.50 to &lt;0.75</t>
  </si>
  <si>
    <t>0.75 to &lt;2.50</t>
  </si>
  <si>
    <t>2.50 to &lt;10.00</t>
  </si>
  <si>
    <t>10.00 to &lt;100.00</t>
  </si>
  <si>
    <t>100.00 (Default)</t>
  </si>
  <si>
    <t>Subtotal Corporate</t>
  </si>
  <si>
    <t>OTHER RETAIL - SME</t>
  </si>
  <si>
    <t>Subtotal Other Retail SME</t>
  </si>
  <si>
    <t>Modelo EU CR6 – Método IRB – Exposições ao risco de crédito por classes de exposição e intervalo de PD</t>
  </si>
  <si>
    <t>0.00 to &lt;0.10</t>
  </si>
  <si>
    <t>0.10  to &lt;0.15</t>
  </si>
  <si>
    <t>0.75 to &lt;1.75</t>
  </si>
  <si>
    <t>1.75 to &lt;2.5</t>
  </si>
  <si>
    <t>2.5 to &lt;5</t>
  </si>
  <si>
    <t>5 to &lt;10</t>
  </si>
  <si>
    <t>10 to &lt;20</t>
  </si>
  <si>
    <t>20 to &lt;30</t>
  </si>
  <si>
    <t>30.00 to &lt;100.00</t>
  </si>
  <si>
    <t>CORPORATE SME</t>
  </si>
  <si>
    <t>Subtotal Corporate SME</t>
  </si>
  <si>
    <t>QUALIFYING REVOLVING RETAIL EXPOSURES</t>
  </si>
  <si>
    <t>Subtotal Qualifying Revolving Retail Exposures</t>
  </si>
  <si>
    <t>OTHER RETAIL - NON SME</t>
  </si>
  <si>
    <t>Subtotal Other Retail Non SME</t>
  </si>
  <si>
    <t>GARANTIDO POR REAL ESTATE SME</t>
  </si>
  <si>
    <t>GARANTIDO POR REAL ESTATE NON SME</t>
  </si>
  <si>
    <t>Subtotal garantido por Real Estate SME</t>
  </si>
  <si>
    <t>Subtotal garantido por Non SME</t>
  </si>
  <si>
    <t>Total (todas as classes)</t>
  </si>
  <si>
    <t xml:space="preserve">RWEA sem efeitos de substituição
(apenas efeitos de redução)
</t>
  </si>
  <si>
    <t xml:space="preserve">RWEA com efeitos de substituição
(efeitos de redução e de substituição)
</t>
  </si>
  <si>
    <t xml:space="preserve"> 
Parte das exposições cobertas por cauções financeiras (% )</t>
  </si>
  <si>
    <t>Parte das exposições cobertas por outras cauções elegíveis (%)</t>
  </si>
  <si>
    <t>Parte das exposições cobertas por outras proteções reais de crédito (%)</t>
  </si>
  <si>
    <t xml:space="preserve">
Parte das exposições cobertas por garantias (% )</t>
  </si>
  <si>
    <t>Parte das exposições cobertas por derivados de crédito (% )</t>
  </si>
  <si>
    <t>Parte das exposições cobertas por cauções de bens imóveis (% )</t>
  </si>
  <si>
    <t>Parte das exposições cobertas por créditos a receber (% )</t>
  </si>
  <si>
    <t>Parte das exposições cobertas por outras cauções de bens físicos (%)</t>
  </si>
  <si>
    <t>Parte das exposições cobertas por depósitos em numerário (%)</t>
  </si>
  <si>
    <t>Parte das exposições cobertas por apólices de seguro de vida (%)</t>
  </si>
  <si>
    <t>Parte das exposições cobertas por instrumentos detidos por um terceiro (%)</t>
  </si>
  <si>
    <t>Portugal</t>
  </si>
  <si>
    <t>Polónia</t>
  </si>
  <si>
    <t>Moçambique e outros</t>
  </si>
  <si>
    <t>f </t>
  </si>
  <si>
    <t>Do qual: vencido &gt; 1 ano ≤ 2 anos</t>
  </si>
  <si>
    <t>Âmbito de consolidação: consolidado</t>
  </si>
  <si>
    <t>Ativos de derivados para efeitos do NSFR </t>
  </si>
  <si>
    <t>Outros ativos</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</si>
  <si>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</si>
  <si>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</si>
  <si>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</si>
  <si>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</si>
  <si>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</si>
  <si>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</si>
  <si>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</si>
  <si>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</si>
  <si>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T</t>
  </si>
  <si>
    <t xml:space="preserve">Modelo EU REM1 — Remuneração atribuída para o exercício financeiro </t>
  </si>
  <si>
    <t>Função de fiscalização do órgão de administração</t>
  </si>
  <si>
    <t xml:space="preserve">Função de gestão do órgão de administração </t>
  </si>
  <si>
    <t>Outros membros da direção de topo</t>
  </si>
  <si>
    <t>Outro pessoal identificado</t>
  </si>
  <si>
    <t>Remuneração fixa</t>
  </si>
  <si>
    <t>Número de membros do pessoal identificado</t>
  </si>
  <si>
    <t>Remuneração fixa total</t>
  </si>
  <si>
    <t>Do qual: pecuniária</t>
  </si>
  <si>
    <t>(Não aplicável na UE)</t>
  </si>
  <si>
    <t>EU-4a</t>
  </si>
  <si>
    <t>Do qual: ações ou direitos de propriedade equivalentes</t>
  </si>
  <si>
    <t xml:space="preserve">Do qual: instrumentos associados a ações ou instrumentos não pecuniários equivalentes </t>
  </si>
  <si>
    <t>EU-5x</t>
  </si>
  <si>
    <t>Do qual: outros instrumentos</t>
  </si>
  <si>
    <t>Do qual: outras formas</t>
  </si>
  <si>
    <t>Remuneração variável</t>
  </si>
  <si>
    <t>Número de membros do pessoal identificados</t>
  </si>
  <si>
    <t>Remuneração variável total</t>
  </si>
  <si>
    <t>Do qual: diferida</t>
  </si>
  <si>
    <t>EU-13a</t>
  </si>
  <si>
    <t>EU-14 a</t>
  </si>
  <si>
    <t>EU-13b</t>
  </si>
  <si>
    <t>EU-14b</t>
  </si>
  <si>
    <t>EU-14x</t>
  </si>
  <si>
    <t>EU-14y</t>
  </si>
  <si>
    <t>Total da remuneração (2 + 10)</t>
  </si>
  <si>
    <t>Modelo EU REM2 — Pagamentos especiais ao pessoal cuja atividade profissional tem um impacto significativo no perfil de risco das instituições (pessoal identificado)</t>
  </si>
  <si>
    <t xml:space="preserve">Remuneração variável garantida atribuída </t>
  </si>
  <si>
    <t>Remuneração variável garantida atribuída - Número de membros do pessoal identificados</t>
  </si>
  <si>
    <t>Remuneração variável garantida atribuída - Montante total</t>
  </si>
  <si>
    <t>Do qual remuneração variável garantida atribuída paga durante o exercício financeiro, que não é tida em conta para o limite máximo dos prémios</t>
  </si>
  <si>
    <t>Indemnizações por cessação de funções atribuídas em períodos anteriores que foram pagas durante o exercício financeiro</t>
  </si>
  <si>
    <t>Indemnizações por cessação de funções atribuídas em períodos anteriores que foram pagas durante o exercício financeiro - Número de membros do pessoal identificados</t>
  </si>
  <si>
    <t>Indemnizações por cessação de funções atribuídas em períodos anteriores que foram pagas durante o exercício financeiro - Montante total</t>
  </si>
  <si>
    <t>Indemnizações por cessação de funções atribuídas durante o exercício financeiro</t>
  </si>
  <si>
    <t>Indemnizações por cessação de funções atribuídas durante o exercício financeiro - Número de membros do pessoal identificados</t>
  </si>
  <si>
    <t>Indemnizações por cessação de funções atribuídas durante o exercício financeiro - Montante total</t>
  </si>
  <si>
    <t xml:space="preserve">Do qual pagas durante o exercício financeiro </t>
  </si>
  <si>
    <t>Do qual diferidas</t>
  </si>
  <si>
    <t>Do qual indemnizações por cessação de funções pagas durante o exercício financeiro, que são tidas em conta para o limite máximo dos prémios</t>
  </si>
  <si>
    <t>Do qual o pagamento mais elevado que foi atribuído a uma única pessoa</t>
  </si>
  <si>
    <t xml:space="preserve">Modelo EU REM3 — Remuneração diferida </t>
  </si>
  <si>
    <t>EU - g</t>
  </si>
  <si>
    <t>EU - h</t>
  </si>
  <si>
    <t>Remuneração diferida e retida</t>
  </si>
  <si>
    <t>Montante total da remuneração diferida atribuída para períodos de desempenho anteriores</t>
  </si>
  <si>
    <t xml:space="preserve">
Do qual devido à aquisição de direitos no exercício financeiro</t>
  </si>
  <si>
    <t xml:space="preserve">
Do qual aquisição de direitos em exercícios financeiros posteriores</t>
  </si>
  <si>
    <t>Montante do ajustamento em função do desempenho aplicado no exercício financeiro relativamente à remuneração diferida que se tornou adquirida no exercício financeiro</t>
  </si>
  <si>
    <t>Montante do ajustamento em função do desempenho aplicado no exercício financeiro relativamente à remuneração diferida que se tornou adquirida em anos de desempenho futuros</t>
  </si>
  <si>
    <t xml:space="preserve">Montante total da remuneração diferida atribuída antes do exercício financeiro efetivamente paga no exercício financeiro </t>
  </si>
  <si>
    <t>Montante total da remuneração diferida atribuída ao período de desempenho anterior que se tornou adquirida mas está sujeita a períodos de retenção</t>
  </si>
  <si>
    <t>Pecuniária</t>
  </si>
  <si>
    <t xml:space="preserve">Instrumentos associados a ações ou instrumentos não pecuniários equivalentes </t>
  </si>
  <si>
    <t>Outros instrumentos</t>
  </si>
  <si>
    <t>Outras formas</t>
  </si>
  <si>
    <t>Função de gestão do órgão de administração</t>
  </si>
  <si>
    <t>Montante total</t>
  </si>
  <si>
    <t>Modelo EU REM4 — Remuneração igual ou superior a 1 milhão de EUR por ano</t>
  </si>
  <si>
    <t>EUR</t>
  </si>
  <si>
    <t>Membros do pessoal identificados que auferem remunerações elevadas na aceção do artigo 450.º, alínea i), do CRR</t>
  </si>
  <si>
    <t>de 1 000 000 até menos de 1 500 000</t>
  </si>
  <si>
    <t>de 1 500 000 até menos de 2 000 000</t>
  </si>
  <si>
    <t>de 2 000 000 até menos de 2 500 000</t>
  </si>
  <si>
    <t>de 2 500 000 até menos de 3 000 000</t>
  </si>
  <si>
    <t>de 3 000 000 até menos de 3 500 000</t>
  </si>
  <si>
    <t>de 3 500 000 até menos de 4 000 000</t>
  </si>
  <si>
    <t>de 4 000 000 até menos de 4 500 000</t>
  </si>
  <si>
    <t>de 4 500 000 até menos de 5 000 000</t>
  </si>
  <si>
    <t>de 5 000 000 até menos de 6 000 000</t>
  </si>
  <si>
    <t>de 6 000 000 até menos de 7 000 000</t>
  </si>
  <si>
    <t>de 7 000 000 até menos de 8 000 000</t>
  </si>
  <si>
    <t>Modelo EU REM5 — Informação sobre a remuneração do pessoal cuja atividade profissional tem um impacto significativo no perfil de risco das instituições (pessoal identificado)</t>
  </si>
  <si>
    <t xml:space="preserve">a </t>
  </si>
  <si>
    <t>Remuneração do órgão de administração</t>
  </si>
  <si>
    <t>Segmentos de atividade</t>
  </si>
  <si>
    <t>Total do órgão de administração</t>
  </si>
  <si>
    <t>Banca de investimento</t>
  </si>
  <si>
    <t>Banca de retalho</t>
  </si>
  <si>
    <t>Gestão de ativos</t>
  </si>
  <si>
    <t>Funções empresariais</t>
  </si>
  <si>
    <t>Funções de controlo interno independentes</t>
  </si>
  <si>
    <t>Todos os outros</t>
  </si>
  <si>
    <t xml:space="preserve">Total </t>
  </si>
  <si>
    <t>Número total de membros do pessoal identificados</t>
  </si>
  <si>
    <t>Do qual: membros do órgão de administração</t>
  </si>
  <si>
    <t>Do qual: outros membros da direção de topo</t>
  </si>
  <si>
    <t>Do qual: outro pessoal identificado</t>
  </si>
  <si>
    <t>Remuneração total do pessoal identificado</t>
  </si>
  <si>
    <t xml:space="preserve">Do qual: remuneração variável </t>
  </si>
  <si>
    <t xml:space="preserve">Do qual: remuneração fixa </t>
  </si>
  <si>
    <t>Modelo EU AE1 - Ativos onerados e não onerados</t>
  </si>
  <si>
    <t>Montante escriturado dos ativos onerados</t>
  </si>
  <si>
    <t>Justo valor dos ativos onerados</t>
  </si>
  <si>
    <t>Montante escriturado dos ativos não onerados</t>
  </si>
  <si>
    <t>Justo valor dos ativos não onerados</t>
  </si>
  <si>
    <t>do qual, EHQLA e HQLA nocionalmente elegíveis</t>
  </si>
  <si>
    <t>do qual, EHQLA e HQLA</t>
  </si>
  <si>
    <t>Ativos da instituição que divulga as informações</t>
  </si>
  <si>
    <t>Instrumentos de capital próprio</t>
  </si>
  <si>
    <t>do qual: obrigações cobertas</t>
  </si>
  <si>
    <t>do qual: titularizações</t>
  </si>
  <si>
    <t>do qual: emitido por administrações públicas</t>
  </si>
  <si>
    <t>do qual: emitido por empresas financeiras</t>
  </si>
  <si>
    <t>do qual: emitido por empresas não-financeiras</t>
  </si>
  <si>
    <t>Modelo EU AE2 - Cauções recebidas e valores mobiliários representativos de dívida próprios emitidos</t>
  </si>
  <si>
    <t>Justo valor das cauções oneradas recebidas ou dos valores mobiliários representativos de dívida próprios emitidos</t>
  </si>
  <si>
    <t>Não onerado</t>
  </si>
  <si>
    <t>Justo valor das cauções recebidas ou dos valores mobiliários representativos de dívida próprios emitidos disponíveis para oneração</t>
  </si>
  <si>
    <t>Cauções recebidas pela instituição que divulga as informações</t>
  </si>
  <si>
    <t>Empréstimos à vista</t>
  </si>
  <si>
    <t>Empréstimos e adiantamentos com exceção dos empréstimos à vista</t>
  </si>
  <si>
    <t>230</t>
  </si>
  <si>
    <t>Outras cauções recebidas</t>
  </si>
  <si>
    <t>240</t>
  </si>
  <si>
    <t>Valores mobiliários representativos de dívida próprios emitidos com exceção de obrigações cobertas ou titularizações</t>
  </si>
  <si>
    <t xml:space="preserve"> Obrigações cobertas próprias e titularizações emitidas e ainda não dadas em garantia</t>
  </si>
  <si>
    <t xml:space="preserve">TOTAL DE CAUÇÕES RECEBIDAS E VALORES MOBILIÁRIOS REPRESENTATIVOS DE DÍVIDA PRÓPRIOS EMITIDOS </t>
  </si>
  <si>
    <t>Modelo EU AE3 - Fontes de oneração</t>
  </si>
  <si>
    <t>Passivos de contrapartida, passivos contingentes ou valores mobiliários emprestados</t>
  </si>
  <si>
    <t>Montante escriturado de alguns passivos financeiros específicos</t>
  </si>
  <si>
    <t xml:space="preserve"> </t>
  </si>
  <si>
    <t>(Milhares de euros)</t>
  </si>
  <si>
    <t>CET1</t>
  </si>
  <si>
    <t>T1</t>
  </si>
  <si>
    <t>Facilidades de crédito fora de Balanço</t>
  </si>
  <si>
    <t>Posição em risco original</t>
  </si>
  <si>
    <t>Valor da posição em risco</t>
  </si>
  <si>
    <t>Ativos ponderados pelo risco (RWA)</t>
  </si>
  <si>
    <t>Ponderação média (RW)</t>
  </si>
  <si>
    <t>Não utilizado</t>
  </si>
  <si>
    <t>Utilizado</t>
  </si>
  <si>
    <t>Grandes empresas</t>
  </si>
  <si>
    <t>Pequenas e médias empresas</t>
  </si>
  <si>
    <t>Empréstimos especializados</t>
  </si>
  <si>
    <t>Ações</t>
  </si>
  <si>
    <t>Posições em risco sobre ações da carteira bancária</t>
  </si>
  <si>
    <t>Ações cotadas</t>
  </si>
  <si>
    <t>Ações não cotadas</t>
  </si>
  <si>
    <t>Private equity</t>
  </si>
  <si>
    <t>Custo de aquisição / Valor nocional</t>
  </si>
  <si>
    <t>Justo valor</t>
  </si>
  <si>
    <t>Preço de mercado</t>
  </si>
  <si>
    <t>Valor de balanço</t>
  </si>
  <si>
    <t>Resultado do exercício decorrente de vendas e liquidações (1)</t>
  </si>
  <si>
    <t>Total de ganhos ou perdas não realizados (2)</t>
  </si>
  <si>
    <t>Total de ganhos ou perdas inerentes a reavaliações latentes (3)</t>
  </si>
  <si>
    <t>NOTA: Não se encontram incluídas as ações emitidas pela própria instituição, assim como os derivados sobre essas ações.</t>
  </si>
  <si>
    <t>(1) Resultado do exercício decorrente de vendas e liquidações: resultados realizados, antes de impostos.</t>
  </si>
  <si>
    <t>Posições da classe de risco de "Equity"</t>
  </si>
  <si>
    <t>Inclui fundos de capital de risco que no âmbito do método Look-Through</t>
  </si>
  <si>
    <t>são tratados pelos métodos da ponderação simples ou pelo método padrão simplificado</t>
  </si>
  <si>
    <t>Posições em risco</t>
  </si>
  <si>
    <t>Ativos ponderados pelo risco</t>
  </si>
  <si>
    <t>Fundos de capital de risco</t>
  </si>
  <si>
    <t>Participações financeiras (CRR 48)</t>
  </si>
  <si>
    <t>Outras ações</t>
  </si>
  <si>
    <t>Stress tests sobre a carteira de negociação</t>
  </si>
  <si>
    <t>Cenário com impacto negativo</t>
  </si>
  <si>
    <t>Impacto</t>
  </si>
  <si>
    <t>CENÁRIOS STANDARD</t>
  </si>
  <si>
    <t>Variação paralela da curva de rendimentos em +/- 100 p.b.</t>
  </si>
  <si>
    <t>Variação no declive da curva de rendimentos, para maturidades entre 2 e 10 anos,  até +/- 25 p.b.</t>
  </si>
  <si>
    <t>4 combinações possíveis dos 2 cenários anteriores</t>
  </si>
  <si>
    <t>Variação dos principais índices acionistas em +/- 30%</t>
  </si>
  <si>
    <t>Variação das taxas de câmbio (em relação ao Euro) em +/- 10% para as principais moedas e +/- 25% para as restantes moedas</t>
  </si>
  <si>
    <t>CENÁRIOS NÃO-STANDARD</t>
  </si>
  <si>
    <t xml:space="preserve">Alargamento/Estreitamento do Bid Ask Spread </t>
  </si>
  <si>
    <t>Banco central Europeu</t>
  </si>
  <si>
    <t>Outros bancos centrais</t>
  </si>
  <si>
    <t>Buffer de liquidez do BCE</t>
  </si>
  <si>
    <t>Financiamento líquido no BCE (ii)</t>
  </si>
  <si>
    <t>Modelo EU INS1 — Participações em empresas de seguros</t>
  </si>
  <si>
    <t>Montante de exposição ao risco</t>
  </si>
  <si>
    <t>Instrumentos de fundos próprios detidos em empresas de seguros, empresas de resseguros ou ou de uma sociedade gestora de participações no setor de seguros não deduzidos aos fundos próprios</t>
  </si>
  <si>
    <t>Modelo EU INS2 - Conglomerados financeiros - informações sobre os fundos próprios e o rácio de adequação dos fundos próprios</t>
  </si>
  <si>
    <t xml:space="preserve">Requisitos complementares de fundos próprios do conglomerado financeiro (montante) </t>
  </si>
  <si>
    <t>Rácio de adequação dos fundos próprios do conglomerado financeiro (%)</t>
  </si>
  <si>
    <t xml:space="preserve">Modelo EU LI1 – Diferenças entre os âmbitos de consolidação contabilístico e regulamentar e mapeamento das categorias das demonstrações financeiras com as categorias de risco regulamentares </t>
  </si>
  <si>
    <t>Montantes escriturados tal como apresentados nas demonstrações financeiras publicadas</t>
  </si>
  <si>
    <t>Montantes escriturados no âmbito de consolidação prudencial</t>
  </si>
  <si>
    <t>Montantes escriturados dos elementos</t>
  </si>
  <si>
    <t>Sujeitos ao quadro do risco de crédito</t>
  </si>
  <si>
    <t xml:space="preserve">Sujeitos ao quadro do CCR </t>
  </si>
  <si>
    <t>Sujeitos ao quadro da titularização</t>
  </si>
  <si>
    <t>Sujeitos ao quadro do risco de mercado</t>
  </si>
  <si>
    <t>Não sujeitos a requisitos de fundos próprios nem sujeitos a deduções aos fundos próprios</t>
  </si>
  <si>
    <t xml:space="preserve">Modelo EU LI2 – Principais fontes de diferenças entre os montantes de exposição regulamentares e os montantes escriturados nas demonstrações financeiras </t>
  </si>
  <si>
    <t xml:space="preserve">Elementos sujeitos ao </t>
  </si>
  <si>
    <t>Quadro do risco de crédito</t>
  </si>
  <si>
    <t xml:space="preserve">Quadro da titularização </t>
  </si>
  <si>
    <t xml:space="preserve">Quadro do CCR </t>
  </si>
  <si>
    <t>Quadro do risco de mercado</t>
  </si>
  <si>
    <t>Montante escriturado dos passivos no âmbito da consolidação prudencial (segundo o modelo LI1)</t>
  </si>
  <si>
    <t>Montante líquido total no âmbito da consolidação prudencial</t>
  </si>
  <si>
    <t>Diferenças devidas à utilização de técnicas de redução do risco de crédito</t>
  </si>
  <si>
    <t>Diferenças devidas aos fatores de conversão de crédito</t>
  </si>
  <si>
    <t>Outras diferenças</t>
  </si>
  <si>
    <t xml:space="preserve">Modelo EU LI3 – Especificação das diferenças nos âmbitos da consolidação (entidade a entidade) </t>
  </si>
  <si>
    <t>Nome da entidade</t>
  </si>
  <si>
    <t>Método de consolidação contabilística</t>
  </si>
  <si>
    <t>Método de consolidação prudencial</t>
  </si>
  <si>
    <t>Descrição da entidade</t>
  </si>
  <si>
    <t>Consolidação total</t>
  </si>
  <si>
    <t>Consolidação proporcional</t>
  </si>
  <si>
    <t>Método da equivalência patrimonial</t>
  </si>
  <si>
    <t>Sem consolidação nem dedução</t>
  </si>
  <si>
    <t>Deduzidas</t>
  </si>
  <si>
    <t>X</t>
  </si>
  <si>
    <t>Modelo EU PV1: Ajustamentos de avaliação prudente (PVA)</t>
  </si>
  <si>
    <t>Formato fixo</t>
  </si>
  <si>
    <t>EU e1</t>
  </si>
  <si>
    <t>EU e2</t>
  </si>
  <si>
    <t>Categoria de risco</t>
  </si>
  <si>
    <t>AVA ao nível das categorias — incerteza de avaliação</t>
  </si>
  <si>
    <t>Total o nível das categorias após diversificação</t>
  </si>
  <si>
    <t>AVA ao nível das categorias</t>
  </si>
  <si>
    <t>Taxas de juro</t>
  </si>
  <si>
    <t>Cambial</t>
  </si>
  <si>
    <t>Crédito</t>
  </si>
  <si>
    <t>Mercadorias</t>
  </si>
  <si>
    <t>AVA baseados nas margens de crédito antecipadas</t>
  </si>
  <si>
    <t>AVA baseados nos custos de investimento e de financiamento</t>
  </si>
  <si>
    <t>Incerteza dos preços de mercado</t>
  </si>
  <si>
    <t>Custos de encerramento</t>
  </si>
  <si>
    <t>Posições concentradas</t>
  </si>
  <si>
    <t>Rescisão antecipada</t>
  </si>
  <si>
    <t>Risco de modelo</t>
  </si>
  <si>
    <t>Custos administrativos futuros</t>
  </si>
  <si>
    <t>Total dos Ajustamentos de Avaliação Adicionais (AVA)</t>
  </si>
  <si>
    <t>Não vencidos ou vencidos ≤ 30 dias</t>
  </si>
  <si>
    <t>Vencidos &gt; 30 dias ≤ 90 dias</t>
  </si>
  <si>
    <t xml:space="preserve">Vencido
&gt; 90 dias
≤ 180 dias
</t>
  </si>
  <si>
    <t xml:space="preserve">Vencido
&gt; 180 dias
≤ 1 ano
</t>
  </si>
  <si>
    <t xml:space="preserve">Vencido
&gt; 1 ano ≤ 2 anos
</t>
  </si>
  <si>
    <t xml:space="preserve">Vencido
&gt; 2 anos ≤ 5 anos
</t>
  </si>
  <si>
    <t xml:space="preserve">Vencido
&gt; 5 anos ≤ 7 anos
</t>
  </si>
  <si>
    <t>Vencido &gt; 7 anos</t>
  </si>
  <si>
    <t xml:space="preserve">      do qual, PME</t>
  </si>
  <si>
    <t xml:space="preserve"> Modelo EU OR1 — Requisitos de fundos próprios para risco operacional e montantes de exposição ponderados pelo risco</t>
  </si>
  <si>
    <t>Atividades bancárias</t>
  </si>
  <si>
    <t>Indicador relevante</t>
  </si>
  <si>
    <t>Ano -3</t>
  </si>
  <si>
    <t>Ano -2</t>
  </si>
  <si>
    <t>Atividades bancárias sujeitas ao método do indicador básico (BIA)</t>
  </si>
  <si>
    <t>Atividades bancárias sujeitas ao método padrão (TSA) /método padrão alternativo (ASA)</t>
  </si>
  <si>
    <t>Sujeitas ao TSA:</t>
  </si>
  <si>
    <t>Sujeitas ao ASA:</t>
  </si>
  <si>
    <t>Atividades bancárias sujeitas ao método de medição avançada (AMA)</t>
  </si>
  <si>
    <t>Modelo EU CR6-A – Âmbito da utilização dos métodos IRB e SA</t>
  </si>
  <si>
    <t>Valor de exposição como definido no artigo 166.º do CRR para as exposições que são objeto do método IRB</t>
  </si>
  <si>
    <t>Valor total de exposição para as exposições que são objeto do método padrão e do método IRB</t>
  </si>
  <si>
    <t>Percentagem do valor total de exposição que é objeto de utilização parcial permanente do método SA (%)</t>
  </si>
  <si>
    <t>Percentagem do valor total de exposição que é objeto do método IRB (%)</t>
  </si>
  <si>
    <t>Percentagem do valor total de exposição que é objeto de u plano de implantação (%)</t>
  </si>
  <si>
    <t>1.1</t>
  </si>
  <si>
    <t xml:space="preserve">do qual, Administrações regionais ou autoridades locais </t>
  </si>
  <si>
    <t>1.2</t>
  </si>
  <si>
    <t xml:space="preserve">do qual, entidades do setor público </t>
  </si>
  <si>
    <t>do qual, Empresas - Financiamento especializado, excluindo no âmbito do método de afetação</t>
  </si>
  <si>
    <t>do qual, Empresas - Financiamento especializado no âmbito do método de afetação</t>
  </si>
  <si>
    <t>do qual, Retalho – Garantido por imóveis, PME</t>
  </si>
  <si>
    <t>do qual, Retalho – Garantido por imóveis, não PME</t>
  </si>
  <si>
    <t>Outros ativos que não representam obrigações de crédito</t>
  </si>
  <si>
    <t>Classe de exposição</t>
  </si>
  <si>
    <t>Número de devedores no final do ano anterior</t>
  </si>
  <si>
    <t>Taxa de incumprimento média observada (%)</t>
  </si>
  <si>
    <t>PD média ponderada das exposições (%)</t>
  </si>
  <si>
    <t>PD média (%)</t>
  </si>
  <si>
    <t>Média
histórico
anual
taxa de incumprimento (%)</t>
  </si>
  <si>
    <t>do qual, número de
devedores em situação de incumprimento durante o ano</t>
  </si>
  <si>
    <t>PD média</t>
  </si>
  <si>
    <t>0,00 a &lt; 0,15</t>
  </si>
  <si>
    <t>0,00 a &lt; 0,10</t>
  </si>
  <si>
    <t>0,10 a &lt;0,15</t>
  </si>
  <si>
    <t>0,15 a &lt; 0,25</t>
  </si>
  <si>
    <t>0,25 a &lt;0,50</t>
  </si>
  <si>
    <t>0,50 a &lt;0,75</t>
  </si>
  <si>
    <t>0,75 a &lt;2,50</t>
  </si>
  <si>
    <t>0,75 a &lt;1,75</t>
  </si>
  <si>
    <t>1,75 a &lt;2,5</t>
  </si>
  <si>
    <t>2,50 a &lt;10,00</t>
  </si>
  <si>
    <t>2,5 a &lt;5</t>
  </si>
  <si>
    <t>5 a &lt;10</t>
  </si>
  <si>
    <t>10,00 a &lt;100,00</t>
  </si>
  <si>
    <t>10 a &lt;20</t>
  </si>
  <si>
    <t>20 a &lt;30</t>
  </si>
  <si>
    <t>30,00 a &lt;100,00</t>
  </si>
  <si>
    <t>100,00 (por defeito)</t>
  </si>
  <si>
    <t>F-IRB</t>
  </si>
  <si>
    <t>Equivalente de notação externa</t>
  </si>
  <si>
    <t>Participações em empresas de seguros</t>
  </si>
  <si>
    <t>Conglomerados financeiros - informações sobre os fundos próprios e o rácio de adequação dos fundos próprios</t>
  </si>
  <si>
    <t xml:space="preserve">Diferenças entre os âmbitos da consolidação contabilística e prudencial e o mapeamento das categorias das demonstrações financeiras com categorias de risco regulamentar </t>
  </si>
  <si>
    <t xml:space="preserve">Principais fontes de diferenças entre os montantes de exposição regulamentares e os montantes escriturados nas demonstrações financeiras </t>
  </si>
  <si>
    <t xml:space="preserve">Especificação das diferenças nos âmbitos da consolidação (entidade a entidade) </t>
  </si>
  <si>
    <t>Ajustamentos de avaliação prudente (PVA)</t>
  </si>
  <si>
    <t>Qualidade de crédito das exposições produtivas e não produtivas, por dias de incumprimento</t>
  </si>
  <si>
    <t>Âmbito da utilização dos métodos IRB e SA</t>
  </si>
  <si>
    <t>Requisitos de fundos próprios para risco operacional e montantes de exposição ponderados pelo risco</t>
  </si>
  <si>
    <t xml:space="preserve">Remuneração atribuída para o exercício financeiro </t>
  </si>
  <si>
    <t>Pagamentos especiais ao pessoal cuja atividade profissional tem um impacto significativo no perfil de risco das instituições (pessoal identificado)</t>
  </si>
  <si>
    <t xml:space="preserve">Remuneração diferida </t>
  </si>
  <si>
    <t>Remuneração igual ou superior a 1 milhão de EUR por ano</t>
  </si>
  <si>
    <t>Informação sobre a remuneração do pessoal cuja atividade profissional tem um impacto significativo no perfil de risco das instituições (pessoal identificado)</t>
  </si>
  <si>
    <t>Ativos onerados e não onerados</t>
  </si>
  <si>
    <t>Cauções recebidas e valores mobiliários representativos de dívida próprios emitidos</t>
  </si>
  <si>
    <t>Fontes de oneração</t>
  </si>
  <si>
    <t>Requisitos mínimos de capital no âmbito do SREP</t>
  </si>
  <si>
    <t>Ativos líquidos integrados nas pools de colateral elegível</t>
  </si>
  <si>
    <r>
      <t xml:space="preserve">Ativos líquidos integrados nas </t>
    </r>
    <r>
      <rPr>
        <b/>
        <i/>
        <sz val="14"/>
        <color rgb="FFD1005D"/>
        <rFont val="FocoMbcp"/>
        <family val="2"/>
      </rPr>
      <t>pools</t>
    </r>
    <r>
      <rPr>
        <b/>
        <sz val="14"/>
        <color rgb="FFD1005D"/>
        <rFont val="FocoMbcp"/>
        <family val="2"/>
      </rPr>
      <t xml:space="preserve"> de colateral elegível</t>
    </r>
  </si>
  <si>
    <t xml:space="preserve">EU CC1 </t>
  </si>
  <si>
    <t xml:space="preserve">EU CC2 </t>
  </si>
  <si>
    <t xml:space="preserve">EU OV1 </t>
  </si>
  <si>
    <t xml:space="preserve">EU KM1 </t>
  </si>
  <si>
    <t xml:space="preserve">EU CCyB1 </t>
  </si>
  <si>
    <t>EU CCyB2</t>
  </si>
  <si>
    <t xml:space="preserve">EU CCR1 </t>
  </si>
  <si>
    <t xml:space="preserve">EU CCR2 </t>
  </si>
  <si>
    <t xml:space="preserve">EU CCR3 </t>
  </si>
  <si>
    <t xml:space="preserve">EU CCR4 </t>
  </si>
  <si>
    <t xml:space="preserve">EU CCR5 </t>
  </si>
  <si>
    <t xml:space="preserve">EU CCR6 </t>
  </si>
  <si>
    <t xml:space="preserve">EU CCR7 </t>
  </si>
  <si>
    <t xml:space="preserve">EU CCR8 </t>
  </si>
  <si>
    <t>EU CR1</t>
  </si>
  <si>
    <t>EU CR1-A</t>
  </si>
  <si>
    <t>EU CR2</t>
  </si>
  <si>
    <r>
      <t>Método IRB – Exposições ao risco de crédito por classes de exposição e intervalo de PD (</t>
    </r>
    <r>
      <rPr>
        <i/>
        <sz val="10"/>
        <color rgb="FF575756"/>
        <rFont val="FocoMbcp"/>
        <family val="2"/>
      </rPr>
      <t>past due</t>
    </r>
    <r>
      <rPr>
        <sz val="10"/>
        <color rgb="FF575756"/>
        <rFont val="FocoMbcp"/>
        <family val="2"/>
      </rPr>
      <t>)</t>
    </r>
  </si>
  <si>
    <t>EU CR7</t>
  </si>
  <si>
    <t xml:space="preserve">EU-SEC1 </t>
  </si>
  <si>
    <t xml:space="preserve">EU-SEC2 </t>
  </si>
  <si>
    <t>EU-SEC3</t>
  </si>
  <si>
    <t>EU-SEC4</t>
  </si>
  <si>
    <t xml:space="preserve">EU-SEC5 </t>
  </si>
  <si>
    <t>EU CQ1</t>
  </si>
  <si>
    <t>EU CQ2</t>
  </si>
  <si>
    <t>EU CQ4</t>
  </si>
  <si>
    <t>EU CQ5</t>
  </si>
  <si>
    <t>EU CQ6</t>
  </si>
  <si>
    <t>EU CQ7</t>
  </si>
  <si>
    <t>EU CQ8</t>
  </si>
  <si>
    <t>EU MR1</t>
  </si>
  <si>
    <t>EU MR2-A</t>
  </si>
  <si>
    <t>EU MR2-B</t>
  </si>
  <si>
    <t xml:space="preserve">EU MR3 </t>
  </si>
  <si>
    <t xml:space="preserve">EU MR4 </t>
  </si>
  <si>
    <t xml:space="preserve">EU LR1 </t>
  </si>
  <si>
    <t xml:space="preserve">EU LR2 </t>
  </si>
  <si>
    <t>EU LR3</t>
  </si>
  <si>
    <t xml:space="preserve">EU LIQ1 </t>
  </si>
  <si>
    <t>EU LIQ2</t>
  </si>
  <si>
    <t>Ativos por impostos diferidos decorrentes de diferenças temporárias (montante acima do limiar de 10 %, líquido do passivo por impostos correspondente, se estiverem preenchidas as condições previstas no artigo 38.º, n.º 3, do CRR) (valor negativo)</t>
  </si>
  <si>
    <t>Deduções dos AT1 elegíveis que excedem os AT1 da instituição (valor negativo)</t>
  </si>
  <si>
    <t>Deduções dos T2 elegíveis que excedem os T2 da instituição (valor negativo)</t>
  </si>
  <si>
    <t>EU-56a </t>
  </si>
  <si>
    <t xml:space="preserve">Detenções diretas e indiretas de fundos próprios e passivos elegíveis de entidades do setor financeiro nas quais a instituição não tem um investimento significativo (montante abaixo do limiar de 10 % e líquido de posições curtas elegíveis)   </t>
  </si>
  <si>
    <t>Ativos por impostos diferidos decorrentes de diferenças temporárias (montante abaixo do limiar de 17,65 %, líquido do passivo por impostos correspondente, se estiverem preenchidas as condições previstas no artigo 38.º, n.º 3, do CRR)</t>
  </si>
  <si>
    <t>Balanço Consolidado de acordo com as Demontrações Financeiras publicadas</t>
  </si>
  <si>
    <t>Balanço Consolidado Regulamentar</t>
  </si>
  <si>
    <t>Referência às rubricas do Template CC1</t>
  </si>
  <si>
    <t>ATIVOS</t>
  </si>
  <si>
    <t>Caixa e disponibilidades em Bancos Centrais</t>
  </si>
  <si>
    <t>Disponibilidades em outras instituições de crédito</t>
  </si>
  <si>
    <t>Ativos financeiros ao custo amortizado</t>
  </si>
  <si>
    <t>Aplicações em instituições de crédito</t>
  </si>
  <si>
    <t>Créditos a clientes</t>
  </si>
  <si>
    <t xml:space="preserve">Dos quais: </t>
  </si>
  <si>
    <t>Empréstimos subordinados</t>
  </si>
  <si>
    <t>Títulos de dívida</t>
  </si>
  <si>
    <t>Ativos financeiros ao justo valor através de resultados</t>
  </si>
  <si>
    <t>Ativos financeiros detidos para negociação</t>
  </si>
  <si>
    <t>Ativos financeiros não detidos para negociação</t>
  </si>
  <si>
    <t>obrigatoriamente ao justo valor através de resultados</t>
  </si>
  <si>
    <t>Ativos financeiros designados ao justo valor</t>
  </si>
  <si>
    <t>através de resultados</t>
  </si>
  <si>
    <t>Ativos financeiros ao justo valor através</t>
  </si>
  <si>
    <t>de outro rendimento integral</t>
  </si>
  <si>
    <t>Ativos com acordo de recompra</t>
  </si>
  <si>
    <t>Derivados de cobertura</t>
  </si>
  <si>
    <t>Investimentos em associadas</t>
  </si>
  <si>
    <t xml:space="preserve"> Detenções diretas e indiretas da instituição de instrumentos de FPP1 de entidades financeiras nas quais a instituição tem um investimento significativo</t>
  </si>
  <si>
    <t>Outros ajustamentos regulamentares de transição a FPP1</t>
  </si>
  <si>
    <t xml:space="preserve">Goodwill </t>
  </si>
  <si>
    <t>Ativos não correntes detidos para venda</t>
  </si>
  <si>
    <t>Propriedades de investimento</t>
  </si>
  <si>
    <t>Outros ativos tangíveis</t>
  </si>
  <si>
    <t>Goodwill e ativos intangíveis</t>
  </si>
  <si>
    <t>Goodwill e ativos intangíveis, excluindo ativos de programas informáticos classificados como ativos intangíveis não enquadráveis no ambito do artigo 13a da Reulamentação 241/2014</t>
  </si>
  <si>
    <t>Ativos por impostos correntes</t>
  </si>
  <si>
    <t>Ativos por impostos diferidos</t>
  </si>
  <si>
    <t>Dependentes de rendibilidade futura excluindo decorrentes de diferenças temporárias</t>
  </si>
  <si>
    <t>Decorrentes de diferenças temporárias ((montante acima do limite de 10%)</t>
  </si>
  <si>
    <t>Decorrentes de diferenças temporárias (montante acima do limiar de 17.65%)</t>
  </si>
  <si>
    <t>Ativos de fundos de pensões com benefícios definidos</t>
  </si>
  <si>
    <t>Fundo Único de Resolução</t>
  </si>
  <si>
    <t>Total do Ativo</t>
  </si>
  <si>
    <t>PASSIVOS</t>
  </si>
  <si>
    <t>Passivos financeiros ao custo amortizado</t>
  </si>
  <si>
    <t>Recursos de instituições de crédito</t>
  </si>
  <si>
    <t>Recursos de clientes e outros empréstimos</t>
  </si>
  <si>
    <t>Títulos de dívida não subordinada emitidos</t>
  </si>
  <si>
    <t>Instrumentos de fundos próprios e prémios de emissão conexos</t>
  </si>
  <si>
    <t>Instrumentos de fundos próprios emitidos por filiais e detidos por terceiros</t>
  </si>
  <si>
    <t>Passivos financeiros ao justo valor através de resultados</t>
  </si>
  <si>
    <t>Passivos financeiros detidos para negociação</t>
  </si>
  <si>
    <t>Passivos financeiros designados ao justo valor</t>
  </si>
  <si>
    <t>Passivos não correntes detidos para venda</t>
  </si>
  <si>
    <t>Provisões</t>
  </si>
  <si>
    <t>Passivos por impostos correntes</t>
  </si>
  <si>
    <t>Passivos por impostos diferidos</t>
  </si>
  <si>
    <t>Outros passivos</t>
  </si>
  <si>
    <t>Total do Passivo</t>
  </si>
  <si>
    <t>Capitais Próprios</t>
  </si>
  <si>
    <t>Ações preferenciais</t>
  </si>
  <si>
    <t>Reservas legais e estatutárias</t>
  </si>
  <si>
    <t>Resultado líquido do exercício atribuível aos acionistas</t>
  </si>
  <si>
    <t>Total dos Capitais Próprios atribuíveis aos acionistas</t>
  </si>
  <si>
    <t>Interesses que não controlam</t>
  </si>
  <si>
    <t>Montante permitido nos FPP1 consolidados</t>
  </si>
  <si>
    <t>Montante permitido nos FPA1 consolidados</t>
  </si>
  <si>
    <t>Montante permitido nos FPA2 consolidados</t>
  </si>
  <si>
    <t>Total dos Capitais Próprios</t>
  </si>
  <si>
    <t>Total do Passivo e dos Capitais Próprios</t>
  </si>
  <si>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</si>
  <si>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</si>
  <si>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</si>
  <si>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AO</t>
  </si>
  <si>
    <t>BR</t>
  </si>
  <si>
    <t>CH</t>
  </si>
  <si>
    <t>DE</t>
  </si>
  <si>
    <t>ES</t>
  </si>
  <si>
    <t>FR</t>
  </si>
  <si>
    <t>GB</t>
  </si>
  <si>
    <t>HK</t>
  </si>
  <si>
    <t>KW</t>
  </si>
  <si>
    <t>LU</t>
  </si>
  <si>
    <t>MZ</t>
  </si>
  <si>
    <t>NL</t>
  </si>
  <si>
    <t>PL</t>
  </si>
  <si>
    <t>PT</t>
  </si>
  <si>
    <t>UA</t>
  </si>
  <si>
    <t>US</t>
  </si>
  <si>
    <t>Alpha utilizado para calcular o valor de exposição regulamentar</t>
  </si>
  <si>
    <t xml:space="preserve">Valor total de exposição </t>
  </si>
  <si>
    <t>Modelo EU CCR4 – Método IRB – exposições ao CCR por classes de exposição e escala de PD</t>
  </si>
  <si>
    <r>
      <rPr>
        <i/>
        <sz val="8"/>
        <color rgb="FF575756"/>
        <rFont val="FocoMbcp"/>
        <family val="2"/>
      </rPr>
      <t>Swaps</t>
    </r>
    <r>
      <rPr>
        <sz val="8"/>
        <color rgb="FF575756"/>
        <rFont val="FocoMbcp"/>
        <family val="2"/>
      </rPr>
      <t xml:space="preserve"> de risco de incumprimento uninominais</t>
    </r>
  </si>
  <si>
    <r>
      <rPr>
        <i/>
        <sz val="8"/>
        <color rgb="FF575756"/>
        <rFont val="FocoMbcp"/>
        <family val="2"/>
      </rPr>
      <t>Swaps</t>
    </r>
    <r>
      <rPr>
        <sz val="8"/>
        <color rgb="FF575756"/>
        <rFont val="FocoMbcp"/>
        <family val="2"/>
      </rPr>
      <t xml:space="preserve"> de risco de incumprimento indiciais</t>
    </r>
  </si>
  <si>
    <r>
      <rPr>
        <i/>
        <sz val="8"/>
        <color rgb="FF575756"/>
        <rFont val="FocoMbcp"/>
        <family val="2"/>
      </rPr>
      <t>Swaps</t>
    </r>
    <r>
      <rPr>
        <sz val="8"/>
        <color rgb="FF575756"/>
        <rFont val="FocoMbcp"/>
        <family val="2"/>
      </rPr>
      <t xml:space="preserve"> de retorno total</t>
    </r>
  </si>
  <si>
    <t xml:space="preserve">Do qual garantido por caução </t>
  </si>
  <si>
    <t>Do qual garantido por garantias financeiras</t>
  </si>
  <si>
    <t>Do qual garantido por derivados de crédito</t>
  </si>
  <si>
    <t>Titularização (risco específico)</t>
  </si>
  <si>
    <t>Euros</t>
  </si>
  <si>
    <t>(Componente CCP isenta das exposições em que uma instituição procede em nome de um cliente à compensação através de uma CCP) (método-padrão simplificado)</t>
  </si>
  <si>
    <t>(Exposições sobre empréstimos de fomento sub-rogados por bancos (ou unidades) de desenvolvimento não públicos excluídas)</t>
  </si>
  <si>
    <t>Transitional</t>
  </si>
  <si>
    <t>Média dos valores diários dos ativos de SFT em termos brutos, após ajustamento para operações contabilísticas de venda e líquidos dos montantes das contas a pagar e a receber em numerário associadas</t>
  </si>
  <si>
    <t xml:space="preserve">EU REM1 </t>
  </si>
  <si>
    <t xml:space="preserve">EU REM2 </t>
  </si>
  <si>
    <t>EU REM3</t>
  </si>
  <si>
    <t xml:space="preserve">EU REM4 </t>
  </si>
  <si>
    <t xml:space="preserve">EU REM5 </t>
  </si>
  <si>
    <t xml:space="preserve">EU AE1 </t>
  </si>
  <si>
    <t xml:space="preserve">EU AE2 </t>
  </si>
  <si>
    <t xml:space="preserve">EU AE3 </t>
  </si>
  <si>
    <t>Método IRB — Verificações a posteriori de PD por classe de exposição (escala de PD fixa)</t>
  </si>
  <si>
    <t>Método IRB — Verificações a posteriori de PD por classe de exposição (apenas para estimativas de PD de acordo com o artigo 180.º, n.º 1, alínea f), do CRR)</t>
  </si>
  <si>
    <t xml:space="preserve">CR9 </t>
  </si>
  <si>
    <t xml:space="preserve">CR9.1 </t>
  </si>
  <si>
    <t xml:space="preserve">EU LI1 </t>
  </si>
  <si>
    <t xml:space="preserve">EU LI2 </t>
  </si>
  <si>
    <t xml:space="preserve">EU LI3 </t>
  </si>
  <si>
    <t xml:space="preserve">EU INS1 </t>
  </si>
  <si>
    <t xml:space="preserve">EU INS2 </t>
  </si>
  <si>
    <t>EU PV1</t>
  </si>
  <si>
    <t xml:space="preserve">EU CR6-A </t>
  </si>
  <si>
    <r>
      <rPr>
        <sz val="10"/>
        <color theme="1"/>
        <rFont val="FocoMbcp"/>
        <family val="2"/>
      </rPr>
      <t xml:space="preserve">do qual: 
</t>
    </r>
    <r>
      <rPr>
        <sz val="10"/>
        <color rgb="FF000000"/>
        <rFont val="FocoMbcp"/>
        <family val="2"/>
      </rPr>
      <t>Total segundo o método de base na carteira de negociação</t>
    </r>
  </si>
  <si>
    <r>
      <rPr>
        <sz val="10"/>
        <color theme="1"/>
        <rFont val="FocoMbcp"/>
        <family val="2"/>
      </rPr>
      <t xml:space="preserve">do qual: 
</t>
    </r>
    <r>
      <rPr>
        <sz val="10"/>
        <color rgb="FF000000"/>
        <rFont val="FocoMbcp"/>
        <family val="2"/>
      </rPr>
      <t>Total segundo o método de base na carteira bancária</t>
    </r>
  </si>
  <si>
    <r>
      <t xml:space="preserve">Modelo CR9 — Método IRB — Verificações </t>
    </r>
    <r>
      <rPr>
        <b/>
        <i/>
        <sz val="14"/>
        <color rgb="FFD1005D"/>
        <rFont val="FocoMbcp"/>
        <family val="2"/>
      </rPr>
      <t>a posteriori</t>
    </r>
    <r>
      <rPr>
        <b/>
        <sz val="14"/>
        <color rgb="FFD1005D"/>
        <rFont val="FocoMbcp"/>
        <family val="2"/>
      </rPr>
      <t xml:space="preserve"> de PD por classe de exposição (escala de PD fixa)</t>
    </r>
  </si>
  <si>
    <r>
      <t xml:space="preserve">Modelo CR9.1 — Método IRB — Verificações </t>
    </r>
    <r>
      <rPr>
        <b/>
        <i/>
        <sz val="14"/>
        <color rgb="FFD1005D"/>
        <rFont val="FocoMbcp"/>
        <family val="2"/>
      </rPr>
      <t>a posteriori</t>
    </r>
    <r>
      <rPr>
        <b/>
        <sz val="14"/>
        <color rgb="FFD1005D"/>
        <rFont val="FocoMbcp"/>
        <family val="2"/>
      </rPr>
      <t xml:space="preserve"> de PD por classe de exposição (apenas para estimativas de PD de acordo com o artigo 180.º, n.º 1, alínea f), do CRR)</t>
    </r>
  </si>
  <si>
    <t>Produtos Outright</t>
  </si>
  <si>
    <r>
      <t xml:space="preserve">Montante total do ajustamento durante o exercício financeiro devido a ajustamentos implícitos </t>
    </r>
    <r>
      <rPr>
        <i/>
        <sz val="10"/>
        <color rgb="FF575756"/>
        <rFont val="FocoMbcp"/>
        <family val="2"/>
      </rPr>
      <t>ex post</t>
    </r>
    <r>
      <rPr>
        <sz val="10"/>
        <color rgb="FF575756"/>
        <rFont val="FocoMbcp"/>
        <family val="2"/>
      </rPr>
      <t xml:space="preserve"> (ou seja, variações do valor da remuneração diferida devido a variações dos preços dos instrumentos)</t>
    </r>
  </si>
  <si>
    <t>Ativos, cauções recebidas e valores mobiliários representativos de dívida próprios emitidos, com exceção de obrigações cobertas e titularizações, onerados</t>
  </si>
  <si>
    <t>(2) Total de ganhos ou perdas não realizados: reporta o montante das reservas de justo valor desta carteira na data da análise, pelo que não incorpora eventuais imparidades ou goodwill associados aos títulos respetivos; corresponde às mais/menos valias contabilísticas potenciais desta carteira, com relevação na conta de exploração em caso de alienação.</t>
  </si>
  <si>
    <t>(3) Total de ganhos ou perdas inerentes a reavaliações latentes: diferença entre o justo valor e o custo de aquisição dos títulos da carteira na data da análise. Reflete os ganhos/perdas totais subjacentes à carteira bancária de ações; contudo, parte das menos valias potenciais referidas poderão ter sido já reconhecidas, via resultados ou reservas (designadamente por imparidades ou goodwill).</t>
  </si>
  <si>
    <r>
      <t xml:space="preserve">Variação dos spreads dos </t>
    </r>
    <r>
      <rPr>
        <i/>
        <sz val="10"/>
        <color rgb="FF575756"/>
        <rFont val="FocoMbcp"/>
        <family val="2"/>
      </rPr>
      <t>swaps</t>
    </r>
    <r>
      <rPr>
        <sz val="10"/>
        <color rgb="FF575756"/>
        <rFont val="FocoMbcp"/>
        <family val="2"/>
      </rPr>
      <t xml:space="preserve"> em +/- 20 p.b.</t>
    </r>
  </si>
  <si>
    <r>
      <t xml:space="preserve">Vértices significativos </t>
    </r>
    <r>
      <rPr>
        <vertAlign val="superscript"/>
        <sz val="10"/>
        <color rgb="FF575756"/>
        <rFont val="FocoMbcp"/>
        <family val="2"/>
      </rPr>
      <t>(1)</t>
    </r>
  </si>
  <si>
    <r>
      <t xml:space="preserve">Cenários históricos </t>
    </r>
    <r>
      <rPr>
        <vertAlign val="superscript"/>
        <sz val="10"/>
        <color rgb="FF575756"/>
        <rFont val="FocoMbcp"/>
        <family val="2"/>
      </rPr>
      <t>(2)</t>
    </r>
  </si>
  <si>
    <t>EU OR1</t>
  </si>
  <si>
    <t>Ano anterior</t>
  </si>
  <si>
    <t>Ações ou direitos de propriedade equivalentes</t>
  </si>
  <si>
    <t>Dez 21</t>
  </si>
  <si>
    <r>
      <t>VaR</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e </t>
    </r>
    <r>
      <rPr>
        <i/>
        <sz val="9"/>
        <color rgb="FF575756"/>
        <rFont val="FocoMbcp"/>
        <family val="2"/>
      </rPr>
      <t>b</t>
    </r>
    <r>
      <rPr>
        <sz val="9"/>
        <color rgb="FF575756"/>
        <rFont val="FocoMbcp"/>
        <family val="2"/>
      </rPr>
      <t>)</t>
    </r>
  </si>
  <si>
    <r>
      <t>SVaR</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e </t>
    </r>
    <r>
      <rPr>
        <i/>
        <sz val="9"/>
        <color rgb="FF575756"/>
        <rFont val="FocoMbcp"/>
        <family val="2"/>
      </rPr>
      <t>b</t>
    </r>
    <r>
      <rPr>
        <sz val="9"/>
        <color rgb="FF575756"/>
        <rFont val="FocoMbcp"/>
        <family val="2"/>
      </rPr>
      <t>)</t>
    </r>
  </si>
  <si>
    <r>
      <t>IRC</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e </t>
    </r>
    <r>
      <rPr>
        <i/>
        <sz val="9"/>
        <color rgb="FF575756"/>
        <rFont val="FocoMbcp"/>
        <family val="2"/>
      </rPr>
      <t>b</t>
    </r>
    <r>
      <rPr>
        <sz val="9"/>
        <color rgb="FF575756"/>
        <rFont val="FocoMbcp"/>
        <family val="2"/>
      </rPr>
      <t>)</t>
    </r>
  </si>
  <si>
    <r>
      <rPr>
        <b/>
        <sz val="9"/>
        <color rgb="FF575756"/>
        <rFont val="FocoMbcp"/>
        <family val="2"/>
      </rPr>
      <t>Medida de risco global</t>
    </r>
    <r>
      <rPr>
        <sz val="9"/>
        <color rgb="FF575756"/>
        <rFont val="FocoMbcp"/>
        <family val="2"/>
      </rPr>
      <t xml:space="preserve"> (o mais elevado de entre os valores </t>
    </r>
    <r>
      <rPr>
        <i/>
        <sz val="9"/>
        <color rgb="FF575756"/>
        <rFont val="FocoMbcp"/>
        <family val="2"/>
      </rPr>
      <t>a</t>
    </r>
    <r>
      <rPr>
        <sz val="9"/>
        <color rgb="FF575756"/>
        <rFont val="FocoMbcp"/>
        <family val="2"/>
      </rPr>
      <t xml:space="preserve">, </t>
    </r>
    <r>
      <rPr>
        <i/>
        <sz val="9"/>
        <color rgb="FF575756"/>
        <rFont val="FocoMbcp"/>
        <family val="2"/>
      </rPr>
      <t>b</t>
    </r>
    <r>
      <rPr>
        <sz val="9"/>
        <color rgb="FF575756"/>
        <rFont val="FocoMbcp"/>
        <family val="2"/>
      </rPr>
      <t xml:space="preserve"> e </t>
    </r>
    <r>
      <rPr>
        <i/>
        <sz val="9"/>
        <color rgb="FF575756"/>
        <rFont val="FocoMbcp"/>
        <family val="2"/>
      </rPr>
      <t>c</t>
    </r>
    <r>
      <rPr>
        <sz val="9"/>
        <color rgb="FF575756"/>
        <rFont val="FocoMbcp"/>
        <family val="2"/>
      </rPr>
      <t>)</t>
    </r>
  </si>
  <si>
    <t>* Liquidity coverage ratio is the average, using the end-of-month observations over the last twelve months at each quarter</t>
  </si>
  <si>
    <t>-</t>
  </si>
  <si>
    <t>41;43</t>
  </si>
  <si>
    <t>14;18</t>
  </si>
  <si>
    <t>14, 20, 21</t>
  </si>
  <si>
    <t>26, 45</t>
  </si>
  <si>
    <t>48, 49</t>
  </si>
  <si>
    <t>2;3</t>
  </si>
  <si>
    <t>2;3;11;14</t>
  </si>
  <si>
    <t>5a</t>
  </si>
  <si>
    <t>4, 5</t>
  </si>
  <si>
    <t>34, 35</t>
  </si>
  <si>
    <t xml:space="preserve">Notas: 
Os rácios de setembro não incluem os resultados líquidos acumulados.
</t>
  </si>
  <si>
    <t>(1)</t>
  </si>
  <si>
    <t>(2)</t>
  </si>
  <si>
    <t>(3)</t>
  </si>
  <si>
    <t>(4)</t>
  </si>
  <si>
    <t>(5)</t>
  </si>
  <si>
    <t>(6)</t>
  </si>
  <si>
    <t>(7)</t>
  </si>
  <si>
    <t>Banco Comercial Português, S.A.</t>
  </si>
  <si>
    <t>Bank Millennium S.A.</t>
  </si>
  <si>
    <t>PTBCPWOM0034</t>
  </si>
  <si>
    <t>PTBIT3OM0098</t>
  </si>
  <si>
    <t>PTBCPGOM0067</t>
  </si>
  <si>
    <t>PLBIG0000453</t>
  </si>
  <si>
    <t>PLBIG0000461</t>
  </si>
  <si>
    <t>PTBCPFOM0043</t>
  </si>
  <si>
    <t>PTBCP0AM0015</t>
  </si>
  <si>
    <t>N/A</t>
  </si>
  <si>
    <t>PLN 700.000.000
(153.498.673)</t>
  </si>
  <si>
    <t>PLN 830.000.000
(182.005.570)</t>
  </si>
  <si>
    <t>9a</t>
  </si>
  <si>
    <t>9b</t>
  </si>
  <si>
    <t>Wibor 6M + 2,30%</t>
  </si>
  <si>
    <t>20a</t>
  </si>
  <si>
    <t>20b</t>
  </si>
  <si>
    <t>Legal</t>
  </si>
  <si>
    <t>34b</t>
  </si>
  <si>
    <t>Não</t>
  </si>
  <si>
    <t>37a</t>
  </si>
  <si>
    <t>PTBCPWOM0034_FT_EMTN-Sr854_180109.pdf (millenniumbcp.pt)</t>
  </si>
  <si>
    <t>PTBIT3OM0098_Final_Terms_OpTagus_MTN855.PDF (millenniumbcp.pt)</t>
  </si>
  <si>
    <t>PTBCPGOM0067_MTN858_BCP_Signed_Final_Terms_10122021.pdf (millenniumbcp.pt)</t>
  </si>
  <si>
    <t>Seria-C-Warunki-Emisji-EBK-C-01122021.pdf (bankmillennium.pl)</t>
  </si>
  <si>
    <t>NOTA_INFORMACYJNA_Millennium_seriaW.pdf (gpwcatalyst.pl)</t>
  </si>
  <si>
    <t>FINAL_Offering_Circular_29012019.pdf (millenniumbcp.pt)</t>
  </si>
  <si>
    <t>Emitente</t>
  </si>
  <si>
    <t>Identificador único</t>
  </si>
  <si>
    <t>Oferta pública ou privada</t>
  </si>
  <si>
    <t>Pública</t>
  </si>
  <si>
    <t>Legislação(ões) aplicável(is) ao instrumento</t>
  </si>
  <si>
    <t>Lei Portuguesa e Inglesa</t>
  </si>
  <si>
    <t>Lei Polaca</t>
  </si>
  <si>
    <t>Lei Portuguesa</t>
  </si>
  <si>
    <t>3a</t>
  </si>
  <si>
    <t>Reconhecimento contratual dos poderes de redução e conversão das autoridades de resolução</t>
  </si>
  <si>
    <t>Sim</t>
  </si>
  <si>
    <t>TRATAMENTO REGULAMENTAR</t>
  </si>
  <si>
    <t>Regras transitórias do CRR</t>
  </si>
  <si>
    <t>Fundos próprios de nível 2</t>
  </si>
  <si>
    <t>Fundos próprios adicionais de nível 1</t>
  </si>
  <si>
    <t>Regras pós-transição do CRR</t>
  </si>
  <si>
    <t>Elegíveis numa base individual/ (sub)consolidada/individual e (sub)consolidada</t>
  </si>
  <si>
    <t>Individual / (Sub) consolidada</t>
  </si>
  <si>
    <t>Tipo de instrumento</t>
  </si>
  <si>
    <t>Dívida Subordinada</t>
  </si>
  <si>
    <t>Outros Instrumentos de Capital</t>
  </si>
  <si>
    <t>Ações Ordinárias</t>
  </si>
  <si>
    <t>Preço de emissão</t>
  </si>
  <si>
    <t>Preço de resgate</t>
  </si>
  <si>
    <t>Classificação contabilística</t>
  </si>
  <si>
    <t>Passivo - custo amortizado</t>
  </si>
  <si>
    <t>Data de emissão</t>
  </si>
  <si>
    <t>07 de dezembro de 2017</t>
  </si>
  <si>
    <t>27 de setembro de 2019</t>
  </si>
  <si>
    <t>17 de novembro de 2021</t>
  </si>
  <si>
    <t>30 de janeiro de 
2019</t>
  </si>
  <si>
    <t>31 de janeiro de 
2019</t>
  </si>
  <si>
    <t>Caracter perpétuo ou prazo fixo</t>
  </si>
  <si>
    <t>Prazo Fixo</t>
  </si>
  <si>
    <t>Perpétuo</t>
  </si>
  <si>
    <t>Sem maturidade</t>
  </si>
  <si>
    <t>Data de vencimento</t>
  </si>
  <si>
    <t>07 de dezembro de 2027</t>
  </si>
  <si>
    <t>27 de março de 
2030</t>
  </si>
  <si>
    <t>17 de maio de 
2032</t>
  </si>
  <si>
    <t>30 de janeiro de 
2029</t>
  </si>
  <si>
    <t>Opção de reembolso antecipado do emitente sujeita a aprovação prévia da supervisão das Autoridades Competentes</t>
  </si>
  <si>
    <t>Data de opção de reembolso antecipado, datas condicionais de opção de reembolso antecipado e valor de resgate</t>
  </si>
  <si>
    <t>27 de março de 2025. Existência de opção de compra, a qualquer momento, perante determinadas ocorrências fiscais e regulamentares. No caso do exercício da opção, os títulos serão reembolsáveis ao par.</t>
  </si>
  <si>
    <t>De 17 de novembro de 2026 a 17 de maio de 2027. Existência de opção de compra, a qualquer momento, perante determinadas ocorrências fiscais e regulamentares. No caso do exercício da opção, os títulos serão reembolsáveis ao par.</t>
  </si>
  <si>
    <t>08 de dezembro de 2022. Existência de opção de compra, em cada data de pagamento de juros, perante determinadas ocorrências fiscais e regulamentares. No caso do exercício da opção, os títulos serão reembolsáveis ao par.</t>
  </si>
  <si>
    <t>30 de janeiro de 2024.  Existência de opção de compra, em cada data de pagamento de juros, perante determinadas ocorrências fiscais e regulamentares. No caso do exercício da opção, os títulos serão reembolsáveis ao par.</t>
  </si>
  <si>
    <t>1ª data: 31 de janeiro de 2024.  Existência de opção de compra, em cada data de pagamento de juros, perante determinadas ocorrências fiscais e regulamentares. No caso do exercício da opção, os títulos serão reembolsáveis ao par.</t>
  </si>
  <si>
    <t>Datas subsequentes de possível reembolso antecipado, se aplicável</t>
  </si>
  <si>
    <t xml:space="preserve">Depois da 1ª data, em qualquer data de pagamento de juros  </t>
  </si>
  <si>
    <t>CUPÕES/DIVIDENDOS</t>
  </si>
  <si>
    <t>Dividendo/cupão fixo ou variável</t>
  </si>
  <si>
    <t>Fixo (reset)</t>
  </si>
  <si>
    <t>Variável</t>
  </si>
  <si>
    <t>Fixo</t>
  </si>
  <si>
    <t>Taxa do cupão e eventual índice relacionado</t>
  </si>
  <si>
    <t>Taxa para os primeiros 5,5 anos:  3,871%, ao ano.                 Refixação no final de 5,5 anos:Taxa mid-swap de 5 anos + Margem Inicial (4,231%)</t>
  </si>
  <si>
    <t>Taxa para os primeiros 5,5 anos:  4%, ao ano.              Refixação no final de 5,5 anos:Taxa mid-swap de 5 anos + Margem Inicial (4,065%)</t>
  </si>
  <si>
    <t>Taxa MidSwaps para o prazo de 5 anos acrescida de 941,4bps, com refixing de 5 em 5 anos. Até 31 de janeiro de 2019: 9,25%, ao ano</t>
  </si>
  <si>
    <t>Existência de um limite aos dividendos</t>
  </si>
  <si>
    <t>Discricionaridade total ou parcial ou obrigatoriedade (em termos de prazo)</t>
  </si>
  <si>
    <t>Obrigatoriedade</t>
  </si>
  <si>
    <t>Discricionaridade total</t>
  </si>
  <si>
    <t>Discrição total, discrição parcial ou obrigatoriedade (em termos de montante)</t>
  </si>
  <si>
    <t>Existência de step-ups ou outros incentivos ao resgate</t>
  </si>
  <si>
    <t>Não cumulativos ou cumulativos</t>
  </si>
  <si>
    <t>Não cumulativos</t>
  </si>
  <si>
    <t>Convertíveis ou não convertíveis</t>
  </si>
  <si>
    <t>Não convertíveis</t>
  </si>
  <si>
    <t>Se convertíveis, desencadeador(es) de conversão</t>
  </si>
  <si>
    <t>Se convertíveis, total ou parcialmente</t>
  </si>
  <si>
    <t>Se convertíveis, taxa de conversão</t>
  </si>
  <si>
    <t>Se convertíveis, conversão obrigatória ou facultativa</t>
  </si>
  <si>
    <t>Se convertíveis, especificar em que tipo de instrumentos podem ser convertidos</t>
  </si>
  <si>
    <t>Se convertíveis, especificar o emitente do instrumento em que serão convertidos</t>
  </si>
  <si>
    <t>Em caso de redução do valor, desencadeador(es) dessa redução</t>
  </si>
  <si>
    <t>Rácio CET1 abaixo de 5,125%</t>
  </si>
  <si>
    <t>Em caso de redução do valor, total ou parcial</t>
  </si>
  <si>
    <t>Parcial</t>
  </si>
  <si>
    <t>Em caso de redução do valor, permanente ou temporária</t>
  </si>
  <si>
    <t>Permante ou temporária</t>
  </si>
  <si>
    <t>34a</t>
  </si>
  <si>
    <t>Tipo de subordinação (apenas para passivos elegíveis)</t>
  </si>
  <si>
    <t>Contratual</t>
  </si>
  <si>
    <t>Classificação do instrumento em processos normais de insolvência</t>
  </si>
  <si>
    <t>Posição na hierarquia de subordinação em caso de liquidação (especificar o tipo de instrumento imediatamente acima na hierarquia de prioridades)</t>
  </si>
  <si>
    <t>Dívida Sénior       Non-Preferred</t>
  </si>
  <si>
    <t>Em caso afirmativo, especificar as características não conformes</t>
  </si>
  <si>
    <t>Link para os termos e condições completos do instrumento (indicações)</t>
  </si>
  <si>
    <t>Rácio NPL (Loans and Advances)</t>
  </si>
  <si>
    <t>Banco ActivoBank, S.A.</t>
  </si>
  <si>
    <t>Integral</t>
  </si>
  <si>
    <t>Banca</t>
  </si>
  <si>
    <t>Bank Millennium, S.A.</t>
  </si>
  <si>
    <t>BCP África, S.G.P.S., Lda.</t>
  </si>
  <si>
    <t>Gestão de participações sociais</t>
  </si>
  <si>
    <t>BCP International B.V.</t>
  </si>
  <si>
    <t>BCP Finance Bank, Ltd.</t>
  </si>
  <si>
    <t xml:space="preserve">BIM - Banco Internacional de Moçambique, S.A. </t>
  </si>
  <si>
    <t>Millennium BCP - Escritório de Representações e Serviços, Ltda.</t>
  </si>
  <si>
    <t>Serviços financeiros</t>
  </si>
  <si>
    <t>Millennium bcp Participações, S.G.P.S., Sociedade Unipessoal, Lda.</t>
  </si>
  <si>
    <t xml:space="preserve">Interfundos - Gestão de Fundos de Investimento Imobiliários, S.A. </t>
  </si>
  <si>
    <t>Gestão de fundos de investimento imobiliários</t>
  </si>
  <si>
    <t>Monumental Residence - Sociedade Especial de Investimento Imobiliário de Capital Fixo, SICAFI, S.A.</t>
  </si>
  <si>
    <t>Gestão de imóveis</t>
  </si>
  <si>
    <t>Millennium bcp - Prestação de Serviços, A.C.E.</t>
  </si>
  <si>
    <t>Serviços</t>
  </si>
  <si>
    <t>Millennium bcp Teleserviços - Serviços de Comércio Electrónico, S.A.</t>
  </si>
  <si>
    <t>Comércio eletrónico</t>
  </si>
  <si>
    <t xml:space="preserve">Millennium Bank Hipoteczny S.A. </t>
  </si>
  <si>
    <t>Corretora</t>
  </si>
  <si>
    <t>Millennium Goodie Sp. z o.o.</t>
  </si>
  <si>
    <t>Consultoria e serviços</t>
  </si>
  <si>
    <t>Millennium Leasing Sp. z o.o.</t>
  </si>
  <si>
    <t>Locação Financeira</t>
  </si>
  <si>
    <t>Millennium Service Sp. z o.o</t>
  </si>
  <si>
    <t>Millennium Telecomunication Sp. z o.o.</t>
  </si>
  <si>
    <t>Millennium TFI - Towarzystwo Funduszy Inwestycyjnych, S.A.</t>
  </si>
  <si>
    <t>Gestão de fundos de investimento mobiliário</t>
  </si>
  <si>
    <t>Piast Expert Sp. z o.o.</t>
  </si>
  <si>
    <t>Serviços de marketing</t>
  </si>
  <si>
    <t>Millennium Financial Services, Sp.z o.o.</t>
  </si>
  <si>
    <t>Bichorro - Empreendimentos Turísticos e Imobiliários S.A.</t>
  </si>
  <si>
    <t>Promoção imobiliária</t>
  </si>
  <si>
    <t>Finalgarve - Sociedade de Promoção Imobiliária Turística, S.A.</t>
  </si>
  <si>
    <t>Fiparso - Sociedade Imobiliária Lda.</t>
  </si>
  <si>
    <t>Fundo de Investimento Imobiliário Imosotto Acumulação</t>
  </si>
  <si>
    <t>Fundo de investimento imobiliário</t>
  </si>
  <si>
    <t>Fundo de Investimento Imobiliário Imorenda</t>
  </si>
  <si>
    <t>Fundo Especial de Investimento Imobiliário Oceânico II</t>
  </si>
  <si>
    <t>Fundo Especial de Investimento Imobiliário Fechado Sand Capital</t>
  </si>
  <si>
    <t>Funsita - Fundo Especial de Investimento Imobiliário Fechado</t>
  </si>
  <si>
    <t>Fundial- Fundo Especial de Investimento Imobiliário Fechado</t>
  </si>
  <si>
    <t>Fundipar - Fundo Especial de Investimento Imobiliário Fechado</t>
  </si>
  <si>
    <t>Domus Capital - Fundo Especial de Investimento Imobiliário Fechado</t>
  </si>
  <si>
    <t>Predicapital - Fundo Especial de Investimento Imobiliário Fechado</t>
  </si>
  <si>
    <t>Banco Millennium Atlântico, S.A.</t>
  </si>
  <si>
    <t>Equivalência patrimonial</t>
  </si>
  <si>
    <t>Banque BCP, S.A.S.</t>
  </si>
  <si>
    <t>Lubuskie Fabryki Mebli S.A</t>
  </si>
  <si>
    <t>Indústria de móveis</t>
  </si>
  <si>
    <t>SIBS, S.G.P.S., S.A.</t>
  </si>
  <si>
    <t>Serviços bancários</t>
  </si>
  <si>
    <t>UNICRE - Instituição Financeira de Crédito, S.A.</t>
  </si>
  <si>
    <t>Cartões de crédito</t>
  </si>
  <si>
    <t>Webspectator Corporation</t>
  </si>
  <si>
    <t>Serviços de publicidade digital</t>
  </si>
  <si>
    <t xml:space="preserve">Millenniumbcp Ageas Grupo Segurador, S.G.P.S., S.A. </t>
  </si>
  <si>
    <t>Seguros</t>
  </si>
  <si>
    <t>Magellan Mortgages No.3 Limited</t>
  </si>
  <si>
    <t>Entidades de finalidade especial (SPE)</t>
  </si>
  <si>
    <t>(1) Entidade excluída de consolidação para fins prudenciais, cujo impacto nos indicadores de solvabilidade resulta do apuramento de requisitos de capital relativamente ao valor das unidades de participação detidas.</t>
  </si>
  <si>
    <t>(2) Entidade excluída da consolidação para fins prudenciais, cujo impacto nos indicadores de solvabilidade resulta do apuramento de requisitos de capital relativamente ao valor da equivalência patrimonial registada no balanço consolidado.</t>
  </si>
  <si>
    <t>(3) Entidade excluída da consolidação para fins prudenciais, sendo o montante da respetiva participação financeira deduzido aos fundos próprios, nos termos do artigo 48º do CRR.</t>
  </si>
  <si>
    <t>(4) Entidade excluída da consolidação para fins prudenciais, dado que pertence a um dos fundos de investimento identificados em (1).</t>
  </si>
  <si>
    <t>Caixa e disponibilidades em bancos centrais</t>
  </si>
  <si>
    <t>Passivos financeiros designados ao justo valor através de resultados</t>
  </si>
  <si>
    <t>SECURED BY REAL ESTATE SME</t>
  </si>
  <si>
    <t>SECURED BY REAL ESTATE NON SME</t>
  </si>
  <si>
    <t>+ 100 p.b.</t>
  </si>
  <si>
    <t>+ 100 p.b. &amp; + 25 p.b.</t>
  </si>
  <si>
    <t>+ 100 p.b. &amp; - 25 p.b.</t>
  </si>
  <si>
    <t>+30%</t>
  </si>
  <si>
    <t>-10%, -25%</t>
  </si>
  <si>
    <t>-20 bps</t>
  </si>
  <si>
    <t>(2) Cenários em que as variações dos mercados extremos anteriores são aplicadas à carteira atual; neste caso, as datas significativas referem-se à crise da dívida soberana da Zona Euro a partir de 2010.</t>
  </si>
  <si>
    <t>(1) Cenários em que as variações mais adversas dos últimos sete anos, relativamente aos cinco fatores de risco mais significativos da carteira para a VaR são aplicadas à carteira atual.</t>
  </si>
  <si>
    <t>O total da linha 1 não corresponde ao modelo EU LI1. Não são considerados ativos sujeitos a:risco de mercado e deduzidos a fundos próprios.</t>
  </si>
  <si>
    <t xml:space="preserve">O montante total da linha 4 não corresponde aos restantes itens, uma vez que, de acordo com as regras de preenchimento, o montante total refere-se à posição original líquida de provisões e a rubrica "Quadro de Risco de Crédito" contém o valor de exposição após a aplicação do CCF </t>
  </si>
  <si>
    <t>A EAD reportou em cada um dos quadros, com exceção do risco de mercado, uma vez que não existe qualquer conceito de EAD em relatórios regulamentares.</t>
  </si>
  <si>
    <t>As provisões relativas a exposições IRB de balanço são consideradas na EAD</t>
  </si>
  <si>
    <t>EU CCA</t>
  </si>
  <si>
    <t>VAR não diversificado</t>
  </si>
  <si>
    <t>VAR diversificado</t>
  </si>
  <si>
    <t>Dez 2021</t>
  </si>
  <si>
    <t>Principais características dos instrumentos de fundos próprios</t>
  </si>
  <si>
    <t>Modelo EU CR10.5</t>
  </si>
  <si>
    <t>Exposições em títulos de capital abrangidas pelo método de ponderação do risco simples</t>
  </si>
  <si>
    <r>
      <t xml:space="preserve">Exposições sobre </t>
    </r>
    <r>
      <rPr>
        <i/>
        <sz val="9"/>
        <color rgb="FF575756"/>
        <rFont val="FocoMbcp"/>
        <family val="2"/>
      </rPr>
      <t>Private equity</t>
    </r>
  </si>
  <si>
    <t>Exposições sobre títulos de capital cotados em Bolsa</t>
  </si>
  <si>
    <t xml:space="preserve">Exposições sobre outros títulos de capital </t>
  </si>
  <si>
    <r>
      <t>Fonte com base nos números/letras de referência do balanço de acordo com o perímetro regulamentar de consolidação</t>
    </r>
    <r>
      <rPr>
        <sz val="9"/>
        <color rgb="FF575756"/>
        <rFont val="FocoMbcp"/>
        <family val="2"/>
      </rPr>
      <t> </t>
    </r>
  </si>
  <si>
    <r>
      <rPr>
        <sz val="9"/>
        <color rgb="FF575756"/>
        <rFont val="FocoMbcp"/>
        <family val="2"/>
      </rPr>
      <t>Operações sujeitas ao método alternativo (baseado no método do risco inicial )</t>
    </r>
  </si>
  <si>
    <t>Modelo EU CCR5 — Composição das cauções para as exposições ao CCR</t>
  </si>
  <si>
    <t>d)</t>
  </si>
  <si>
    <t>e)</t>
  </si>
  <si>
    <t>Não aplicável. Não há exposição em derivados de crédito</t>
  </si>
  <si>
    <t>Riscos de taxa de juro das atividades não incluídas na carteira de negociação</t>
  </si>
  <si>
    <t>EU IRRBB1</t>
  </si>
  <si>
    <t>Back to index</t>
  </si>
  <si>
    <t>Thousand Euros</t>
  </si>
  <si>
    <t>Cenários de choque para efeitos de supervisão</t>
  </si>
  <si>
    <t>Alterações do valor económico do capital próprio</t>
  </si>
  <si>
    <t>Alterações dos resultados líquidos de juros</t>
  </si>
  <si>
    <t>Período em curso</t>
  </si>
  <si>
    <t>Último período</t>
  </si>
  <si>
    <t>Movimento paralelo ascendente</t>
  </si>
  <si>
    <t>Movimento paralelo descendente</t>
  </si>
  <si>
    <t>Aumento da inclinação da curva</t>
  </si>
  <si>
    <t>Diminuição da inclinação da curva</t>
  </si>
  <si>
    <t>Taxas a curto prazo em alta</t>
  </si>
  <si>
    <t>Taxas a curto prazo em baixa</t>
  </si>
  <si>
    <t>0; &lt;= 100</t>
  </si>
  <si>
    <t>&gt; 100; &lt;= 200</t>
  </si>
  <si>
    <t>&gt; 200; &lt;= 300</t>
  </si>
  <si>
    <t>&gt; 300; &lt;= 400</t>
  </si>
  <si>
    <t>&gt; 400; &lt;= 500</t>
  </si>
  <si>
    <t>A</t>
  </si>
  <si>
    <t>B</t>
  </si>
  <si>
    <t>C</t>
  </si>
  <si>
    <t>D</t>
  </si>
  <si>
    <t>E</t>
  </si>
  <si>
    <t>F</t>
  </si>
  <si>
    <t>G</t>
  </si>
  <si>
    <t xml:space="preserve">o </t>
  </si>
  <si>
    <t>r</t>
  </si>
  <si>
    <t>s</t>
  </si>
  <si>
    <t>t</t>
  </si>
  <si>
    <t>u</t>
  </si>
  <si>
    <t>v</t>
  </si>
  <si>
    <t>w</t>
  </si>
  <si>
    <t>x</t>
  </si>
  <si>
    <t>y</t>
  </si>
  <si>
    <t>z</t>
  </si>
  <si>
    <t>aa</t>
  </si>
  <si>
    <t>ab</t>
  </si>
  <si>
    <t>ac</t>
  </si>
  <si>
    <t>ad</t>
  </si>
  <si>
    <t>ae</t>
  </si>
  <si>
    <t>af</t>
  </si>
  <si>
    <t>1</t>
  </si>
  <si>
    <t>2</t>
  </si>
  <si>
    <t>3</t>
  </si>
  <si>
    <t>4</t>
  </si>
  <si>
    <t>5</t>
  </si>
  <si>
    <t>6</t>
  </si>
  <si>
    <t>7</t>
  </si>
  <si>
    <t>8</t>
  </si>
  <si>
    <t>9</t>
  </si>
  <si>
    <t>10</t>
  </si>
  <si>
    <t>11</t>
  </si>
  <si>
    <t>12</t>
  </si>
  <si>
    <t>13</t>
  </si>
  <si>
    <t>Recuperações acumuladas líquidas relacionadas</t>
  </si>
  <si>
    <t>Entradas para carteiras não produtivas</t>
  </si>
  <si>
    <t>Saída resultante de reembolso de empréstimo, parcial ou total</t>
  </si>
  <si>
    <t>Saída resutlante da liquidação de garantias</t>
  </si>
  <si>
    <t>Saída resutlante da aquisição de posse de garantias</t>
  </si>
  <si>
    <t>Saída resutlante da venda de instrumentos</t>
  </si>
  <si>
    <t>Saída resutlante da transferência de risco</t>
  </si>
  <si>
    <t>Saída resultante de abatimentos</t>
  </si>
  <si>
    <t>Saída resultante de outras situações</t>
  </si>
  <si>
    <t>Saída resultante de reclassificação como detido para venda</t>
  </si>
  <si>
    <t>Montante final de empréstimos e adiantamentos não produtivos</t>
  </si>
  <si>
    <t>Montante inicial de empréstimos e adiantamentos não produtivos</t>
  </si>
  <si>
    <t>Saída para carteiras produtivas</t>
  </si>
  <si>
    <t>Não aplicável: NPL &lt; 5%</t>
  </si>
  <si>
    <t>Modelo 8</t>
  </si>
  <si>
    <t>Modelo 9</t>
  </si>
  <si>
    <t xml:space="preserve">Modelo 2 </t>
  </si>
  <si>
    <t xml:space="preserve">Modelo 4 </t>
  </si>
  <si>
    <t xml:space="preserve">Modelo 10 </t>
  </si>
  <si>
    <t>Millennium Consulting S.A.</t>
  </si>
  <si>
    <t>Flitptrel Tires, S.A.</t>
  </si>
  <si>
    <t>Fidelidade Moçambique - Companhia de Seguros, S.A.</t>
  </si>
  <si>
    <t>Dez 2022</t>
  </si>
  <si>
    <t>Dez 22</t>
  </si>
  <si>
    <t>Set 22</t>
  </si>
  <si>
    <t>Jun 22</t>
  </si>
  <si>
    <t>Mar 22</t>
  </si>
  <si>
    <t>Set 2022</t>
  </si>
  <si>
    <t>Minimum capital requirements from SREP</t>
  </si>
  <si>
    <t>Minimum required
Pillar 1</t>
  </si>
  <si>
    <t>Aditional requirements Pillar 2</t>
  </si>
  <si>
    <t>Capital conservation buffer</t>
  </si>
  <si>
    <t>O-SII capital buffer</t>
  </si>
  <si>
    <t>(8)</t>
  </si>
  <si>
    <t>PTBCPJOM0056</t>
  </si>
  <si>
    <t>Montante efetivamente reconhecido nos fundos próprios regulamentares (1)</t>
  </si>
  <si>
    <t>Montante nominal do instrumento</t>
  </si>
  <si>
    <t>5 de dezembro de 2022</t>
  </si>
  <si>
    <t>5 de março de 2033</t>
  </si>
  <si>
    <t>Existência de opção de compra, a qualquer momento, perante determinadas ocorrências fiscais e regulamentares. No caso do exercício da opção, os títulos serão reembolsáveis ao par.</t>
  </si>
  <si>
    <t>De 5 de dezembro de 2027 a 5 de março de 2028. Existência de opção de compra, a qualquer momento, perante determinadas ocorrências fiscais e regulamentares. No caso do exercício da opção, os títulos serão reembolsáveis ao par.</t>
  </si>
  <si>
    <t>6,888%, ao ano</t>
  </si>
  <si>
    <t>Taxa para os primeiros 5,25 anos:  8,75%, ao ano.              Refixação no final de 5,25 anos:Taxa mid-swap de 5 anos + Margem Inicial (6,051%)</t>
  </si>
  <si>
    <t>Características de redução do valor (write-down)</t>
  </si>
  <si>
    <t>Em caso de redução temporária do valor, descrição do mecanismo de reposição do valor (write-up)</t>
  </si>
  <si>
    <t>Dívida Senior Non-Preferred</t>
  </si>
  <si>
    <t>Características não conformes objeto de grandfathering</t>
  </si>
  <si>
    <t>PTBCPJOM0056_BCP-MTN-860.pdf (millenniumbcp.pt)</t>
  </si>
  <si>
    <r>
      <t xml:space="preserve">(1) </t>
    </r>
    <r>
      <rPr>
        <sz val="7"/>
        <color theme="1" tint="0.249977111117893"/>
        <rFont val="FocoMbcp Light"/>
        <family val="2"/>
      </rPr>
      <t>Montante incluido no apuramento dos Fundos Próprios (</t>
    </r>
    <r>
      <rPr>
        <i/>
        <sz val="7"/>
        <color theme="1" tint="0.249977111117893"/>
        <rFont val="FocoMbcp Light"/>
        <family val="2"/>
      </rPr>
      <t>phased-in</t>
    </r>
    <r>
      <rPr>
        <sz val="7"/>
        <color theme="1" tint="0.249977111117893"/>
        <rFont val="FocoMbcp Light"/>
        <family val="2"/>
      </rPr>
      <t>) em 31 de dezembro de 2022</t>
    </r>
  </si>
  <si>
    <r>
      <rPr>
        <vertAlign val="superscript"/>
        <sz val="8.0500000000000007"/>
        <rFont val="FocoMbcp Light"/>
        <family val="2"/>
      </rPr>
      <t>(2)</t>
    </r>
    <r>
      <rPr>
        <sz val="7"/>
        <rFont val="FocoMbcp Light"/>
        <family val="2"/>
      </rPr>
      <t xml:space="preserve"> </t>
    </r>
    <r>
      <rPr>
        <sz val="7"/>
        <color theme="1" tint="0.249977111117893"/>
        <rFont val="FocoMbcp Light"/>
        <family val="2"/>
      </rPr>
      <t xml:space="preserve">Sempre com sujeição ao cumprimento da regulamentação em vigor e aos Termos e Condições da emissão, se, a qualquer momento, enquanto as obrigações emitidas estiverem written down, o Emitente registar um lucro, poderá, a seu absoluto e exclusivo critério, decidir aumentar o valor nominal das obrigações por um montante que estipule. </t>
    </r>
  </si>
  <si>
    <t>EU CCA - Principais características dos instrumentos de fundos próprios</t>
  </si>
  <si>
    <t>1.4</t>
  </si>
  <si>
    <t>Sub-total</t>
  </si>
  <si>
    <t>Non-STS</t>
  </si>
  <si>
    <t>do qual SRT</t>
  </si>
  <si>
    <t>EBA/GL/2020/07 - Modelo 1</t>
  </si>
  <si>
    <t xml:space="preserve">Imparidade acumulada, variações negativas acumuladas do justo valor resultantes do risco de crédito </t>
  </si>
  <si>
    <t xml:space="preserve">Montante escriturado bruto </t>
  </si>
  <si>
    <t xml:space="preserve">Produtivos </t>
  </si>
  <si>
    <t>Não Produtivos</t>
  </si>
  <si>
    <t>Produtivos</t>
  </si>
  <si>
    <t>Não produtivos</t>
  </si>
  <si>
    <t>Entradas para exposições não produtivas</t>
  </si>
  <si>
    <t>Dos quais:
exposições objeto de medidas de reestruturação</t>
  </si>
  <si>
    <t>Dos quais:
instrumentos com aumento significativo do risco de crédito desde o reconhecimento inicial mas sem imparidade de crédito (Fase 2)</t>
  </si>
  <si>
    <t xml:space="preserve">Dos quais:
Probabilidade reduzida de pagamento que não estão vencidos ou estão vencidos há &lt;= 90 dias </t>
  </si>
  <si>
    <t>1. Empréstimos e adiantamentos objeto de uma moratória</t>
  </si>
  <si>
    <t>2. dos quais: famílias</t>
  </si>
  <si>
    <t>3. dos quais: caucionados por imóveis de  habitação</t>
  </si>
  <si>
    <t>4. dos quais: sociedades não financeiras</t>
  </si>
  <si>
    <t>5. dos quais: pequenas e médias empresas</t>
  </si>
  <si>
    <t>6. dos quais: caucionados por imóveis comerciais</t>
  </si>
  <si>
    <t>EBA/GL/2020/07 - Modelo 2</t>
  </si>
  <si>
    <r>
      <rPr>
        <sz val="11"/>
        <color rgb="FFD1005D"/>
        <rFont val="FocoMbcp"/>
        <family val="2"/>
      </rPr>
      <t>(EBA/GL/2020/07)</t>
    </r>
  </si>
  <si>
    <t>Dos quais: 
moratórias legislativas</t>
  </si>
  <si>
    <t>Dos quais: 
expiradas</t>
  </si>
  <si>
    <t>Prazo residual das moratórias</t>
  </si>
  <si>
    <t>&lt;= 3 meses</t>
  </si>
  <si>
    <t>&gt; 3 meses
&lt;= 6 meses</t>
  </si>
  <si>
    <t>&gt; 6 meses
&lt;= 9 meses</t>
  </si>
  <si>
    <t>&gt; 9 meses
&lt;= 12 meses</t>
  </si>
  <si>
    <t>&gt; 1 ano</t>
  </si>
  <si>
    <t>1. Empréstimos e adiantamentos aos quais foi oferecida uma moratória</t>
  </si>
  <si>
    <t>2. Empréstimos e adiantamentos objeto de uma moratória (aplicada)</t>
  </si>
  <si>
    <t>3. dos quais: famílias</t>
  </si>
  <si>
    <t>4. dos quais: caucionados por  imóveis de habitação</t>
  </si>
  <si>
    <t>5. dos quais: sociedades não financeiras</t>
  </si>
  <si>
    <t>6. dos quais: pequenas e médias  empresas</t>
  </si>
  <si>
    <t>7. dos quais: caucionados por   imóveis comerciais</t>
  </si>
  <si>
    <t>EBA/GL/2020/07 - Modelo 3</t>
  </si>
  <si>
    <t>Montante máximo de garantias que podem ser consideradas</t>
  </si>
  <si>
    <t>dos quais: reestruturados</t>
  </si>
  <si>
    <t>Garantias públicas recebidas</t>
  </si>
  <si>
    <t xml:space="preserve">Entradas para exposições não produtivas </t>
  </si>
  <si>
    <t>1. Novos empréstimos e adiantamentos objeto de sistemas de garantia pública</t>
  </si>
  <si>
    <t>3. dos quais: caucionados por imóveis de habitação</t>
  </si>
  <si>
    <t xml:space="preserve">  5. dos quais: pequenas e médias empresas</t>
  </si>
  <si>
    <t xml:space="preserve">  6. dos quais: caucionados por imóveis comerciais</t>
  </si>
  <si>
    <t>- 25 p.b.</t>
  </si>
  <si>
    <t>15 Julho 2011</t>
  </si>
  <si>
    <t>27 Janeiro 2012</t>
  </si>
  <si>
    <t xml:space="preserve">Rácio de Financiamento Estável Líquido (NSFR) </t>
  </si>
  <si>
    <t>T-2
Jun 22</t>
  </si>
  <si>
    <t>T-3
Mar 22</t>
  </si>
  <si>
    <t>T
Dez 22</t>
  </si>
  <si>
    <t>T-1 
Set 22</t>
  </si>
  <si>
    <t>i.	Corresponde ao montante reportado no COLMS (aplicativo do Banco de Portugal).
ii.	Inclui em 31 de dezembro de 2022 o valor das tomadas junto do BCE (deduzido do accrual de juros da ORPA III), deduzido dos depósitos no Banco de Portugal e de outra liquidez sobre o Eurosistema (3.696.285.000 Euros), adicionado das reservas mínimas de caixa (529.400.000 Euros) 
iii.	Colateral elegível disponível para desconto junto do BCE, após haircuts, deduzido do financiamento líquido no BCE</t>
  </si>
  <si>
    <t>Modelo 1: Carteira bancária – Indicadores do potencial risco de transição associado às alterações climáticas: Qualidade de crédito das exposições por setor, emissões e prazo de vencimento residual.</t>
  </si>
  <si>
    <t>Setor/Subsetor</t>
  </si>
  <si>
    <t>Montante escriturado bruto (milhões de EUR)</t>
  </si>
  <si>
    <t>Imparidade acumulada, variações negativas acumuladas do justo valor resultantes do risco de crédito e provisões (milhões de EUR)</t>
  </si>
  <si>
    <t>Emissões de GEE (coluna i)): percentagem do montante escriturado bruto da carteira obtido a partir da comunicação de informações específicas da empresa</t>
  </si>
  <si>
    <t xml:space="preserve"> &lt;= 5 anos</t>
  </si>
  <si>
    <t>&gt; 5 anos &lt;= 10 anos</t>
  </si>
  <si>
    <t>&gt; 10 anos &lt;= 20 anos</t>
  </si>
  <si>
    <t>&gt; 20 anos</t>
  </si>
  <si>
    <t>Prazo médio ponderado</t>
  </si>
  <si>
    <t>Do qual, exposições sobre empresas excluídas dos índices de referência da UE alinhados com o Acordo de Paris nos termos do artigo 12.º, n.º 1, alíneas d) a g), e do artigo 12.º, n.º 2, do Regulamento (UE) 2020/1818</t>
  </si>
  <si>
    <t>Do qual, sustentáveis do ponto de vista ambiental (CCM)</t>
  </si>
  <si>
    <t>Do qual, exposições da fase 2</t>
  </si>
  <si>
    <t>Do qual, exposições não produtivas</t>
  </si>
  <si>
    <t>Do qual, emissões financiadas do âmbito 3</t>
  </si>
  <si>
    <t>Exposições sobre setores que contribuem fortemente para as alterações climáticas*</t>
  </si>
  <si>
    <t>A – Agricultura, silvicultura e pescas</t>
  </si>
  <si>
    <t>B – Indústrias extrativas</t>
  </si>
  <si>
    <t xml:space="preserve">B.05 - Extração de hulha e lenhite </t>
  </si>
  <si>
    <t xml:space="preserve">B.06 - Extração de petróleo bruto e gás natural  </t>
  </si>
  <si>
    <t xml:space="preserve">B.07 - Extração de minérios metálicos  </t>
  </si>
  <si>
    <t xml:space="preserve">B.08 - Outras indústrias extrativas </t>
  </si>
  <si>
    <t xml:space="preserve">B.09 - Atividades de serviços de apoio às indústrias extractivas </t>
  </si>
  <si>
    <t>C – Indústrias transformadoras</t>
  </si>
  <si>
    <t>C.10 - Indústrias alimentares</t>
  </si>
  <si>
    <t>C.11 - Indústria das bebidas</t>
  </si>
  <si>
    <t>C.12 - Indústria do tabaco</t>
  </si>
  <si>
    <t>C.13 - Indústria têxtil</t>
  </si>
  <si>
    <t>C.14 - Indústria do vestuário</t>
  </si>
  <si>
    <t>C.15 - Indústria do couro e dos produtos do couro</t>
  </si>
  <si>
    <t>C.16 - Indústrias da madeira e da cortiça e suas obras, exceto mobiliário; fabricação de obras de espartaria e de cestaria</t>
  </si>
  <si>
    <t>C.17 - Indústria do papel e artigos de papel</t>
  </si>
  <si>
    <t>C.18 - Impressão e reprodução de suportes gravados</t>
  </si>
  <si>
    <t>C.19 - Fabricação de coque e de produtos petrolíferos refinados</t>
  </si>
  <si>
    <t xml:space="preserve">C.20 - Fabricação de substâncias e de produtos químicos </t>
  </si>
  <si>
    <t>C.21 - Fabricação de produtos farmacêuticos de base e de preparações farmacêuticas</t>
  </si>
  <si>
    <t>C.22 - Fabricação de artigos de borracha</t>
  </si>
  <si>
    <t>C.23 - Fabricação de outros produtos minerais não metálicos</t>
  </si>
  <si>
    <t>C.24 - Indústrias metalúrgicas de base</t>
  </si>
  <si>
    <t>C.25 - Fabricação de produtos metálicos, exceto máquinas e equipamento</t>
  </si>
  <si>
    <t>C.26 - Fabricação de produtos informáticos, eletrónicos e ópticos</t>
  </si>
  <si>
    <t>C.27 - Fabricação de equipamento elétrico</t>
  </si>
  <si>
    <t>C.28 - Fabricação de máquinas e equipamentos, não especificados</t>
  </si>
  <si>
    <t>C.29 - Fabricação de veículos automóveis, reboques e semirreboques</t>
  </si>
  <si>
    <t>C.30 - Fabricação de outro equipamento de transporte</t>
  </si>
  <si>
    <t>C.31 - Indústria do mobiliário</t>
  </si>
  <si>
    <t>C.32 - Outras indústrias transformadoras</t>
  </si>
  <si>
    <t>C.33 - Reparação e instalação de máquinas e equipamento</t>
  </si>
  <si>
    <t>D – Produção e distribuição de eletricidade, gás, vapor e ar condicionado</t>
  </si>
  <si>
    <t>D35.1 - Produção, transporte e distribuição de energia elétrica</t>
  </si>
  <si>
    <t>D35.11 - Produção de eletricidade</t>
  </si>
  <si>
    <t>D35.2 - Produção de gás; distribuição de combustíveis gasosos por condutas</t>
  </si>
  <si>
    <t>D35.3 - Produção e distribuição de vapor e ar condicionado</t>
  </si>
  <si>
    <t>E – Abastecimento de água, saneamento, gestão de resíduos e despoluição</t>
  </si>
  <si>
    <t>F – Construção</t>
  </si>
  <si>
    <t>F.41 - Construção de edifícios</t>
  </si>
  <si>
    <t>F.42 - Engenharia civil</t>
  </si>
  <si>
    <t>F.43 - Atividades especializadas de construção</t>
  </si>
  <si>
    <t>G – Comércio por grosso e a retalho, reparação de veículos automóveis e motociclos</t>
  </si>
  <si>
    <t>H – Transportes e armazenagem</t>
  </si>
  <si>
    <t>H.49 - Transportes terrestres e transportes por oleoduto ou gasoduto</t>
  </si>
  <si>
    <t>H.50 - Transportes por vias navegáveis</t>
  </si>
  <si>
    <t>H.51 - Transportes aéreos</t>
  </si>
  <si>
    <t>H.52 - Armazenagem e atividades auxiliares dos transportes</t>
  </si>
  <si>
    <t>H.53 - Atividades postais e de correios</t>
  </si>
  <si>
    <t>I – Atividades de alojamento e restauração</t>
  </si>
  <si>
    <t>L – Atividades imobiliárias</t>
  </si>
  <si>
    <t>Exposições sobre setores distintos daqueles que contribuem fortemente para as alterações climáticas*</t>
  </si>
  <si>
    <t>K – Atividades financeiras e de seguros</t>
  </si>
  <si>
    <t>Exposições sobre outros setores (códigos J, M — U da NACE)</t>
  </si>
  <si>
    <t>* Em conformidade com o Regulamento Delegado (UE) 2020/1818 da Comissão, que complementa o Regulamento (UE) 2016/1011 no que respeita às normas mínimas aplicáveis aos índices de referência da UE para a transição climática e aos índices de referência da UE alinhados com o Acordo de Paris – Regulamento Normas de Referência Climáticas – Considerando 6: Setores enumerados nas secções A a H e na secção L do anexo I do Regulamento (CE) n.º 1893/2006</t>
  </si>
  <si>
    <t>Modelo 2: Carteira bancária – Indicadores do potencial risco de transição associado às alterações climáticas: Empréstimos garantidos por bens imóveis – Eficiência energética dos imóveis dados em garantia</t>
  </si>
  <si>
    <t>Setor da contraparte</t>
  </si>
  <si>
    <t>Total do montante escriturado bruto total (milhões de EUR)</t>
  </si>
  <si>
    <t>Nível de eficiência energética (pontuação energética, em kWh/m², dos imóveis dados em garantia)</t>
  </si>
  <si>
    <t>Nível de eficiência energética (rótulo CDE dos imóveis dados em garantia)</t>
  </si>
  <si>
    <t>Sem rótulo CDE dos imóveis dados em garantia</t>
  </si>
  <si>
    <t>&gt; 500</t>
  </si>
  <si>
    <t>Do qual, nível de eficiência energética (pontuação energética, em kWh/m², dos imóveis dados em garantia) estimado</t>
  </si>
  <si>
    <t>Total da UE</t>
  </si>
  <si>
    <t>Dos quais, empréstimos garantidos por imóveis comerciais</t>
  </si>
  <si>
    <t>Dos quais, empréstimos garantidos por imóveis residenciais</t>
  </si>
  <si>
    <t xml:space="preserve">Dos quais, bens dados em garantia obtidos por aquisição da posse: bens imóveis residenciais e comerciais </t>
  </si>
  <si>
    <t>Total fora da UE</t>
  </si>
  <si>
    <t>Modelo 3: Carteira bancária – Indicadores do potencial risco de transição associado às alterações climáticas: Métricas de alinhamento</t>
  </si>
  <si>
    <t>Setor</t>
  </si>
  <si>
    <r>
      <t>Setores NACE (</t>
    </r>
    <r>
      <rPr>
        <i/>
        <sz val="10"/>
        <rFont val="Calibri"/>
        <family val="2"/>
      </rPr>
      <t>a minima</t>
    </r>
    <r>
      <rPr>
        <sz val="10"/>
        <rFont val="Calibri"/>
        <family val="2"/>
      </rPr>
      <t>)</t>
    </r>
  </si>
  <si>
    <t>Montante escriturado bruto da carteira (milhões de EUR)</t>
  </si>
  <si>
    <t>Métrica de alinhamento**</t>
  </si>
  <si>
    <t>Ano de referência:</t>
  </si>
  <si>
    <t>Distância até à NZE2050 da AIE, em % * * *</t>
  </si>
  <si>
    <t>Meta (ano de referência +3 anos)</t>
  </si>
  <si>
    <t>Energia</t>
  </si>
  <si>
    <t>Utilizar uma das linhas da lista infra *</t>
  </si>
  <si>
    <t xml:space="preserve">Combustão de combustíveis fósseis </t>
  </si>
  <si>
    <t>Automóvel</t>
  </si>
  <si>
    <t>Aviação</t>
  </si>
  <si>
    <t xml:space="preserve">Transporte marítimo </t>
  </si>
  <si>
    <t>Produção de cimento, clínquer e cal</t>
  </si>
  <si>
    <t xml:space="preserve">Produção de ferro e aço, coque e minério metálico </t>
  </si>
  <si>
    <t>Produtos químicos</t>
  </si>
  <si>
    <t>... eventuais aditamentos relevantes para o modelo de negócio da instituição</t>
  </si>
  <si>
    <t>*** Distância em notação pontual (PiT) em relação ao cenário 2030 NZE2050, em % (para cada métrica)</t>
  </si>
  <si>
    <t>Modelo 4: Carteira bancária – Indicadores do potencial risco de transição associado às alterações climáticas: Exposições às 20 empresas com utilização mais intensiva de carbono</t>
  </si>
  <si>
    <t>Montante escriturado bruto (agregado)</t>
  </si>
  <si>
    <t>Montante escriturado bruto relativo às contrapartes em comparação com o total do montante escriturado bruto (agregado)*</t>
  </si>
  <si>
    <t>Dos quais, sustentáveis do ponto de vista ambiental (CCM)</t>
  </si>
  <si>
    <t>Prazo de vencimento médio ponderado</t>
  </si>
  <si>
    <t>Número das 20 empresas mais poluentes incluídas</t>
  </si>
  <si>
    <t xml:space="preserve">*Para as contrapartes que se contam entre as 20 empresas com maiores emissões de carbono do mundo
</t>
  </si>
  <si>
    <t>Modelo 5: Carteira bancária – Indicadores de potencial risco físico associado às alterações climáticas: Exposições sujeitas a risco físico</t>
  </si>
  <si>
    <t>Variável Zona geográfica sujeita a riscos físicos relacionados com as alterações climáticas – fenómenos severos e crónicos</t>
  </si>
  <si>
    <t>Do qual, exposições sensíveis ao impacto de fenómenos físicos relacionados com as alterações climáticas</t>
  </si>
  <si>
    <t>Desagregação por escalão do prazo de vencimento</t>
  </si>
  <si>
    <t>Do qual, exposições sensíveis ao impacto de fenómenos crónicos relacionados com as alterações climáticas</t>
  </si>
  <si>
    <t>Do qual, exposições sensíveis ao impacto de fenómenos severos relacionados com as alterações climáticas</t>
  </si>
  <si>
    <t>Do qual, exposições sensíveis ao impacto de fenómenos tanto crónicos como severos relacionados com as alterações climáticas</t>
  </si>
  <si>
    <t>Imparidade acumulada, variações negativas acumuladas do justo valor resultantes do risco de crédito e provisões</t>
  </si>
  <si>
    <t>Empréstimos garantidos por imóveis de habitação</t>
  </si>
  <si>
    <t>Empréstimos garantidos por imóveis comerciais</t>
  </si>
  <si>
    <t>Bens dados em garantia recuperados</t>
  </si>
  <si>
    <t>Outros setores relevantes (repartição infra, se for caso disso)</t>
  </si>
  <si>
    <t>ICD</t>
  </si>
  <si>
    <t>% de cobertura (em relação ao total dos ativos)*</t>
  </si>
  <si>
    <t>Atenuação das alterações climáticas</t>
  </si>
  <si>
    <t>Adaptação às alterações climáticas</t>
  </si>
  <si>
    <t>Total (atenuação das alterações climáticas + adaptação às alterações climáticas)</t>
  </si>
  <si>
    <t>Stock RAE</t>
  </si>
  <si>
    <t>Fluxos RATCB</t>
  </si>
  <si>
    <t>% dos ativos abrangidos pelo ICD em relação ao total dos ativos dos bancos</t>
  </si>
  <si>
    <t>Modelo 7 – Ações de atenuação: Ativos para o cálculo do RAE</t>
  </si>
  <si>
    <t>Milhões de EUR</t>
  </si>
  <si>
    <t>Data de referência da divulgação T</t>
  </si>
  <si>
    <t xml:space="preserve">Total do montante escriturado bruto </t>
  </si>
  <si>
    <t>Mitigação das alterações climáticas (MAC)</t>
  </si>
  <si>
    <t>Adaptação às alterações climáticas (AAC)</t>
  </si>
  <si>
    <t>TOTAL (MAC + AAC)</t>
  </si>
  <si>
    <t>Dos quais, para setores pertinentes para a taxonomia (elegíveis para taxonomia)</t>
  </si>
  <si>
    <t>Dos quais, sustentáveis do ponto de vista ambiental (alinhados segundo a taxonomia)</t>
  </si>
  <si>
    <t>Dos quais, empréstimos especializados</t>
  </si>
  <si>
    <t>Dos quais, de transição</t>
  </si>
  <si>
    <t>Dos quais, capacitantes</t>
  </si>
  <si>
    <t>Dos quais, adaptação</t>
  </si>
  <si>
    <t>Dos quais, de transição/adaptação</t>
  </si>
  <si>
    <t>RAE – Ativos abrangidos tanto no numerador como no denominador</t>
  </si>
  <si>
    <t>Empréstimos e adiantamentos, títulos de dívida e instrumentos de capital não elegíveis como detidos para negociação para o cálculo do RAE</t>
  </si>
  <si>
    <t xml:space="preserve">Empresas financeiras </t>
  </si>
  <si>
    <t>Títulos de dívida, incluindo unidades de participação</t>
  </si>
  <si>
    <t>das quais, empresas de investimento</t>
  </si>
  <si>
    <t>dos quais, sociedades gestoras</t>
  </si>
  <si>
    <t>das quais, empresas de seguros</t>
  </si>
  <si>
    <t>Empresas não financeiras (sujeitas às obrigações de divulgação da Diretiva NFI)</t>
  </si>
  <si>
    <t>dos quais, empréstimos garantidos por imóveis de habitação</t>
  </si>
  <si>
    <t>dos quais, empréstimos para a renovação de edifícios</t>
  </si>
  <si>
    <t>dos quais, empréstimos automóveis</t>
  </si>
  <si>
    <t>Financiamento do setor público local</t>
  </si>
  <si>
    <t>Financiamento à habitação</t>
  </si>
  <si>
    <t>Outros financiamentos do setor público local</t>
  </si>
  <si>
    <t xml:space="preserve">Bens dados em garantia obtidos por aquisição da posse: bens imóveis residenciais e comerciais </t>
  </si>
  <si>
    <t>TOTAL DOS ATIVOS DO RAE</t>
  </si>
  <si>
    <t xml:space="preserve">Ativos excluídos do numerador para efeitos do cálculo do RAE (abrangidos no denominador) </t>
  </si>
  <si>
    <t>Empresas não financeiras da UE (não sujeitas às obrigações de divulgação da Diretiva NFI)</t>
  </si>
  <si>
    <t>Empresas não financeiras exteriores à UE (não sujeitas às obrigações de divulgação da Diretiva NFI)</t>
  </si>
  <si>
    <t>Derivados</t>
  </si>
  <si>
    <t>Empréstimos interbancários à vista</t>
  </si>
  <si>
    <t>Ativos em numerário e equivalentes a numerário</t>
  </si>
  <si>
    <r>
      <t xml:space="preserve">Outros ativos (p. ex.: </t>
    </r>
    <r>
      <rPr>
        <i/>
        <sz val="11"/>
        <color theme="1"/>
        <rFont val="Calibri"/>
        <family val="2"/>
        <scheme val="minor"/>
      </rPr>
      <t>goodwill</t>
    </r>
    <r>
      <rPr>
        <sz val="11"/>
        <color theme="1"/>
        <rFont val="Calibri"/>
        <family val="2"/>
        <scheme val="minor"/>
      </rPr>
      <t>, mercadorias, etc.)</t>
    </r>
  </si>
  <si>
    <t>TOTAL DOS ATIVOS NO DENOMINADOR (RAE)</t>
  </si>
  <si>
    <t xml:space="preserve">  </t>
  </si>
  <si>
    <t xml:space="preserve">Outros ativos excluídos tanto do numerador como do denominador para efeitos do cálculo do RAE </t>
  </si>
  <si>
    <t>Entidades soberanas</t>
  </si>
  <si>
    <t>Posições em risco sobre bancos centrais</t>
  </si>
  <si>
    <t>Carteira de negociação</t>
  </si>
  <si>
    <t>TOTAL DOS ATIVOS EXCLUÍDOS DO NUMERADOR E DO DENOMINADOR</t>
  </si>
  <si>
    <t>TOTAL DOS ATIVOS</t>
  </si>
  <si>
    <t>Modelo 8 - RAE (%)</t>
  </si>
  <si>
    <t>Data de referência da divulgação T: ICD dos stocks</t>
  </si>
  <si>
    <t>Data de referência da divulgação T: ICD dos fluxos</t>
  </si>
  <si>
    <t>Proporção de ativos elegíveis que financiam setores pertinentes para a taxonomia</t>
  </si>
  <si>
    <t>Proporção do total dos ativos abrangidos</t>
  </si>
  <si>
    <t>Proporção de novos ativos elegíveis que financiam setores pertinentes para a taxonomia</t>
  </si>
  <si>
    <t>Proporção do total de novos ativos abrangidos</t>
  </si>
  <si>
    <t>Dos quais, sustentáveis do ponto de vista ambiental</t>
  </si>
  <si>
    <t>% (em comparação com o total de ativos abrangidos no denominador)</t>
  </si>
  <si>
    <t>RAE</t>
  </si>
  <si>
    <t>Empresas financeiras</t>
  </si>
  <si>
    <t>das quais, sociedades gestoras</t>
  </si>
  <si>
    <t>Empresas não financeiras sujeitas às obrigações de divulgação da Diretiva NFI</t>
  </si>
  <si>
    <t>Modelo 9 – Ações de atenuação: RATCB</t>
  </si>
  <si>
    <t>Modelo 9.1 – Ações de atenuação: Ativos para o cálculo do RATCB</t>
  </si>
  <si>
    <t>RAE total dos ativos</t>
  </si>
  <si>
    <r>
      <rPr>
        <b/>
        <sz val="11"/>
        <color theme="1"/>
        <rFont val="Calibri"/>
        <family val="2"/>
        <scheme val="minor"/>
      </rPr>
      <t>Ativos excluídos do numerador para cálculo do RAE (abrangidos no denominador), mas incluídos no numerador e no denominador do BTAR</t>
    </r>
  </si>
  <si>
    <t>dos quais, empréstimos garantidos por imóveis comerciais</t>
  </si>
  <si>
    <t>TOTAL DOS ATIVOS DO RATCB</t>
  </si>
  <si>
    <t>Ativos excluídos do numerador do BTAR (abrangidos no denominador)</t>
  </si>
  <si>
    <r>
      <t xml:space="preserve">Outros ativos (p. ex.: </t>
    </r>
    <r>
      <rPr>
        <i/>
        <sz val="11"/>
        <rFont val="Calibri"/>
        <family val="2"/>
        <scheme val="minor"/>
      </rPr>
      <t>goodwill</t>
    </r>
    <r>
      <rPr>
        <sz val="11"/>
        <rFont val="Calibri"/>
        <family val="2"/>
        <scheme val="minor"/>
      </rPr>
      <t>, mercadorias, etc.)</t>
    </r>
  </si>
  <si>
    <t>TOTAL DOS ATIVOS NO DENOMINADOR</t>
  </si>
  <si>
    <t xml:space="preserve">Outros ativos excluídos tanto do numerador como do denominador para efeitos do cálculo do BTAR </t>
  </si>
  <si>
    <t>Modelo 9.2 – RATCB %</t>
  </si>
  <si>
    <t>RATCB</t>
  </si>
  <si>
    <t>Empresas não financeiras da UE não sujeitas às obrigações de divulgação da Diretiva NFI</t>
  </si>
  <si>
    <t>Contrapartes de países terceiros não sujeitas às obrigações de divulgação da NFRD</t>
  </si>
  <si>
    <t>Modelo 9.3 – Quadro recapitulativo – BTAR %</t>
  </si>
  <si>
    <t>Stock BTAR</t>
  </si>
  <si>
    <t>Fluxos BTAR</t>
  </si>
  <si>
    <t>Modelo 10 – Outras medidas de atenuação das alterações climáticas não abrangidas pelo Regulamento (UE) 2020/852</t>
  </si>
  <si>
    <t>Tipo de instrumento financeiro</t>
  </si>
  <si>
    <t>Tipo de contraparte</t>
  </si>
  <si>
    <t>Tipo de risco mitigado (risco de transição associado às alterações climáticas)</t>
  </si>
  <si>
    <t>Tipo de risco atenuado (risco físico associado às alterações climáticas)</t>
  </si>
  <si>
    <t>Informações qualitativas sobre a natureza das medidas de atenuação</t>
  </si>
  <si>
    <t>Obrigações (p. ex.: verdes, sustentáveis, ligadas à sustentabilidade ao abrigo de normas que não as da UE)</t>
  </si>
  <si>
    <t>Empresas não financeiras</t>
  </si>
  <si>
    <t>Outras contrapartes</t>
  </si>
  <si>
    <t>Empréstimos (p. ex.: verdes, sustentáveis, ligadas à sustentabilidade ao abrigo de normas que não as da UE)</t>
  </si>
  <si>
    <t>Dos quais, empréstimos para a renovação de edifícios</t>
  </si>
  <si>
    <t>Não disponível</t>
  </si>
  <si>
    <t>Modelo 6. Resumo dos indicadores-chave de desempenho (ICD) relativos às exposições alinhadas segundo a taxonomia</t>
  </si>
  <si>
    <t>Carteira bancária – Indicadores do potencial risco de transição associado às alterações climáticas: Qualidade de crédito das exposições por setor, emissões e prazo de vencimento residual.</t>
  </si>
  <si>
    <t>Carteira bancária – Indicadores do potencial risco de transição associado às alterações climáticas: Empréstimos garantidos por bens imóveis – Eficiência energética dos imóveis dados em garantia</t>
  </si>
  <si>
    <t>Carteira bancária – Indicadores do potencial risco de transição associado às alterações climáticas: Métricas de alinhamento</t>
  </si>
  <si>
    <t>Carteira bancária – Indicadores do potencial risco de transição associado às alterações climáticas: Exposições às 20 empresas com utilização mais intensiva de carbono</t>
  </si>
  <si>
    <t>Carteira bancária – Indicadores de potencial risco físico associado às alterações climáticas: Exposições sujeitas a risco físico</t>
  </si>
  <si>
    <t>Resumo dos indicadores-chave de desempenho (ICD) relativos às exposições alinhadas segundo a taxonomia.</t>
  </si>
  <si>
    <t>Ações de atenuação: Ativos para o cálculo do RAE</t>
  </si>
  <si>
    <t>RAE (%)</t>
  </si>
  <si>
    <t>Ações de atenuação: RATCB</t>
  </si>
  <si>
    <t>Outras medidas de atenuação das alterações climáticas não abrangidas pelo Regulamento (UE) 2020/852</t>
  </si>
  <si>
    <t xml:space="preserve">Modelo 1 </t>
  </si>
  <si>
    <t xml:space="preserve">Modelo 3 </t>
  </si>
  <si>
    <t xml:space="preserve">Modelo 5 </t>
  </si>
  <si>
    <t xml:space="preserve">Modelo 6 </t>
  </si>
  <si>
    <t xml:space="preserve">Modelo 7 </t>
  </si>
  <si>
    <t>Modelo EU CQ1 - EBA/GL/2022/13 - Modelo 1: Qualidade de crédito das exposições reestruturadas</t>
  </si>
  <si>
    <t>EU CQ2 - EBA/GL/2022/13 - Modelo 2: Qualidade da restruturação</t>
  </si>
  <si>
    <t>Modelo EU CQ 3 - EBA/GL/2022/13 - Modelo 3: Qualidade de crédito das exposições produtivas e não produtivas, por dias de incumprimento</t>
  </si>
  <si>
    <t>EUCQ3</t>
  </si>
  <si>
    <r>
      <t>EU CQ4 - EBA/GL/2022/13 - Modelo 5: Qualidade das exposições não produtivas, por localização geográfica</t>
    </r>
    <r>
      <rPr>
        <sz val="14"/>
        <color rgb="FFD1005D"/>
        <rFont val="FocoMbcp"/>
        <family val="2"/>
      </rPr>
      <t> </t>
    </r>
  </si>
  <si>
    <t>EU CQ5 - EBA/GL/2022/13 - Modelo 6: Qualidade de crédito dos empréstimos e adiantamentos a empresas não financeiras, por setor</t>
  </si>
  <si>
    <t xml:space="preserve">EU CQ6 - EBA/GL/2022/13 - Modelo 7: Avaliação das cauções - empréstimos e adiantamentos </t>
  </si>
  <si>
    <t xml:space="preserve">EU CQ7 - EBA/GL/2022/13 - Modelo 9: Garantias obtidas por aquisição de posse e processo de execução </t>
  </si>
  <si>
    <t>EU CQ8 - EBA/GL/2022/13 - Modelo 10: Cauções obtidas por aquisição da posse e processos de execução - discriminação por antiguidade</t>
  </si>
  <si>
    <t>EU IRRBB1 - Riscos de taxa de juro das atividades não incluídas na incluídas na carteira de negociação</t>
  </si>
  <si>
    <t>EU CR3</t>
  </si>
  <si>
    <t>EU CR4</t>
  </si>
  <si>
    <t>EU CR5</t>
  </si>
  <si>
    <t>EU CR6</t>
  </si>
  <si>
    <t>EU CR7 -A</t>
  </si>
  <si>
    <t>EU CR8</t>
  </si>
  <si>
    <t>EU CR10</t>
  </si>
  <si>
    <t>Títulos e derivados</t>
  </si>
  <si>
    <t>Total ativos</t>
  </si>
  <si>
    <t>Total passivos</t>
  </si>
  <si>
    <t>Divulgação de Disciplina de Mercado Dezembro 2022</t>
  </si>
  <si>
    <t xml:space="preserve">EU CR1 - EBA/GL/2022/13 - Modelo 4: Exposições produtivas e não produtivas e provisões relacionadas. </t>
  </si>
  <si>
    <t xml:space="preserve">EU CR2 - EBA/GL/2022/13 - Modelo 8 - Alterações no montante de empréstimos e adiantamentos não produtivos </t>
  </si>
  <si>
    <t>14a</t>
  </si>
  <si>
    <t>Fundos próprios totais (em percentagem do montante das posições em risco) se o regime transitório de ganhos e perdas medido ao justo valor através de OCI de acordo com o Artigo 468 da CRR não tivesse sido aplicado</t>
  </si>
  <si>
    <t>Alargamento</t>
  </si>
  <si>
    <t>Montante escriturado dos ativos no âmbito da consolidação prudencial (segundo o modelo LI1) (a)</t>
  </si>
  <si>
    <t>Montantes extrapatrimoniais (b)</t>
  </si>
  <si>
    <t>Diferenças nas avaliações (c)</t>
  </si>
  <si>
    <t>Diferenças devidas à consideração das provisões (d)</t>
  </si>
  <si>
    <t>Valor refere-se a "Total" de acordo com a nota (b)</t>
  </si>
  <si>
    <t>f)</t>
  </si>
  <si>
    <t>Provisões relacionadas com exposições de balanço IRB são consideradas na EAD</t>
  </si>
  <si>
    <t>Montantes de exposição considerados para fins regulamentares (e )</t>
  </si>
  <si>
    <t>2022</t>
  </si>
  <si>
    <t>2021</t>
  </si>
  <si>
    <t>Colateral elegível para efeitos do BCE, após haircuts:</t>
  </si>
  <si>
    <t>Na pool de política monetária do BCE (i)</t>
  </si>
  <si>
    <t xml:space="preserve">Fora da pool de política monetária do BCE </t>
  </si>
  <si>
    <t>Buffer de Liquidez (iii)</t>
  </si>
  <si>
    <r>
      <t>Emissões financiadas por GEE (emissões do âmbito 1, âmbito 2 e do âmbito 3 da contraparte) (em toneladas de equivalente CO</t>
    </r>
    <r>
      <rPr>
        <b/>
        <vertAlign val="subscript"/>
        <sz val="8"/>
        <rFont val="Calibri"/>
        <family val="2"/>
        <scheme val="minor"/>
      </rPr>
      <t>2</t>
    </r>
    <r>
      <rPr>
        <b/>
        <sz val="8"/>
        <rFont val="Calibri"/>
        <family val="2"/>
        <scheme val="minor"/>
      </rPr>
      <t>)</t>
    </r>
  </si>
  <si>
    <t>Milhões de euros</t>
  </si>
  <si>
    <t>O Banco considerou as 20 empresas mais poluentes as identificadas pelo 'Climate Accountability Institute' (https://climateaccountability.org/carbonmajors.html), de acordo com os seus dados mais recentes disponíveis até março de 2023, referentes 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</si>
</sst>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quot;£&quot;#,##0;[Red]\-&quot;£&quot;#,##0"/>
    <numFmt numFmtId="165" formatCode="0.0%"/>
    <numFmt numFmtId="166" formatCode="#,##0\ \ "/>
    <numFmt numFmtId="167" formatCode="_-* #,##0_-;\-* #,##0_-;_-* &quot;-&quot;??_-;_-@_-"/>
    <numFmt numFmtId="168" formatCode="0.000%"/>
    <numFmt numFmtId="169" formatCode="#,##0\ "/>
    <numFmt numFmtId="170" formatCode="#,##0;\(#,##0\)"/>
    <numFmt numFmtId="171" formatCode="_(* #,##0_);_(* \(#,##0\);_(* &quot; - &quot;_);_(@_)"/>
    <numFmt numFmtId="172" formatCode="#,##0_ ;\-#,##0\ "/>
    <numFmt numFmtId="173" formatCode="0.000"/>
  </numFmts>
  <fonts count="172">
    <font>
      <sz val="11"/>
      <color theme="1"/>
      <name val="Calibri"/>
      <family val="2"/>
      <scheme val="minor"/>
    </font>
    <font>
      <sz val="11"/>
      <color theme="1"/>
      <name val="Trebuchet MS"/>
      <family val="2"/>
    </font>
    <font>
      <sz val="11"/>
      <color theme="1"/>
      <name val="Trebuchet MS"/>
      <family val="2"/>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1"/>
      <name val="FocoMbcp"/>
      <family val="2"/>
    </font>
    <font>
      <b/>
      <sz val="11"/>
      <name val="FocoMbcp"/>
      <family val="2"/>
    </font>
    <font>
      <sz val="10"/>
      <name val="FocoMbcp"/>
      <family val="2"/>
    </font>
    <font>
      <b/>
      <sz val="10"/>
      <name val="FocoMbcp"/>
      <family val="2"/>
    </font>
    <font>
      <b/>
      <sz val="14"/>
      <color rgb="FFD1005D"/>
      <name val="FocoMbcp"/>
      <family val="2"/>
    </font>
    <font>
      <sz val="9"/>
      <color theme="1"/>
      <name val="FocoMbcp"/>
      <family val="2"/>
    </font>
    <font>
      <sz val="11"/>
      <color theme="1"/>
      <name val="FocoMbcp"/>
      <family val="2"/>
    </font>
    <font>
      <b/>
      <sz val="11"/>
      <color theme="1"/>
      <name val="FocoMbcp"/>
      <family val="2"/>
    </font>
    <font>
      <sz val="11"/>
      <color rgb="FF000000"/>
      <name val="FocoMbcp"/>
      <family val="2"/>
    </font>
    <font>
      <b/>
      <sz val="11"/>
      <color rgb="FF000000"/>
      <name val="FocoMbcp"/>
      <family val="2"/>
    </font>
    <font>
      <sz val="11"/>
      <color rgb="FFFF0000"/>
      <name val="FocoMbcp"/>
      <family val="2"/>
    </font>
    <font>
      <sz val="10"/>
      <color theme="1"/>
      <name val="FocoMbcp"/>
      <family val="2"/>
    </font>
    <font>
      <b/>
      <sz val="10"/>
      <color theme="1"/>
      <name val="FocoMbcp"/>
      <family val="2"/>
    </font>
    <font>
      <sz val="10"/>
      <color rgb="FF000000"/>
      <name val="FocoMbcp"/>
      <family val="2"/>
    </font>
    <font>
      <b/>
      <sz val="10"/>
      <color rgb="FF000000"/>
      <name val="FocoMbcp"/>
      <family val="2"/>
    </font>
    <font>
      <sz val="10"/>
      <color rgb="FFFF0000"/>
      <name val="FocoMbcp"/>
      <family val="2"/>
    </font>
    <font>
      <sz val="12"/>
      <color theme="1"/>
      <name val="FocoMbcp"/>
      <family val="2"/>
    </font>
    <font>
      <b/>
      <sz val="10"/>
      <color rgb="FFD1005D"/>
      <name val="FocoMbcp"/>
      <family val="2"/>
    </font>
    <font>
      <b/>
      <sz val="14"/>
      <color theme="1"/>
      <name val="FocoMbcp"/>
      <family val="2"/>
    </font>
    <font>
      <b/>
      <sz val="14"/>
      <name val="FocoMbcp"/>
      <family val="2"/>
    </font>
    <font>
      <sz val="14"/>
      <color theme="1"/>
      <name val="FocoMbcp"/>
      <family val="2"/>
    </font>
    <font>
      <b/>
      <sz val="8"/>
      <color theme="1"/>
      <name val="FocoMbcp"/>
      <family val="2"/>
    </font>
    <font>
      <sz val="8"/>
      <color theme="1"/>
      <name val="FocoMbcp"/>
      <family val="2"/>
    </font>
    <font>
      <sz val="8"/>
      <name val="FocoMbcp"/>
      <family val="2"/>
    </font>
    <font>
      <b/>
      <sz val="9"/>
      <name val="FocoMbcp"/>
      <family val="2"/>
    </font>
    <font>
      <b/>
      <sz val="11"/>
      <color rgb="FFFF0000"/>
      <name val="FocoMbcp"/>
      <family val="2"/>
    </font>
    <font>
      <b/>
      <sz val="14"/>
      <color rgb="FF000000"/>
      <name val="FocoMbcp"/>
      <family val="2"/>
    </font>
    <font>
      <b/>
      <sz val="12"/>
      <color rgb="FF000000"/>
      <name val="FocoMbcp"/>
      <family val="2"/>
    </font>
    <font>
      <u/>
      <sz val="11"/>
      <color rgb="FF008080"/>
      <name val="FocoMbcp"/>
      <family val="2"/>
    </font>
    <font>
      <sz val="8.5"/>
      <color theme="1"/>
      <name val="FocoMbcp"/>
      <family val="2"/>
    </font>
    <font>
      <sz val="16"/>
      <color theme="1"/>
      <name val="FocoMbcp"/>
      <family val="2"/>
    </font>
    <font>
      <b/>
      <sz val="16"/>
      <color theme="1"/>
      <name val="FocoMbcp"/>
      <family val="2"/>
    </font>
    <font>
      <b/>
      <sz val="12"/>
      <color theme="1"/>
      <name val="FocoMbcp"/>
      <family val="2"/>
    </font>
    <font>
      <b/>
      <sz val="18"/>
      <color rgb="FFFF0000"/>
      <name val="FocoMbcp"/>
      <family val="2"/>
    </font>
    <font>
      <i/>
      <sz val="10"/>
      <color theme="1"/>
      <name val="FocoMbcp"/>
      <family val="2"/>
    </font>
    <font>
      <sz val="8"/>
      <color rgb="FFFF0000"/>
      <name val="FocoMbcp"/>
      <family val="2"/>
    </font>
    <font>
      <sz val="18"/>
      <color theme="1"/>
      <name val="FocoMbcp"/>
      <family val="2"/>
    </font>
    <font>
      <b/>
      <sz val="16"/>
      <color rgb="FFD1005D"/>
      <name val="FocoMbcp"/>
      <family val="2"/>
    </font>
    <font>
      <b/>
      <sz val="11"/>
      <color rgb="FFD1005D"/>
      <name val="FocoMbcp"/>
      <family val="2"/>
    </font>
    <font>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rgb="FFD1005D"/>
      <name val="FocoMbcp"/>
      <family val="2"/>
    </font>
    <font>
      <b/>
      <sz val="9"/>
      <color indexed="9"/>
      <name val="FocoMbcp"/>
      <family val="2"/>
    </font>
    <font>
      <sz val="9"/>
      <color theme="1" tint="0.34998626667073579"/>
      <name val="FocoMbcp"/>
      <family val="2"/>
    </font>
    <font>
      <sz val="8"/>
      <color theme="1" tint="0.34998626667073579"/>
      <name val="FocoMbcp Light"/>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b/>
      <sz val="9"/>
      <color theme="1"/>
      <name val="FocoMbcp"/>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sz val="8"/>
      <name val="FocoMbcp"/>
      <family val="2"/>
    </font>
    <font>
      <sz val="14"/>
      <color rgb="FFD1005D"/>
      <name val="FocoMbcp"/>
      <family val="2"/>
    </font>
    <font>
      <b/>
      <i/>
      <sz val="10"/>
      <color rgb="FF575756"/>
      <name val="FocoMbcp"/>
      <family val="2"/>
    </font>
    <font>
      <sz val="10"/>
      <color rgb="FFCD0067"/>
      <name val="FocoMbcp"/>
      <family val="2"/>
    </font>
    <font>
      <sz val="10"/>
      <color rgb="FF575756"/>
      <name val="FocoMbcp"/>
      <family val="2"/>
    </font>
    <font>
      <sz val="10"/>
      <color rgb="FF575756"/>
      <name val="FocoMbcp Light"/>
      <family val="2"/>
    </font>
    <font>
      <sz val="10"/>
      <color theme="1" tint="0.34998626667073579"/>
      <name val="FocoMbcp"/>
      <family val="2"/>
    </font>
    <font>
      <b/>
      <sz val="22"/>
      <color rgb="FFD1005D"/>
      <name val="FocoMbcp"/>
      <family val="2"/>
    </font>
    <font>
      <b/>
      <sz val="12"/>
      <color rgb="FFD1005D"/>
      <name val="FocoMbcp"/>
      <family val="2"/>
    </font>
    <font>
      <b/>
      <sz val="12"/>
      <color theme="1" tint="0.499984740745262"/>
      <name val="FocoMbcp"/>
      <family val="2"/>
    </font>
    <font>
      <strike/>
      <sz val="11"/>
      <name val="FocoMbcp"/>
      <family val="2"/>
    </font>
    <font>
      <b/>
      <sz val="20"/>
      <name val="FocoMbcp"/>
      <family val="2"/>
    </font>
    <font>
      <b/>
      <sz val="12"/>
      <name val="FocoMbcp"/>
      <family val="2"/>
    </font>
    <font>
      <i/>
      <sz val="8"/>
      <color rgb="FF575756"/>
      <name val="FocoMbcp"/>
      <family val="2"/>
    </font>
    <font>
      <sz val="9"/>
      <color rgb="FF575756"/>
      <name val="FocoMbcp"/>
      <family val="2"/>
    </font>
    <font>
      <b/>
      <sz val="9"/>
      <color rgb="FF575756"/>
      <name val="FocoMbcp"/>
      <family val="2"/>
    </font>
    <font>
      <sz val="10"/>
      <name val="Times New Roman"/>
      <family val="1"/>
    </font>
    <font>
      <sz val="10"/>
      <name val="Trebuchet MS"/>
      <family val="2"/>
    </font>
    <font>
      <b/>
      <sz val="9"/>
      <color rgb="FFB50D5C"/>
      <name val="FocoMbcp"/>
      <family val="2"/>
    </font>
    <font>
      <b/>
      <sz val="8"/>
      <color indexed="9"/>
      <name val="FocoMbcp"/>
      <family val="2"/>
    </font>
    <font>
      <sz val="7"/>
      <color theme="1" tint="0.249977111117893"/>
      <name val="FocoMbcp Light"/>
      <family val="2"/>
    </font>
    <font>
      <sz val="7"/>
      <color theme="1" tint="0.249977111117893"/>
      <name val="FocoMbcp"/>
      <family val="2"/>
    </font>
    <font>
      <vertAlign val="superscript"/>
      <sz val="8"/>
      <color rgb="FF575756"/>
      <name val="FocoMbcp"/>
      <family val="2"/>
    </font>
    <font>
      <sz val="8"/>
      <color rgb="FF000000"/>
      <name val="FocoMbcp"/>
      <family val="2"/>
    </font>
    <font>
      <sz val="8.5"/>
      <color rgb="FF000000"/>
      <name val="FocoMbcp"/>
      <family val="2"/>
    </font>
    <font>
      <sz val="11"/>
      <color rgb="FF0070C0"/>
      <name val="FocoMbcp"/>
      <family val="2"/>
    </font>
    <font>
      <b/>
      <sz val="8.5"/>
      <color theme="1"/>
      <name val="FocoMbcp"/>
      <family val="2"/>
    </font>
    <font>
      <sz val="24"/>
      <color rgb="FF000000"/>
      <name val="FocoMbcp"/>
      <family val="2"/>
    </font>
    <font>
      <b/>
      <u/>
      <sz val="11"/>
      <color rgb="FFD1005D"/>
      <name val="Calibri"/>
      <family val="2"/>
      <scheme val="minor"/>
    </font>
    <font>
      <b/>
      <i/>
      <sz val="14"/>
      <color rgb="FFD1005D"/>
      <name val="FocoMbcp"/>
      <family val="2"/>
    </font>
    <font>
      <b/>
      <sz val="11"/>
      <color rgb="FF575756"/>
      <name val="FocoMbcp"/>
      <family val="2"/>
    </font>
    <font>
      <u/>
      <sz val="11"/>
      <color rgb="FFD1005D"/>
      <name val="FocoMbcp"/>
      <family val="2"/>
    </font>
    <font>
      <b/>
      <i/>
      <sz val="11"/>
      <color rgb="FF575756"/>
      <name val="FocoMbcp"/>
      <family val="2"/>
    </font>
    <font>
      <b/>
      <u/>
      <sz val="10"/>
      <color rgb="FFD1005D"/>
      <name val="FocoMbcp"/>
      <family val="2"/>
    </font>
    <font>
      <i/>
      <sz val="10"/>
      <color rgb="FF575756"/>
      <name val="FocoMbcp"/>
      <family val="2"/>
    </font>
    <font>
      <i/>
      <sz val="11"/>
      <color rgb="FF575756"/>
      <name val="FocoMbcp"/>
      <family val="2"/>
    </font>
    <font>
      <b/>
      <strike/>
      <sz val="10"/>
      <color theme="0" tint="-0.249977111117893"/>
      <name val="FocoMbcp"/>
      <family val="2"/>
    </font>
    <font>
      <sz val="12"/>
      <color rgb="FF575756"/>
      <name val="FocoMbcp"/>
      <family val="2"/>
    </font>
    <font>
      <sz val="8"/>
      <color rgb="FF575756"/>
      <name val="Calibri"/>
      <family val="2"/>
      <scheme val="minor"/>
    </font>
    <font>
      <b/>
      <sz val="8"/>
      <color rgb="FF575756"/>
      <name val="Calibri"/>
      <family val="2"/>
      <scheme val="minor"/>
    </font>
    <font>
      <b/>
      <sz val="8"/>
      <color rgb="FFD1005D"/>
      <name val="FocoMbcp"/>
      <family val="2"/>
    </font>
    <font>
      <sz val="10"/>
      <color rgb="FF575756"/>
      <name val="Arial"/>
      <family val="2"/>
    </font>
    <font>
      <u/>
      <sz val="10"/>
      <color rgb="FF575756"/>
      <name val="FocoMbcp"/>
      <family val="2"/>
    </font>
    <font>
      <b/>
      <sz val="8"/>
      <color theme="1" tint="0.34998626667073579"/>
      <name val="FocoMbcp Light"/>
      <family val="2"/>
    </font>
    <font>
      <sz val="8"/>
      <color theme="1" tint="0.34998626667073579"/>
      <name val="FocoMbcp"/>
      <family val="2"/>
    </font>
    <font>
      <b/>
      <sz val="7.5"/>
      <color rgb="FF575756"/>
      <name val="FocoMbcp"/>
      <family val="2"/>
    </font>
    <font>
      <sz val="9"/>
      <color rgb="FF575756"/>
      <name val="FocoMbcp Light"/>
      <family val="2"/>
    </font>
    <font>
      <u/>
      <sz val="11"/>
      <color theme="10"/>
      <name val="FocoMbcp"/>
      <family val="2"/>
    </font>
    <font>
      <strike/>
      <sz val="9"/>
      <color rgb="FFFF0000"/>
      <name val="FocoMbcp"/>
      <family val="2"/>
    </font>
    <font>
      <b/>
      <strike/>
      <sz val="9"/>
      <color rgb="FFFF0000"/>
      <name val="FocoMbcp"/>
      <family val="2"/>
    </font>
    <font>
      <b/>
      <sz val="12"/>
      <color rgb="FF575756"/>
      <name val="FocoMbcp"/>
      <family val="2"/>
    </font>
    <font>
      <strike/>
      <sz val="11"/>
      <color rgb="FF575756"/>
      <name val="FocoMbcp"/>
      <family val="2"/>
    </font>
    <font>
      <u/>
      <sz val="9"/>
      <color rgb="FF575756"/>
      <name val="FocoMbcp"/>
      <family val="2"/>
    </font>
    <font>
      <strike/>
      <sz val="9"/>
      <color rgb="FF575756"/>
      <name val="FocoMbcp"/>
      <family val="2"/>
    </font>
    <font>
      <b/>
      <sz val="20"/>
      <color rgb="FF575756"/>
      <name val="FocoMbcp"/>
      <family val="2"/>
    </font>
    <font>
      <vertAlign val="superscript"/>
      <sz val="10"/>
      <color rgb="FF575756"/>
      <name val="FocoMbcp"/>
      <family val="2"/>
    </font>
    <font>
      <sz val="7"/>
      <color rgb="FF575756"/>
      <name val="FocoMbcp"/>
      <family val="2"/>
    </font>
    <font>
      <sz val="9"/>
      <color rgb="FF000000"/>
      <name val="FocoMbcp"/>
      <family val="2"/>
    </font>
    <font>
      <i/>
      <sz val="9"/>
      <color rgb="FF575756"/>
      <name val="FocoMbcp"/>
      <family val="2"/>
    </font>
    <font>
      <sz val="10"/>
      <name val="Arial"/>
      <family val="2"/>
    </font>
    <font>
      <sz val="8"/>
      <color rgb="FF575756"/>
      <name val="FocoMbcp Light"/>
      <family val="2"/>
    </font>
    <font>
      <b/>
      <sz val="9"/>
      <color theme="1"/>
      <name val="FocoMbcp"/>
      <family val="2"/>
    </font>
    <font>
      <sz val="9"/>
      <color rgb="FF575756"/>
      <name val="Calibri"/>
      <family val="2"/>
      <scheme val="minor"/>
    </font>
    <font>
      <b/>
      <sz val="9"/>
      <color rgb="FF575756"/>
      <name val="Calibri"/>
      <family val="2"/>
      <scheme val="minor"/>
    </font>
    <font>
      <sz val="9"/>
      <color rgb="FF575756"/>
      <name val="Arial"/>
      <family val="2"/>
    </font>
    <font>
      <strike/>
      <sz val="10"/>
      <color rgb="FF575756"/>
      <name val="FocoMbcp"/>
      <family val="2"/>
    </font>
    <font>
      <b/>
      <u/>
      <sz val="11"/>
      <color rgb="FF575756"/>
      <name val="FocoMbcp"/>
      <family val="2"/>
    </font>
    <font>
      <b/>
      <u/>
      <sz val="9"/>
      <color rgb="FF575756"/>
      <name val="FocoMbcp"/>
      <family val="2"/>
    </font>
    <font>
      <b/>
      <sz val="7"/>
      <color rgb="FF575756"/>
      <name val="FocoMbcp"/>
      <family val="2"/>
    </font>
    <font>
      <b/>
      <sz val="8"/>
      <color rgb="FF575756"/>
      <name val="FocoMbcp Light"/>
      <family val="2"/>
    </font>
    <font>
      <vertAlign val="superscript"/>
      <sz val="9"/>
      <color rgb="FF575756"/>
      <name val="FocoMbcp Light"/>
      <family val="2"/>
    </font>
    <font>
      <sz val="9"/>
      <name val="FocoMbcp Light"/>
      <family val="2"/>
    </font>
    <font>
      <i/>
      <sz val="7"/>
      <color theme="1" tint="0.249977111117893"/>
      <name val="FocoMbcp Light"/>
      <family val="2"/>
    </font>
    <font>
      <vertAlign val="superscript"/>
      <sz val="8.0500000000000007"/>
      <name val="FocoMbcp Light"/>
      <family val="2"/>
    </font>
    <font>
      <sz val="7"/>
      <name val="FocoMbcp Light"/>
      <family val="2"/>
    </font>
    <font>
      <i/>
      <sz val="8.5"/>
      <name val="FocoMbcp"/>
      <family val="2"/>
    </font>
    <font>
      <i/>
      <sz val="8.5"/>
      <color rgb="FF000000"/>
      <name val="FocoMbcp"/>
      <family val="2"/>
    </font>
    <font>
      <sz val="8.5"/>
      <color rgb="FF575756"/>
      <name val="FocoMbcp"/>
      <family val="2"/>
    </font>
    <font>
      <u/>
      <sz val="8"/>
      <color rgb="FF575756"/>
      <name val="FocoMbcp"/>
      <family val="2"/>
    </font>
    <font>
      <b/>
      <sz val="8"/>
      <color rgb="FF575756"/>
      <name val="FocoMbcp"/>
    </font>
    <font>
      <sz val="8"/>
      <color rgb="FF575756"/>
      <name val="FocoMbcp"/>
    </font>
    <font>
      <vertAlign val="superscript"/>
      <sz val="12"/>
      <color rgb="FF575756"/>
      <name val="FocoMbcp"/>
      <family val="2"/>
    </font>
    <font>
      <sz val="10"/>
      <name val="Calibri"/>
      <family val="2"/>
      <scheme val="minor"/>
    </font>
    <font>
      <b/>
      <u/>
      <sz val="11"/>
      <name val="Calibri"/>
      <family val="2"/>
      <scheme val="minor"/>
    </font>
    <font>
      <sz val="10"/>
      <name val="Calibri"/>
      <family val="2"/>
    </font>
    <font>
      <sz val="10"/>
      <color theme="1"/>
      <name val="Calibri"/>
      <family val="2"/>
      <scheme val="minor"/>
    </font>
    <font>
      <i/>
      <sz val="10"/>
      <name val="Calibri"/>
      <family val="2"/>
    </font>
    <font>
      <sz val="11"/>
      <name val="Calibri"/>
      <family val="2"/>
      <scheme val="minor"/>
    </font>
    <font>
      <i/>
      <sz val="11"/>
      <name val="Calibri"/>
      <family val="2"/>
      <scheme val="minor"/>
    </font>
    <font>
      <i/>
      <sz val="11"/>
      <color theme="1"/>
      <name val="Calibri"/>
      <family val="2"/>
      <scheme val="minor"/>
    </font>
    <font>
      <b/>
      <sz val="11"/>
      <color theme="1"/>
      <name val="Calibri"/>
      <family val="2"/>
      <scheme val="minor"/>
    </font>
    <font>
      <sz val="7.5"/>
      <color rgb="FF575756"/>
      <name val="FocoMbcp"/>
      <family val="2"/>
    </font>
    <font>
      <b/>
      <vertAlign val="subscript"/>
      <sz val="8"/>
      <name val="Calibri"/>
      <family val="2"/>
      <scheme val="minor"/>
    </font>
    <font>
      <b/>
      <sz val="8"/>
      <name val="Calibri"/>
      <family val="2"/>
      <scheme val="minor"/>
    </font>
    <font>
      <strike/>
      <sz val="8"/>
      <color rgb="FF575756"/>
      <name val="FocoMbcp"/>
      <family val="2"/>
    </font>
  </fonts>
  <fills count="2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0.499984740745262"/>
        <bgColor indexed="64"/>
      </patternFill>
    </fill>
    <fill>
      <patternFill patternType="solid">
        <fgColor theme="2"/>
        <bgColor indexed="64"/>
      </patternFill>
    </fill>
    <fill>
      <patternFill patternType="solid">
        <fgColor theme="0" tint="-0.249977111117893"/>
        <bgColor indexed="64"/>
      </patternFill>
    </fill>
    <fill>
      <patternFill patternType="solid">
        <fgColor rgb="FFFFFFFF"/>
        <bgColor rgb="FF000000"/>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rgb="FFD9D9D9"/>
        <bgColor indexed="64"/>
      </patternFill>
    </fill>
    <fill>
      <patternFill patternType="solid">
        <fgColor theme="0"/>
        <bgColor rgb="FF000000"/>
      </patternFill>
    </fill>
    <fill>
      <patternFill patternType="solid">
        <fgColor theme="5" tint="0.79998168889431442"/>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14999847407452621"/>
        <bgColor rgb="FF000000"/>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BFBFBF"/>
      </bottom>
      <diagonal/>
    </border>
    <border>
      <left/>
      <right/>
      <top style="thin">
        <color rgb="FFBFBFBF"/>
      </top>
      <bottom style="thin">
        <color rgb="FFBFBFBF"/>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BFBFBF"/>
      </bottom>
      <diagonal/>
    </border>
    <border>
      <left/>
      <right/>
      <top style="thin">
        <color rgb="FFD1005D"/>
      </top>
      <bottom style="thin">
        <color rgb="FFD1005D"/>
      </bottom>
      <diagonal/>
    </border>
    <border>
      <left/>
      <right/>
      <top style="medium">
        <color rgb="FFD1005D"/>
      </top>
      <bottom style="thin">
        <color rgb="FFD1005D"/>
      </bottom>
      <diagonal/>
    </border>
    <border>
      <left/>
      <right/>
      <top/>
      <bottom style="medium">
        <color rgb="FFD1005D"/>
      </bottom>
      <diagonal/>
    </border>
    <border>
      <left/>
      <right/>
      <top style="thin">
        <color rgb="FFBFBFBF"/>
      </top>
      <bottom style="thin">
        <color rgb="FFD1005D"/>
      </bottom>
      <diagonal/>
    </border>
    <border>
      <left/>
      <right/>
      <top style="medium">
        <color rgb="FFD1005D"/>
      </top>
      <bottom style="thin">
        <color rgb="FFBFBFBF"/>
      </bottom>
      <diagonal/>
    </border>
    <border>
      <left/>
      <right/>
      <top style="thin">
        <color rgb="FFBFBFBF"/>
      </top>
      <bottom style="medium">
        <color rgb="FFD1005D"/>
      </bottom>
      <diagonal/>
    </border>
    <border>
      <left style="thin">
        <color rgb="FFD1005D"/>
      </left>
      <right style="thin">
        <color rgb="FFD1005D"/>
      </right>
      <top style="thin">
        <color rgb="FFD1005D"/>
      </top>
      <bottom style="thin">
        <color rgb="FFD1005D"/>
      </bottom>
      <diagonal/>
    </border>
    <border>
      <left style="thin">
        <color rgb="FFD1005D"/>
      </left>
      <right style="thin">
        <color rgb="FFD1005D"/>
      </right>
      <top style="thin">
        <color rgb="FFD1005D"/>
      </top>
      <bottom/>
      <diagonal/>
    </border>
    <border>
      <left style="thin">
        <color rgb="FFD1005D"/>
      </left>
      <right style="thin">
        <color rgb="FFD1005D"/>
      </right>
      <top/>
      <bottom/>
      <diagonal/>
    </border>
    <border>
      <left/>
      <right style="thin">
        <color rgb="FFD1005D"/>
      </right>
      <top style="thin">
        <color rgb="FFD1005D"/>
      </top>
      <bottom style="thin">
        <color rgb="FFD1005D"/>
      </bottom>
      <diagonal/>
    </border>
    <border>
      <left/>
      <right/>
      <top style="medium">
        <color rgb="FFD1005D"/>
      </top>
      <bottom style="medium">
        <color rgb="FFD1005D"/>
      </bottom>
      <diagonal/>
    </border>
    <border>
      <left style="thin">
        <color rgb="FFD1005D"/>
      </left>
      <right/>
      <top style="thin">
        <color rgb="FFD1005D"/>
      </top>
      <bottom style="thin">
        <color rgb="FFD1005D"/>
      </bottom>
      <diagonal/>
    </border>
    <border>
      <left style="thin">
        <color rgb="FFD1005D"/>
      </left>
      <right/>
      <top style="thin">
        <color rgb="FFD1005D"/>
      </top>
      <bottom style="medium">
        <color rgb="FFD1005D"/>
      </bottom>
      <diagonal/>
    </border>
    <border>
      <left style="thin">
        <color rgb="FFD1005D"/>
      </left>
      <right style="thin">
        <color rgb="FFD1005D"/>
      </right>
      <top style="thin">
        <color rgb="FFD1005D"/>
      </top>
      <bottom style="medium">
        <color rgb="FFD1005D"/>
      </bottom>
      <diagonal/>
    </border>
    <border>
      <left/>
      <right style="thin">
        <color rgb="FFD1005D"/>
      </right>
      <top style="thin">
        <color rgb="FFD1005D"/>
      </top>
      <bottom style="medium">
        <color rgb="FFD1005D"/>
      </bottom>
      <diagonal/>
    </border>
    <border>
      <left/>
      <right/>
      <top style="medium">
        <color rgb="FFD1005D"/>
      </top>
      <bottom/>
      <diagonal/>
    </border>
    <border>
      <left/>
      <right/>
      <top style="medium">
        <color rgb="FFD1005D"/>
      </top>
      <bottom style="thin">
        <color rgb="FFD9D9D9"/>
      </bottom>
      <diagonal/>
    </border>
    <border>
      <left/>
      <right/>
      <top style="thin">
        <color rgb="FFD9D9D9"/>
      </top>
      <bottom style="thin">
        <color rgb="FFD9D9D9"/>
      </bottom>
      <diagonal/>
    </border>
    <border>
      <left/>
      <right/>
      <top style="thin">
        <color rgb="FFD9D9D9"/>
      </top>
      <bottom style="medium">
        <color rgb="FFD1005D"/>
      </bottom>
      <diagonal/>
    </border>
    <border>
      <left/>
      <right/>
      <top style="thin">
        <color rgb="FFB5005B"/>
      </top>
      <bottom/>
      <diagonal/>
    </border>
    <border>
      <left/>
      <right/>
      <top style="thin">
        <color rgb="FFBFBFBF"/>
      </top>
      <bottom style="thick">
        <color rgb="FFD1005D"/>
      </bottom>
      <diagonal/>
    </border>
    <border>
      <left/>
      <right/>
      <top style="thin">
        <color rgb="FFD1005D"/>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rgb="FFD1005D"/>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medium">
        <color rgb="FFD1005D"/>
      </bottom>
      <diagonal/>
    </border>
    <border>
      <left/>
      <right/>
      <top style="thin">
        <color rgb="FFD1005D"/>
      </top>
      <bottom style="thin">
        <color rgb="FFD9D9D9"/>
      </bottom>
      <diagonal/>
    </border>
    <border>
      <left/>
      <right/>
      <top/>
      <bottom style="thin">
        <color theme="0" tint="-0.34998626667073579"/>
      </bottom>
      <diagonal/>
    </border>
    <border>
      <left/>
      <right/>
      <top style="medium">
        <color rgb="FFD1005D"/>
      </top>
      <bottom style="thin">
        <color theme="0" tint="-0.24994659260841701"/>
      </bottom>
      <diagonal/>
    </border>
    <border>
      <left/>
      <right/>
      <top style="thin">
        <color theme="0" tint="-0.24994659260841701"/>
      </top>
      <bottom/>
      <diagonal/>
    </border>
    <border>
      <left/>
      <right/>
      <top style="thin">
        <color rgb="FFD1005D"/>
      </top>
      <bottom style="thin">
        <color theme="0" tint="-0.24994659260841701"/>
      </bottom>
      <diagonal/>
    </border>
    <border>
      <left/>
      <right/>
      <top style="dotted">
        <color rgb="FFD1005D"/>
      </top>
      <bottom style="thin">
        <color rgb="FFD1005D"/>
      </bottom>
      <diagonal/>
    </border>
    <border>
      <left/>
      <right/>
      <top style="thin">
        <color rgb="FFD1005D"/>
      </top>
      <bottom style="thick">
        <color rgb="FFD1005D"/>
      </bottom>
      <diagonal/>
    </border>
    <border>
      <left/>
      <right/>
      <top style="thick">
        <color rgb="FFD1005D"/>
      </top>
      <bottom style="thin">
        <color rgb="FFD1005D"/>
      </bottom>
      <diagonal/>
    </border>
    <border>
      <left/>
      <right style="thin">
        <color rgb="FFD1005D"/>
      </right>
      <top style="medium">
        <color rgb="FFD1005D"/>
      </top>
      <bottom style="thin">
        <color rgb="FFD1005D"/>
      </bottom>
      <diagonal/>
    </border>
    <border>
      <left style="thin">
        <color rgb="FFD1005D"/>
      </left>
      <right style="thin">
        <color rgb="FFD1005D"/>
      </right>
      <top style="medium">
        <color rgb="FFD1005D"/>
      </top>
      <bottom/>
      <diagonal/>
    </border>
    <border>
      <left style="thin">
        <color rgb="FFD1005D"/>
      </left>
      <right style="thin">
        <color rgb="FFD1005D"/>
      </right>
      <top/>
      <bottom style="thin">
        <color rgb="FFD1005D"/>
      </bottom>
      <diagonal/>
    </border>
    <border>
      <left/>
      <right style="thin">
        <color rgb="FFD1005D"/>
      </right>
      <top/>
      <bottom style="thin">
        <color rgb="FFD1005D"/>
      </bottom>
      <diagonal/>
    </border>
    <border>
      <left style="thin">
        <color rgb="FFD1005D"/>
      </left>
      <right/>
      <top style="medium">
        <color rgb="FFD1005D"/>
      </top>
      <bottom/>
      <diagonal/>
    </border>
  </borders>
  <cellStyleXfs count="43">
    <xf numFmtId="0" fontId="0" fillId="0" borderId="0"/>
    <xf numFmtId="0" fontId="4" fillId="2" borderId="2" applyNumberFormat="0" applyFill="0" applyBorder="0" applyAlignment="0" applyProtection="0">
      <alignment horizontal="left"/>
    </xf>
    <xf numFmtId="0" fontId="5" fillId="0" borderId="0">
      <alignment vertical="center"/>
    </xf>
    <xf numFmtId="0" fontId="5" fillId="0" borderId="0">
      <alignment vertical="center"/>
    </xf>
    <xf numFmtId="0" fontId="6" fillId="0" borderId="0" applyNumberFormat="0" applyFill="0" applyBorder="0" applyAlignment="0" applyProtection="0"/>
    <xf numFmtId="3" fontId="5" fillId="3" borderId="1" applyFont="0">
      <alignment horizontal="right" vertical="center"/>
      <protection locked="0"/>
    </xf>
    <xf numFmtId="0" fontId="7" fillId="0" borderId="0" applyNumberFormat="0" applyFill="0" applyBorder="0" applyAlignment="0" applyProtection="0"/>
    <xf numFmtId="9" fontId="8" fillId="0" borderId="0" applyFont="0" applyFill="0" applyBorder="0" applyAlignment="0" applyProtection="0"/>
    <xf numFmtId="0" fontId="9" fillId="0" borderId="0"/>
    <xf numFmtId="0" fontId="5" fillId="0" borderId="0"/>
    <xf numFmtId="0" fontId="5" fillId="0" borderId="0"/>
    <xf numFmtId="0" fontId="8" fillId="0" borderId="0"/>
    <xf numFmtId="0" fontId="51" fillId="0" borderId="0" applyNumberFormat="0" applyFill="0" applyBorder="0" applyAlignment="0" applyProtection="0"/>
    <xf numFmtId="0" fontId="5" fillId="0" borderId="0"/>
    <xf numFmtId="0" fontId="54" fillId="0" borderId="0" applyNumberFormat="0" applyFill="0" applyBorder="0" applyProtection="0">
      <alignment vertical="top" wrapText="1"/>
    </xf>
    <xf numFmtId="0" fontId="8" fillId="0" borderId="0"/>
    <xf numFmtId="0" fontId="5" fillId="0" borderId="0"/>
    <xf numFmtId="0" fontId="5" fillId="0" borderId="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68" fillId="0" borderId="0"/>
    <xf numFmtId="9" fontId="8" fillId="0" borderId="0" applyFont="0" applyFill="0" applyBorder="0" applyAlignment="0" applyProtection="0"/>
    <xf numFmtId="0" fontId="3" fillId="0" borderId="0"/>
    <xf numFmtId="0" fontId="3" fillId="0" borderId="0"/>
    <xf numFmtId="0" fontId="69" fillId="0" borderId="0"/>
    <xf numFmtId="0" fontId="68" fillId="0" borderId="0"/>
    <xf numFmtId="0" fontId="3" fillId="0" borderId="0"/>
    <xf numFmtId="0" fontId="70" fillId="0" borderId="0" applyNumberFormat="0" applyFill="0" applyBorder="0" applyAlignment="0" applyProtection="0"/>
    <xf numFmtId="9" fontId="3" fillId="0" borderId="0" applyFont="0" applyFill="0" applyBorder="0" applyAlignment="0" applyProtection="0"/>
    <xf numFmtId="0" fontId="71" fillId="2" borderId="3" applyFont="0" applyBorder="0">
      <alignment horizontal="center" wrapText="1"/>
    </xf>
    <xf numFmtId="43" fontId="8" fillId="0" borderId="0" applyFont="0" applyFill="0" applyBorder="0" applyAlignment="0" applyProtection="0"/>
    <xf numFmtId="0" fontId="5" fillId="0" borderId="0"/>
    <xf numFmtId="9" fontId="2" fillId="0" borderId="0" applyFont="0" applyFill="0" applyBorder="0" applyAlignment="0" applyProtection="0"/>
    <xf numFmtId="0" fontId="93" fillId="0" borderId="0"/>
    <xf numFmtId="9" fontId="2" fillId="0" borderId="0" applyFont="0" applyFill="0" applyBorder="0" applyAlignment="0" applyProtection="0"/>
    <xf numFmtId="0" fontId="5" fillId="0" borderId="0"/>
    <xf numFmtId="0" fontId="136" fillId="0" borderId="0"/>
    <xf numFmtId="0" fontId="51" fillId="0" borderId="0" applyNumberFormat="0" applyFill="0" applyBorder="0" applyAlignment="0" applyProtection="0"/>
    <xf numFmtId="0" fontId="5" fillId="0" borderId="0"/>
    <xf numFmtId="43" fontId="8" fillId="0" borderId="0" applyFont="0" applyFill="0" applyBorder="0" applyAlignment="0" applyProtection="0"/>
    <xf numFmtId="9" fontId="1" fillId="0" borderId="0" applyFont="0" applyFill="0" applyBorder="0" applyAlignment="0" applyProtection="0"/>
    <xf numFmtId="0" fontId="5" fillId="0" borderId="0"/>
  </cellStyleXfs>
  <cellXfs count="1968">
    <xf numFmtId="0" fontId="0" fillId="0" borderId="0" xfId="0"/>
    <xf numFmtId="0" fontId="11" fillId="0" borderId="0" xfId="0" applyFont="1"/>
    <xf numFmtId="0" fontId="13"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21" fillId="0" borderId="0" xfId="0" applyFont="1"/>
    <xf numFmtId="0" fontId="29" fillId="0" borderId="0" xfId="0" applyFont="1"/>
    <xf numFmtId="0" fontId="17" fillId="0" borderId="0" xfId="0" applyFont="1" applyAlignment="1">
      <alignment horizontal="center" vertical="center"/>
    </xf>
    <xf numFmtId="0" fontId="31" fillId="0" borderId="0" xfId="0" applyFont="1"/>
    <xf numFmtId="0" fontId="17" fillId="0" borderId="0" xfId="0" applyFont="1" applyAlignment="1">
      <alignment vertical="center"/>
    </xf>
    <xf numFmtId="0" fontId="17" fillId="0" borderId="0" xfId="0" applyFont="1" applyAlignment="1">
      <alignment horizontal="center"/>
    </xf>
    <xf numFmtId="0" fontId="22" fillId="0" borderId="0" xfId="0" applyFont="1" applyAlignment="1">
      <alignment vertical="center"/>
    </xf>
    <xf numFmtId="0" fontId="32" fillId="0" borderId="0" xfId="0" applyFont="1" applyAlignment="1">
      <alignment horizontal="center" vertical="center" wrapText="1"/>
    </xf>
    <xf numFmtId="0" fontId="33" fillId="0" borderId="0" xfId="0" applyFont="1" applyAlignment="1">
      <alignment vertical="center"/>
    </xf>
    <xf numFmtId="0" fontId="37" fillId="0" borderId="0" xfId="0" applyFont="1" applyAlignment="1">
      <alignment vertical="center" wrapText="1"/>
    </xf>
    <xf numFmtId="0" fontId="36" fillId="0" borderId="0" xfId="0" applyFont="1"/>
    <xf numFmtId="0" fontId="20" fillId="0" borderId="0" xfId="0" applyFont="1"/>
    <xf numFmtId="0" fontId="27" fillId="0" borderId="0" xfId="0" applyFont="1" applyAlignment="1">
      <alignment vertical="center"/>
    </xf>
    <xf numFmtId="0" fontId="38" fillId="0" borderId="0" xfId="0" applyFont="1" applyAlignment="1">
      <alignment vertical="center"/>
    </xf>
    <xf numFmtId="0" fontId="19" fillId="6" borderId="0" xfId="0" applyFont="1" applyFill="1" applyAlignment="1">
      <alignment vertical="center" wrapText="1"/>
    </xf>
    <xf numFmtId="0" fontId="40" fillId="0" borderId="0" xfId="0" applyFont="1" applyAlignment="1">
      <alignment vertical="center" wrapText="1"/>
    </xf>
    <xf numFmtId="0" fontId="17" fillId="0" borderId="0" xfId="0" applyFont="1" applyAlignment="1">
      <alignment vertical="center" wrapText="1"/>
    </xf>
    <xf numFmtId="0" fontId="42" fillId="0" borderId="0" xfId="0" applyFont="1" applyAlignment="1">
      <alignment vertical="center" wrapText="1"/>
    </xf>
    <xf numFmtId="0" fontId="29" fillId="0" borderId="0" xfId="0" applyFont="1" applyAlignment="1">
      <alignment horizontal="left"/>
    </xf>
    <xf numFmtId="0" fontId="41" fillId="0" borderId="0" xfId="0" applyFont="1"/>
    <xf numFmtId="0" fontId="12" fillId="0" borderId="0" xfId="0" applyFont="1"/>
    <xf numFmtId="0" fontId="42" fillId="0" borderId="0" xfId="0" applyFont="1" applyAlignment="1">
      <alignment wrapText="1"/>
    </xf>
    <xf numFmtId="0" fontId="42" fillId="0" borderId="0" xfId="0" applyFont="1"/>
    <xf numFmtId="0" fontId="40" fillId="0" borderId="0" xfId="0" applyFont="1" applyAlignment="1">
      <alignment horizontal="center" vertical="center" wrapText="1"/>
    </xf>
    <xf numFmtId="0" fontId="17" fillId="0" borderId="0" xfId="0" quotePrefix="1" applyFont="1" applyAlignment="1">
      <alignment horizontal="left" vertical="center" indent="5"/>
    </xf>
    <xf numFmtId="0" fontId="33" fillId="0" borderId="0" xfId="0" applyFont="1" applyAlignment="1">
      <alignment horizontal="center" vertical="center" wrapText="1"/>
    </xf>
    <xf numFmtId="0" fontId="44" fillId="0" borderId="0" xfId="0" applyFont="1"/>
    <xf numFmtId="0" fontId="39" fillId="0" borderId="0" xfId="0" applyFont="1" applyAlignment="1">
      <alignment horizontal="center" vertical="center"/>
    </xf>
    <xf numFmtId="0" fontId="17" fillId="0" borderId="0" xfId="0" applyFont="1" applyAlignment="1">
      <alignment horizontal="left" vertical="top"/>
    </xf>
    <xf numFmtId="0" fontId="46" fillId="0" borderId="0" xfId="0" applyFont="1" applyAlignment="1">
      <alignment horizontal="center" vertical="center" wrapText="1"/>
    </xf>
    <xf numFmtId="0" fontId="47" fillId="0" borderId="0" xfId="0" applyFont="1"/>
    <xf numFmtId="0" fontId="30" fillId="0" borderId="0" xfId="0" applyFont="1"/>
    <xf numFmtId="0" fontId="18" fillId="0" borderId="0" xfId="0" applyFont="1" applyAlignment="1">
      <alignment horizontal="left"/>
    </xf>
    <xf numFmtId="0" fontId="43" fillId="0" borderId="0" xfId="0" applyFont="1" applyAlignment="1">
      <alignment vertical="center"/>
    </xf>
    <xf numFmtId="0" fontId="15" fillId="0" borderId="0" xfId="0" applyFont="1" applyAlignment="1">
      <alignment vertical="center"/>
    </xf>
    <xf numFmtId="0" fontId="43" fillId="0" borderId="0" xfId="0" applyFont="1" applyAlignment="1">
      <alignment vertical="center" wrapText="1"/>
    </xf>
    <xf numFmtId="0" fontId="34" fillId="0" borderId="0" xfId="16" applyFont="1"/>
    <xf numFmtId="0" fontId="34" fillId="8" borderId="0" xfId="16" applyFont="1" applyFill="1"/>
    <xf numFmtId="0" fontId="49" fillId="0" borderId="0" xfId="16" applyFont="1" applyAlignment="1">
      <alignment horizontal="left" vertical="center"/>
    </xf>
    <xf numFmtId="164" fontId="56" fillId="0" borderId="0" xfId="16" applyNumberFormat="1" applyFont="1" applyAlignment="1">
      <alignment horizontal="right" vertical="center"/>
    </xf>
    <xf numFmtId="0" fontId="13" fillId="0" borderId="0" xfId="16" applyFont="1" applyAlignment="1">
      <alignment vertical="center"/>
    </xf>
    <xf numFmtId="3" fontId="13" fillId="0" borderId="0" xfId="16" applyNumberFormat="1" applyFont="1" applyAlignment="1">
      <alignment vertical="center"/>
    </xf>
    <xf numFmtId="0" fontId="57" fillId="0" borderId="0" xfId="16" applyFont="1" applyAlignment="1">
      <alignment vertical="center"/>
    </xf>
    <xf numFmtId="0" fontId="57" fillId="0" borderId="0" xfId="16" applyFont="1" applyAlignment="1">
      <alignment horizontal="left" vertical="center"/>
    </xf>
    <xf numFmtId="0" fontId="10" fillId="8" borderId="0" xfId="16" applyFont="1" applyFill="1"/>
    <xf numFmtId="0" fontId="59" fillId="8" borderId="0" xfId="16" applyFont="1" applyFill="1" applyAlignment="1">
      <alignment horizontal="left" vertical="center"/>
    </xf>
    <xf numFmtId="3" fontId="10" fillId="8" borderId="0" xfId="16" applyNumberFormat="1" applyFont="1" applyFill="1" applyAlignment="1">
      <alignment vertical="center"/>
    </xf>
    <xf numFmtId="0" fontId="60" fillId="8" borderId="0" xfId="16" applyFont="1" applyFill="1"/>
    <xf numFmtId="0" fontId="63" fillId="8" borderId="0" xfId="16" applyFont="1" applyFill="1"/>
    <xf numFmtId="0" fontId="53" fillId="8" borderId="0" xfId="16" applyFont="1" applyFill="1" applyAlignment="1">
      <alignment horizontal="right"/>
    </xf>
    <xf numFmtId="0" fontId="65" fillId="8" borderId="0" xfId="16" applyFont="1" applyFill="1"/>
    <xf numFmtId="0" fontId="34" fillId="0" borderId="0" xfId="9" applyFont="1"/>
    <xf numFmtId="0" fontId="64" fillId="0" borderId="0" xfId="16" applyFont="1" applyAlignment="1">
      <alignment horizontal="left" vertical="center" wrapText="1"/>
    </xf>
    <xf numFmtId="0" fontId="49" fillId="8" borderId="0" xfId="16" applyFont="1" applyFill="1" applyAlignment="1">
      <alignment horizontal="left" wrapText="1"/>
    </xf>
    <xf numFmtId="0" fontId="66" fillId="8" borderId="0" xfId="16" applyFont="1" applyFill="1" applyAlignment="1">
      <alignment horizontal="left" vertical="top"/>
    </xf>
    <xf numFmtId="0" fontId="66" fillId="8" borderId="0" xfId="16" applyFont="1" applyFill="1" applyAlignment="1">
      <alignment wrapText="1"/>
    </xf>
    <xf numFmtId="0" fontId="66" fillId="8" borderId="0" xfId="16" applyFont="1" applyFill="1" applyAlignment="1">
      <alignment horizontal="right" vertical="top" wrapText="1"/>
    </xf>
    <xf numFmtId="0" fontId="22" fillId="0" borderId="0" xfId="0" applyFont="1" applyBorder="1"/>
    <xf numFmtId="0" fontId="23" fillId="0" borderId="0" xfId="0" applyFont="1"/>
    <xf numFmtId="0" fontId="73" fillId="10" borderId="0" xfId="6" applyFont="1" applyFill="1" applyBorder="1" applyAlignment="1">
      <alignment horizontal="center" vertical="center" wrapText="1"/>
    </xf>
    <xf numFmtId="0" fontId="22" fillId="0" borderId="0" xfId="0" applyFont="1" applyAlignment="1">
      <alignment horizontal="center" vertical="center"/>
    </xf>
    <xf numFmtId="0" fontId="26" fillId="0" borderId="0" xfId="0" applyFont="1"/>
    <xf numFmtId="0" fontId="22" fillId="0" borderId="0" xfId="0" applyFont="1" applyAlignment="1">
      <alignment horizontal="center" vertical="center" wrapText="1"/>
    </xf>
    <xf numFmtId="0" fontId="13" fillId="0" borderId="0" xfId="0" applyFont="1" applyAlignment="1">
      <alignment vertical="center"/>
    </xf>
    <xf numFmtId="0" fontId="55" fillId="8" borderId="0" xfId="13" applyFont="1" applyFill="1" applyAlignment="1">
      <alignment horizontal="left" vertical="center" wrapText="1"/>
    </xf>
    <xf numFmtId="0" fontId="76" fillId="0" borderId="0" xfId="0" applyFont="1"/>
    <xf numFmtId="0" fontId="16" fillId="0" borderId="0" xfId="0" applyFont="1" applyAlignment="1">
      <alignment horizontal="center" vertical="center" wrapText="1"/>
    </xf>
    <xf numFmtId="0" fontId="23" fillId="0" borderId="0" xfId="0" applyFont="1" applyAlignment="1">
      <alignment vertical="center"/>
    </xf>
    <xf numFmtId="14" fontId="67" fillId="8" borderId="0" xfId="16" quotePrefix="1" applyNumberFormat="1" applyFont="1" applyFill="1" applyAlignment="1">
      <alignment horizontal="right" vertical="center"/>
    </xf>
    <xf numFmtId="0" fontId="83" fillId="8" borderId="0" xfId="16" applyFont="1" applyFill="1"/>
    <xf numFmtId="0" fontId="13" fillId="8" borderId="0" xfId="16" applyFont="1" applyFill="1"/>
    <xf numFmtId="0" fontId="27" fillId="0" borderId="0" xfId="0" applyFont="1"/>
    <xf numFmtId="0" fontId="22" fillId="0" borderId="0" xfId="0" applyFont="1"/>
    <xf numFmtId="0" fontId="5" fillId="0" borderId="0" xfId="16"/>
    <xf numFmtId="0" fontId="46" fillId="0" borderId="0" xfId="0" applyFont="1"/>
    <xf numFmtId="0" fontId="87" fillId="0" borderId="0" xfId="0" applyFont="1"/>
    <xf numFmtId="0" fontId="11" fillId="0" borderId="0" xfId="0" applyFont="1" applyAlignment="1">
      <alignment horizontal="left" wrapText="1"/>
    </xf>
    <xf numFmtId="0" fontId="87" fillId="0" borderId="0" xfId="0" applyFont="1" applyAlignment="1">
      <alignment horizontal="left" wrapText="1"/>
    </xf>
    <xf numFmtId="0" fontId="11" fillId="0" borderId="0" xfId="0" applyFont="1" applyAlignment="1">
      <alignment horizontal="left" vertical="center" wrapText="1"/>
    </xf>
    <xf numFmtId="0" fontId="11" fillId="0" borderId="0" xfId="0" applyFont="1" applyAlignment="1">
      <alignment horizontal="left" vertical="center"/>
    </xf>
    <xf numFmtId="0" fontId="13" fillId="0" borderId="0" xfId="2" applyFont="1">
      <alignment vertical="center"/>
    </xf>
    <xf numFmtId="0" fontId="15" fillId="0" borderId="0" xfId="4" applyFont="1" applyFill="1" applyBorder="1" applyAlignment="1">
      <alignment horizontal="left" vertical="center"/>
    </xf>
    <xf numFmtId="0" fontId="88" fillId="0" borderId="0" xfId="1" applyFont="1" applyFill="1" applyBorder="1" applyAlignment="1">
      <alignment vertical="center"/>
    </xf>
    <xf numFmtId="0" fontId="11" fillId="0" borderId="0" xfId="3" applyFont="1">
      <alignment vertical="center"/>
    </xf>
    <xf numFmtId="0" fontId="89" fillId="0" borderId="0" xfId="4" applyFont="1" applyFill="1" applyBorder="1" applyAlignment="1">
      <alignment horizontal="left" vertical="center"/>
    </xf>
    <xf numFmtId="0" fontId="11" fillId="0" borderId="0" xfId="3" quotePrefix="1" applyFont="1" applyAlignment="1">
      <alignment horizontal="right" vertical="center"/>
    </xf>
    <xf numFmtId="3" fontId="10" fillId="0" borderId="0" xfId="5" applyFont="1" applyFill="1" applyBorder="1" applyAlignment="1">
      <alignment horizontal="center" vertical="center"/>
      <protection locked="0"/>
    </xf>
    <xf numFmtId="0" fontId="13" fillId="0" borderId="0" xfId="2" applyFont="1" applyAlignment="1">
      <alignment vertical="top" wrapText="1"/>
    </xf>
    <xf numFmtId="0" fontId="15" fillId="0" borderId="0" xfId="4" applyFont="1" applyFill="1" applyBorder="1" applyAlignment="1">
      <alignment horizontal="left" vertical="center" indent="1"/>
    </xf>
    <xf numFmtId="0" fontId="14" fillId="0" borderId="0" xfId="30" applyFont="1" applyFill="1" applyBorder="1" applyAlignment="1">
      <alignment horizontal="center" vertical="center" wrapText="1"/>
    </xf>
    <xf numFmtId="0" fontId="11" fillId="0" borderId="0" xfId="3" quotePrefix="1" applyFont="1" applyAlignment="1">
      <alignment horizontal="center" vertical="center"/>
    </xf>
    <xf numFmtId="0" fontId="17" fillId="0" borderId="0" xfId="0" applyFont="1" applyAlignment="1">
      <alignment vertical="top"/>
    </xf>
    <xf numFmtId="0" fontId="13" fillId="0" borderId="0" xfId="16" applyFont="1"/>
    <xf numFmtId="0" fontId="49" fillId="0" borderId="0" xfId="9" applyFont="1" applyAlignment="1">
      <alignment horizontal="left" vertical="center"/>
    </xf>
    <xf numFmtId="0" fontId="58" fillId="0" borderId="0" xfId="9" applyFont="1" applyAlignment="1">
      <alignment horizontal="left" vertical="center"/>
    </xf>
    <xf numFmtId="0" fontId="10" fillId="0" borderId="0" xfId="9" applyFont="1" applyAlignment="1">
      <alignment vertical="center"/>
    </xf>
    <xf numFmtId="0" fontId="53" fillId="0" borderId="0" xfId="9" applyFont="1" applyAlignment="1">
      <alignment horizontal="left" vertical="center"/>
    </xf>
    <xf numFmtId="0" fontId="53" fillId="0" borderId="0" xfId="9" applyFont="1" applyAlignment="1">
      <alignment vertical="center"/>
    </xf>
    <xf numFmtId="0" fontId="34" fillId="0" borderId="0" xfId="9" applyFont="1" applyAlignment="1">
      <alignment vertical="center"/>
    </xf>
    <xf numFmtId="169" fontId="34" fillId="0" borderId="0" xfId="9" applyNumberFormat="1" applyFont="1" applyAlignment="1">
      <alignment vertical="center"/>
    </xf>
    <xf numFmtId="0" fontId="49" fillId="8" borderId="0" xfId="9" applyFont="1" applyFill="1" applyAlignment="1">
      <alignment vertical="center"/>
    </xf>
    <xf numFmtId="0" fontId="8" fillId="0" borderId="0" xfId="11"/>
    <xf numFmtId="14" fontId="53" fillId="8" borderId="0" xfId="9" applyNumberFormat="1" applyFont="1" applyFill="1" applyAlignment="1">
      <alignment horizontal="left" vertical="center" wrapText="1"/>
    </xf>
    <xf numFmtId="0" fontId="95" fillId="0" borderId="0" xfId="9" applyFont="1" applyAlignment="1">
      <alignment horizontal="left" vertical="center" wrapText="1"/>
    </xf>
    <xf numFmtId="0" fontId="96" fillId="0" borderId="0" xfId="9" applyFont="1" applyAlignment="1">
      <alignment horizontal="left" vertical="center" wrapText="1"/>
    </xf>
    <xf numFmtId="0" fontId="96" fillId="0" borderId="0" xfId="9" applyFont="1" applyAlignment="1">
      <alignment vertical="center"/>
    </xf>
    <xf numFmtId="164" fontId="98" fillId="8" borderId="0" xfId="9" applyNumberFormat="1" applyFont="1" applyFill="1" applyAlignment="1">
      <alignment horizontal="right"/>
    </xf>
    <xf numFmtId="0" fontId="34" fillId="0" borderId="0" xfId="9" applyFont="1" applyAlignment="1">
      <alignment horizontal="right" vertical="center"/>
    </xf>
    <xf numFmtId="0" fontId="53" fillId="8" borderId="0" xfId="9" applyFont="1" applyFill="1" applyAlignment="1">
      <alignment horizontal="left" vertical="center" wrapText="1"/>
    </xf>
    <xf numFmtId="0" fontId="15" fillId="0" borderId="0" xfId="0" applyFont="1" applyAlignment="1">
      <alignment horizontal="left" vertical="center"/>
    </xf>
    <xf numFmtId="0" fontId="17" fillId="0" borderId="0" xfId="0" applyFont="1" applyAlignment="1">
      <alignment horizontal="left" vertical="center"/>
    </xf>
    <xf numFmtId="0" fontId="102" fillId="0" borderId="0" xfId="0" applyFont="1" applyAlignment="1">
      <alignment horizontal="left" vertical="center"/>
    </xf>
    <xf numFmtId="0" fontId="103" fillId="0" borderId="0" xfId="0" applyFont="1" applyAlignment="1">
      <alignment vertical="center" wrapText="1"/>
    </xf>
    <xf numFmtId="0" fontId="29" fillId="0" borderId="0" xfId="0" applyFont="1" applyAlignment="1">
      <alignment wrapText="1"/>
    </xf>
    <xf numFmtId="0" fontId="17" fillId="8" borderId="0" xfId="0" applyFont="1" applyFill="1"/>
    <xf numFmtId="0" fontId="17" fillId="0" borderId="0" xfId="0" applyFont="1" applyAlignment="1">
      <alignment wrapText="1"/>
    </xf>
    <xf numFmtId="0" fontId="22" fillId="0" borderId="0" xfId="0" applyFont="1" applyAlignment="1">
      <alignment vertical="center" wrapText="1"/>
    </xf>
    <xf numFmtId="0" fontId="27" fillId="0" borderId="0" xfId="0" applyFont="1"/>
    <xf numFmtId="0" fontId="22" fillId="0" borderId="0" xfId="0" applyFont="1"/>
    <xf numFmtId="0" fontId="5" fillId="0" borderId="0" xfId="16"/>
    <xf numFmtId="0" fontId="50" fillId="10" borderId="0" xfId="0" applyFont="1" applyFill="1" applyAlignment="1">
      <alignment horizontal="center"/>
    </xf>
    <xf numFmtId="0" fontId="64" fillId="0" borderId="0" xfId="9" applyFont="1" applyAlignment="1">
      <alignment horizontal="left" vertical="center"/>
    </xf>
    <xf numFmtId="0" fontId="11" fillId="0" borderId="0" xfId="9" applyFont="1" applyAlignment="1">
      <alignment vertical="center"/>
    </xf>
    <xf numFmtId="0" fontId="81" fillId="0" borderId="0" xfId="9" applyFont="1" applyAlignment="1">
      <alignment horizontal="left" vertical="center"/>
    </xf>
    <xf numFmtId="0" fontId="108" fillId="10" borderId="0" xfId="6" applyFont="1" applyFill="1" applyBorder="1" applyAlignment="1">
      <alignment horizontal="center" vertical="center" wrapText="1"/>
    </xf>
    <xf numFmtId="0" fontId="12" fillId="0" borderId="0" xfId="9" applyFont="1"/>
    <xf numFmtId="169" fontId="50" fillId="8" borderId="0" xfId="9" applyNumberFormat="1" applyFont="1" applyFill="1" applyBorder="1" applyAlignment="1">
      <alignment horizontal="right" vertical="center"/>
    </xf>
    <xf numFmtId="169" fontId="64" fillId="8" borderId="0" xfId="9" applyNumberFormat="1" applyFont="1" applyFill="1" applyBorder="1" applyAlignment="1">
      <alignment horizontal="right" vertical="center"/>
    </xf>
    <xf numFmtId="0" fontId="15" fillId="0" borderId="0" xfId="9" applyFont="1" applyAlignment="1">
      <alignment horizontal="left" vertical="center"/>
    </xf>
    <xf numFmtId="0" fontId="73" fillId="8" borderId="0" xfId="6" applyFont="1" applyFill="1" applyBorder="1" applyAlignment="1">
      <alignment horizontal="center" vertical="center" wrapText="1"/>
    </xf>
    <xf numFmtId="0" fontId="15" fillId="8" borderId="0" xfId="9" applyFont="1" applyFill="1" applyAlignment="1">
      <alignment vertical="center"/>
    </xf>
    <xf numFmtId="0" fontId="11" fillId="0" borderId="0" xfId="9" applyFont="1" applyAlignment="1">
      <alignment horizontal="right" vertical="center"/>
    </xf>
    <xf numFmtId="0" fontId="28" fillId="0" borderId="0" xfId="0" applyFont="1" applyAlignment="1">
      <alignment horizontal="center"/>
    </xf>
    <xf numFmtId="0" fontId="85" fillId="0" borderId="0" xfId="0" applyFont="1"/>
    <xf numFmtId="0" fontId="52" fillId="0" borderId="0" xfId="0" applyFont="1"/>
    <xf numFmtId="0" fontId="22" fillId="8" borderId="0" xfId="0" applyFont="1" applyFill="1" applyAlignment="1">
      <alignment horizontal="left" vertical="center"/>
    </xf>
    <xf numFmtId="0" fontId="81" fillId="8" borderId="6" xfId="0" applyFont="1" applyFill="1" applyBorder="1" applyAlignment="1">
      <alignment horizontal="left" vertical="center"/>
    </xf>
    <xf numFmtId="0" fontId="28" fillId="8" borderId="0" xfId="0" applyFont="1" applyFill="1" applyAlignment="1">
      <alignment horizontal="center" vertical="center"/>
    </xf>
    <xf numFmtId="0" fontId="22" fillId="0" borderId="0" xfId="0" applyFont="1" applyAlignment="1">
      <alignment horizontal="left" vertical="center"/>
    </xf>
    <xf numFmtId="0" fontId="81" fillId="0" borderId="0" xfId="0" applyFont="1" applyAlignment="1">
      <alignment horizontal="left" vertical="center"/>
    </xf>
    <xf numFmtId="0" fontId="81" fillId="8" borderId="0" xfId="0" applyFont="1" applyFill="1" applyAlignment="1">
      <alignment horizontal="left" vertical="center"/>
    </xf>
    <xf numFmtId="0" fontId="81" fillId="8" borderId="6" xfId="0" applyFont="1" applyFill="1" applyBorder="1" applyAlignment="1">
      <alignment horizontal="left" vertical="center" wrapText="1"/>
    </xf>
    <xf numFmtId="0" fontId="81" fillId="0" borderId="6" xfId="0" applyFont="1" applyBorder="1" applyAlignment="1">
      <alignment horizontal="left" vertical="center"/>
    </xf>
    <xf numFmtId="0" fontId="28" fillId="0" borderId="0" xfId="0" applyFont="1" applyAlignment="1">
      <alignment horizontal="center" vertical="center"/>
    </xf>
    <xf numFmtId="0" fontId="22" fillId="8" borderId="0" xfId="0" applyFont="1" applyFill="1"/>
    <xf numFmtId="0" fontId="81" fillId="0" borderId="6" xfId="0" applyFont="1" applyBorder="1" applyAlignment="1">
      <alignment horizontal="left" vertical="center" wrapText="1"/>
    </xf>
    <xf numFmtId="0" fontId="64" fillId="0" borderId="0" xfId="0" applyFont="1"/>
    <xf numFmtId="0" fontId="67" fillId="0" borderId="0" xfId="0" applyFont="1"/>
    <xf numFmtId="0" fontId="81" fillId="0" borderId="0" xfId="0" applyFont="1"/>
    <xf numFmtId="0" fontId="67" fillId="0" borderId="0" xfId="0" applyFont="1" applyAlignment="1">
      <alignment horizontal="center" vertical="center" wrapText="1"/>
    </xf>
    <xf numFmtId="0" fontId="53" fillId="0" borderId="7" xfId="0" applyFont="1" applyBorder="1" applyAlignment="1">
      <alignment horizontal="center" vertical="center"/>
    </xf>
    <xf numFmtId="0" fontId="53" fillId="0" borderId="7" xfId="0" applyFont="1" applyBorder="1" applyAlignment="1">
      <alignment horizontal="justify" vertical="center"/>
    </xf>
    <xf numFmtId="3" fontId="53" fillId="0" borderId="7" xfId="0" applyNumberFormat="1" applyFont="1" applyBorder="1" applyAlignment="1">
      <alignment horizontal="right" vertical="center" wrapText="1"/>
    </xf>
    <xf numFmtId="0" fontId="55" fillId="0" borderId="7" xfId="0" applyFont="1" applyBorder="1" applyAlignment="1">
      <alignment horizontal="right" vertical="center"/>
    </xf>
    <xf numFmtId="0" fontId="53" fillId="0" borderId="8" xfId="0" applyFont="1" applyBorder="1" applyAlignment="1">
      <alignment horizontal="center" vertical="center"/>
    </xf>
    <xf numFmtId="0" fontId="53" fillId="0" borderId="8" xfId="0" applyFont="1" applyBorder="1" applyAlignment="1">
      <alignment horizontal="justify" vertical="center"/>
    </xf>
    <xf numFmtId="3" fontId="53" fillId="0" borderId="8" xfId="0" applyNumberFormat="1" applyFont="1" applyBorder="1" applyAlignment="1">
      <alignment horizontal="right" vertical="center" wrapText="1"/>
    </xf>
    <xf numFmtId="0" fontId="53" fillId="0" borderId="8" xfId="0" applyFont="1" applyBorder="1" applyAlignment="1">
      <alignment horizontal="right" vertical="center"/>
    </xf>
    <xf numFmtId="0" fontId="53" fillId="0" borderId="9" xfId="0" applyFont="1" applyBorder="1" applyAlignment="1">
      <alignment horizontal="center" vertical="center"/>
    </xf>
    <xf numFmtId="0" fontId="53" fillId="0" borderId="9" xfId="0" applyFont="1" applyBorder="1" applyAlignment="1">
      <alignment horizontal="justify" vertical="center"/>
    </xf>
    <xf numFmtId="3" fontId="53" fillId="0" borderId="9" xfId="0" applyNumberFormat="1" applyFont="1" applyBorder="1" applyAlignment="1">
      <alignment horizontal="right" vertical="center" wrapText="1"/>
    </xf>
    <xf numFmtId="0" fontId="53" fillId="0" borderId="9" xfId="0" applyFont="1" applyBorder="1" applyAlignment="1">
      <alignment horizontal="right" vertical="center"/>
    </xf>
    <xf numFmtId="0" fontId="55" fillId="0" borderId="10" xfId="0" applyFont="1" applyBorder="1" applyAlignment="1">
      <alignment horizontal="center" vertical="center"/>
    </xf>
    <xf numFmtId="0" fontId="55" fillId="0" borderId="10" xfId="0" applyFont="1" applyBorder="1" applyAlignment="1">
      <alignment horizontal="justify" vertical="center"/>
    </xf>
    <xf numFmtId="3" fontId="55" fillId="0" borderId="10" xfId="0" applyNumberFormat="1" applyFont="1" applyBorder="1" applyAlignment="1">
      <alignment horizontal="right" vertical="center" wrapText="1"/>
    </xf>
    <xf numFmtId="0" fontId="53" fillId="0" borderId="10" xfId="0" applyFont="1" applyBorder="1" applyAlignment="1">
      <alignment horizontal="right" vertical="center"/>
    </xf>
    <xf numFmtId="0" fontId="53" fillId="0" borderId="11" xfId="0" applyFont="1" applyBorder="1" applyAlignment="1">
      <alignment horizontal="center" vertical="center"/>
    </xf>
    <xf numFmtId="0" fontId="53" fillId="0" borderId="11" xfId="0" applyFont="1" applyBorder="1" applyAlignment="1">
      <alignment horizontal="justify" vertical="center" wrapText="1"/>
    </xf>
    <xf numFmtId="3" fontId="53" fillId="0" borderId="11" xfId="0" applyNumberFormat="1" applyFont="1" applyBorder="1" applyAlignment="1">
      <alignment horizontal="right" vertical="center" wrapText="1"/>
    </xf>
    <xf numFmtId="0" fontId="53" fillId="0" borderId="11" xfId="0" applyFont="1" applyBorder="1" applyAlignment="1">
      <alignment horizontal="right" vertical="center"/>
    </xf>
    <xf numFmtId="0" fontId="33" fillId="0" borderId="0" xfId="0" applyFont="1"/>
    <xf numFmtId="0" fontId="53" fillId="0" borderId="8" xfId="0" applyFont="1" applyBorder="1" applyAlignment="1">
      <alignment horizontal="justify" vertical="center" wrapText="1"/>
    </xf>
    <xf numFmtId="0" fontId="53" fillId="0" borderId="8" xfId="0" applyFont="1" applyBorder="1" applyAlignment="1">
      <alignment vertical="center" wrapText="1"/>
    </xf>
    <xf numFmtId="0" fontId="53" fillId="0" borderId="8" xfId="0" applyFont="1" applyBorder="1" applyAlignment="1">
      <alignment horizontal="right" vertical="center" wrapText="1"/>
    </xf>
    <xf numFmtId="0" fontId="46" fillId="0" borderId="0" xfId="0" applyFont="1" applyAlignment="1">
      <alignment wrapText="1"/>
    </xf>
    <xf numFmtId="0" fontId="53" fillId="0" borderId="9" xfId="0" applyFont="1" applyBorder="1" applyAlignment="1">
      <alignment horizontal="justify" vertical="center" wrapText="1"/>
    </xf>
    <xf numFmtId="0" fontId="53" fillId="0" borderId="12" xfId="0" applyFont="1" applyBorder="1" applyAlignment="1">
      <alignment horizontal="center" vertical="center"/>
    </xf>
    <xf numFmtId="0" fontId="55" fillId="0" borderId="12" xfId="0" applyFont="1" applyBorder="1" applyAlignment="1">
      <alignment horizontal="justify" vertical="center" wrapText="1"/>
    </xf>
    <xf numFmtId="3" fontId="55" fillId="0" borderId="12" xfId="0" applyNumberFormat="1" applyFont="1" applyBorder="1" applyAlignment="1">
      <alignment horizontal="right" vertical="center" wrapText="1"/>
    </xf>
    <xf numFmtId="0" fontId="53" fillId="0" borderId="12" xfId="0" applyFont="1" applyBorder="1" applyAlignment="1">
      <alignment horizontal="right" vertical="center"/>
    </xf>
    <xf numFmtId="0" fontId="53" fillId="0" borderId="10" xfId="0" applyFont="1" applyBorder="1" applyAlignment="1">
      <alignment horizontal="center" vertical="center"/>
    </xf>
    <xf numFmtId="0" fontId="55" fillId="0" borderId="10" xfId="0" applyFont="1" applyBorder="1" applyAlignment="1">
      <alignment horizontal="justify" vertical="center" wrapText="1"/>
    </xf>
    <xf numFmtId="0" fontId="53" fillId="0" borderId="7" xfId="0" applyFont="1" applyBorder="1" applyAlignment="1">
      <alignment horizontal="justify" vertical="center" wrapText="1"/>
    </xf>
    <xf numFmtId="0" fontId="53" fillId="0" borderId="7" xfId="0" applyFont="1" applyBorder="1" applyAlignment="1">
      <alignment horizontal="right" vertical="center"/>
    </xf>
    <xf numFmtId="0" fontId="34" fillId="0" borderId="0" xfId="0" applyFont="1"/>
    <xf numFmtId="165" fontId="53" fillId="0" borderId="7" xfId="7" applyNumberFormat="1" applyFont="1" applyBorder="1" applyAlignment="1">
      <alignment horizontal="right" vertical="center" wrapText="1"/>
    </xf>
    <xf numFmtId="165" fontId="53" fillId="0" borderId="8" xfId="7" applyNumberFormat="1" applyFont="1" applyBorder="1" applyAlignment="1">
      <alignment horizontal="right" vertical="center" wrapText="1"/>
    </xf>
    <xf numFmtId="165" fontId="53" fillId="0" borderId="9" xfId="7" applyNumberFormat="1" applyFont="1" applyBorder="1" applyAlignment="1">
      <alignment horizontal="right" vertical="center" wrapText="1"/>
    </xf>
    <xf numFmtId="0" fontId="53" fillId="0" borderId="0" xfId="0" applyFont="1" applyAlignment="1">
      <alignment vertical="center"/>
    </xf>
    <xf numFmtId="0" fontId="81" fillId="0" borderId="0" xfId="0" applyFont="1" applyAlignment="1">
      <alignment vertical="center"/>
    </xf>
    <xf numFmtId="0" fontId="67" fillId="8" borderId="0" xfId="0" applyFont="1" applyFill="1" applyAlignment="1">
      <alignment vertical="center"/>
    </xf>
    <xf numFmtId="0" fontId="13" fillId="8" borderId="0" xfId="0" applyFont="1" applyFill="1"/>
    <xf numFmtId="0" fontId="67" fillId="8" borderId="14" xfId="0" applyFont="1" applyFill="1" applyBorder="1" applyAlignment="1">
      <alignment vertical="center"/>
    </xf>
    <xf numFmtId="3" fontId="14" fillId="8" borderId="14" xfId="0" quotePrefix="1" applyNumberFormat="1" applyFont="1" applyFill="1" applyBorder="1" applyAlignment="1">
      <alignment horizontal="right" vertical="center"/>
    </xf>
    <xf numFmtId="4" fontId="34" fillId="8" borderId="0" xfId="0" applyNumberFormat="1" applyFont="1" applyFill="1"/>
    <xf numFmtId="0" fontId="34" fillId="8" borderId="0" xfId="0" applyFont="1" applyFill="1"/>
    <xf numFmtId="0" fontId="53" fillId="0" borderId="8" xfId="0" applyFont="1" applyBorder="1" applyAlignment="1">
      <alignment horizontal="left" vertical="center" wrapText="1"/>
    </xf>
    <xf numFmtId="0" fontId="77" fillId="8" borderId="0" xfId="0" applyFont="1" applyFill="1"/>
    <xf numFmtId="0" fontId="53" fillId="0" borderId="0" xfId="0" applyFont="1"/>
    <xf numFmtId="0" fontId="67" fillId="0" borderId="4" xfId="0" applyFont="1" applyBorder="1" applyAlignment="1">
      <alignment horizontal="center" vertical="center" wrapText="1"/>
    </xf>
    <xf numFmtId="0" fontId="67" fillId="0" borderId="0" xfId="0" applyFont="1" applyAlignment="1">
      <alignment horizontal="right" vertical="center" wrapText="1"/>
    </xf>
    <xf numFmtId="0" fontId="67" fillId="0" borderId="14" xfId="0" applyFont="1" applyBorder="1" applyAlignment="1">
      <alignment horizontal="right" vertical="center" wrapText="1"/>
    </xf>
    <xf numFmtId="0" fontId="53" fillId="0" borderId="8" xfId="0" applyFont="1" applyBorder="1" applyAlignment="1">
      <alignment horizontal="center" vertical="center" wrapText="1"/>
    </xf>
    <xf numFmtId="0" fontId="67" fillId="0" borderId="8" xfId="0" applyFont="1" applyBorder="1" applyAlignment="1">
      <alignment vertical="center" wrapText="1"/>
    </xf>
    <xf numFmtId="3" fontId="13" fillId="0" borderId="0" xfId="0" applyNumberFormat="1" applyFont="1"/>
    <xf numFmtId="0" fontId="17" fillId="0" borderId="0" xfId="0" applyFont="1" applyAlignment="1">
      <alignment horizontal="right"/>
    </xf>
    <xf numFmtId="0" fontId="112" fillId="0" borderId="0" xfId="0" applyFont="1" applyAlignment="1">
      <alignment vertical="center" wrapText="1"/>
    </xf>
    <xf numFmtId="0" fontId="107" fillId="0" borderId="0" xfId="0" applyFont="1" applyAlignment="1">
      <alignment vertical="center" wrapText="1"/>
    </xf>
    <xf numFmtId="0" fontId="64" fillId="0" borderId="0" xfId="0" applyFont="1" applyAlignment="1">
      <alignment horizontal="right" vertical="center" wrapText="1"/>
    </xf>
    <xf numFmtId="0" fontId="111" fillId="0" borderId="0" xfId="0" applyFont="1" applyAlignment="1">
      <alignment vertical="center" wrapText="1"/>
    </xf>
    <xf numFmtId="0" fontId="67" fillId="0" borderId="13" xfId="0" applyFont="1" applyBorder="1" applyAlignment="1">
      <alignmen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3" fillId="0" borderId="4" xfId="0" applyFont="1" applyBorder="1" applyAlignment="1">
      <alignment horizontal="center" vertical="center" wrapText="1"/>
    </xf>
    <xf numFmtId="0" fontId="64" fillId="0" borderId="0" xfId="0" applyFont="1" applyAlignment="1">
      <alignment horizontal="right"/>
    </xf>
    <xf numFmtId="0" fontId="91" fillId="6" borderId="4" xfId="0" applyFont="1" applyFill="1" applyBorder="1" applyAlignment="1">
      <alignment horizontal="center" vertical="center" wrapText="1"/>
    </xf>
    <xf numFmtId="0" fontId="92" fillId="6" borderId="19" xfId="0" applyFont="1" applyFill="1" applyBorder="1" applyAlignment="1">
      <alignment horizontal="center" vertical="center" wrapText="1"/>
    </xf>
    <xf numFmtId="0" fontId="92" fillId="6" borderId="20" xfId="0" applyFont="1" applyFill="1" applyBorder="1" applyAlignment="1">
      <alignment horizontal="center" vertical="center" wrapText="1"/>
    </xf>
    <xf numFmtId="0" fontId="55" fillId="0" borderId="13" xfId="0" quotePrefix="1" applyFont="1" applyBorder="1" applyAlignment="1">
      <alignment horizontal="center" vertical="center"/>
    </xf>
    <xf numFmtId="0" fontId="55" fillId="0" borderId="13" xfId="3" applyFont="1" applyBorder="1" applyAlignment="1">
      <alignment horizontal="left" vertical="center" wrapText="1"/>
    </xf>
    <xf numFmtId="3" fontId="53" fillId="0" borderId="13" xfId="5" applyFont="1" applyFill="1" applyBorder="1" applyAlignment="1">
      <alignment horizontal="center" vertical="center"/>
      <protection locked="0"/>
    </xf>
    <xf numFmtId="0" fontId="53" fillId="0" borderId="13" xfId="0" applyFont="1" applyBorder="1" applyAlignment="1">
      <alignment vertical="center"/>
    </xf>
    <xf numFmtId="0" fontId="53" fillId="0" borderId="7" xfId="0" applyFont="1" applyBorder="1" applyAlignment="1">
      <alignment vertical="center"/>
    </xf>
    <xf numFmtId="0" fontId="53" fillId="2" borderId="7" xfId="3" applyFont="1" applyFill="1" applyBorder="1" applyAlignment="1">
      <alignment horizontal="left" vertical="center" wrapText="1" indent="2"/>
    </xf>
    <xf numFmtId="3" fontId="53" fillId="0" borderId="7" xfId="5" applyFont="1" applyFill="1" applyBorder="1" applyAlignment="1">
      <alignment horizontal="right" vertical="center" wrapText="1"/>
      <protection locked="0"/>
    </xf>
    <xf numFmtId="3" fontId="53" fillId="0" borderId="7" xfId="5" quotePrefix="1" applyFont="1" applyFill="1" applyBorder="1" applyAlignment="1">
      <alignment horizontal="right" vertical="center" wrapText="1"/>
      <protection locked="0"/>
    </xf>
    <xf numFmtId="9" fontId="53" fillId="0" borderId="7" xfId="5" applyNumberFormat="1" applyFont="1" applyFill="1" applyBorder="1" applyAlignment="1">
      <alignment horizontal="right" vertical="center" wrapText="1"/>
      <protection locked="0"/>
    </xf>
    <xf numFmtId="0" fontId="53" fillId="0" borderId="8" xfId="0" applyFont="1" applyBorder="1" applyAlignment="1">
      <alignment vertical="center"/>
    </xf>
    <xf numFmtId="0" fontId="53" fillId="2" borderId="8" xfId="3" applyFont="1" applyFill="1" applyBorder="1" applyAlignment="1">
      <alignment horizontal="left" vertical="center" wrapText="1" indent="2"/>
    </xf>
    <xf numFmtId="3" fontId="53" fillId="0" borderId="8" xfId="5" applyFont="1" applyFill="1" applyBorder="1" applyAlignment="1">
      <alignment horizontal="right" vertical="center" wrapText="1"/>
      <protection locked="0"/>
    </xf>
    <xf numFmtId="3" fontId="53" fillId="0" borderId="8" xfId="5" quotePrefix="1" applyFont="1" applyFill="1" applyBorder="1" applyAlignment="1">
      <alignment horizontal="right" vertical="center" wrapText="1"/>
      <protection locked="0"/>
    </xf>
    <xf numFmtId="9" fontId="53" fillId="0" borderId="8" xfId="5" applyNumberFormat="1" applyFont="1" applyFill="1" applyBorder="1" applyAlignment="1">
      <alignment horizontal="right" vertical="center" wrapText="1"/>
      <protection locked="0"/>
    </xf>
    <xf numFmtId="3" fontId="53" fillId="0" borderId="8" xfId="5" applyFont="1" applyFill="1" applyBorder="1">
      <alignment horizontal="right" vertical="center"/>
      <protection locked="0"/>
    </xf>
    <xf numFmtId="9" fontId="53" fillId="0" borderId="8" xfId="5" applyNumberFormat="1" applyFont="1" applyFill="1" applyBorder="1">
      <alignment horizontal="right" vertical="center"/>
      <protection locked="0"/>
    </xf>
    <xf numFmtId="0" fontId="53" fillId="0" borderId="9" xfId="0" applyFont="1" applyBorder="1" applyAlignment="1">
      <alignment vertical="center"/>
    </xf>
    <xf numFmtId="0" fontId="53" fillId="2" borderId="9" xfId="3" applyFont="1" applyFill="1" applyBorder="1" applyAlignment="1">
      <alignment horizontal="left" vertical="center" wrapText="1" indent="2"/>
    </xf>
    <xf numFmtId="3" fontId="53" fillId="0" borderId="9" xfId="5" applyFont="1" applyFill="1" applyBorder="1">
      <alignment horizontal="right" vertical="center"/>
      <protection locked="0"/>
    </xf>
    <xf numFmtId="3" fontId="53" fillId="0" borderId="9" xfId="5" applyFont="1" applyFill="1" applyBorder="1" applyAlignment="1">
      <alignment horizontal="right" vertical="center" wrapText="1"/>
      <protection locked="0"/>
    </xf>
    <xf numFmtId="3" fontId="53" fillId="0" borderId="9" xfId="5" quotePrefix="1" applyFont="1" applyFill="1" applyBorder="1" applyAlignment="1">
      <alignment horizontal="right" vertical="center" wrapText="1"/>
      <protection locked="0"/>
    </xf>
    <xf numFmtId="9" fontId="53" fillId="0" borderId="9" xfId="5" applyNumberFormat="1" applyFont="1" applyFill="1" applyBorder="1">
      <alignment horizontal="right" vertical="center"/>
      <protection locked="0"/>
    </xf>
    <xf numFmtId="0" fontId="67" fillId="0" borderId="13" xfId="0" quotePrefix="1" applyFont="1" applyBorder="1" applyAlignment="1">
      <alignment horizontal="center" vertical="center"/>
    </xf>
    <xf numFmtId="0" fontId="67" fillId="0" borderId="13" xfId="3" applyFont="1" applyBorder="1" applyAlignment="1">
      <alignment horizontal="left" vertical="center" wrapText="1"/>
    </xf>
    <xf numFmtId="3" fontId="67" fillId="0" borderId="13" xfId="5" applyFont="1" applyFill="1" applyBorder="1" applyAlignment="1">
      <alignment horizontal="right" vertical="center" wrapText="1"/>
      <protection locked="0"/>
    </xf>
    <xf numFmtId="3" fontId="113" fillId="5" borderId="13" xfId="5" applyFont="1" applyFill="1" applyBorder="1">
      <alignment horizontal="right" vertical="center"/>
      <protection locked="0"/>
    </xf>
    <xf numFmtId="3" fontId="81" fillId="0" borderId="0" xfId="0" applyNumberFormat="1" applyFont="1"/>
    <xf numFmtId="3" fontId="17" fillId="0" borderId="0" xfId="0" applyNumberFormat="1" applyFont="1"/>
    <xf numFmtId="0" fontId="81" fillId="6" borderId="0" xfId="0" applyFont="1" applyFill="1" applyAlignment="1">
      <alignment horizontal="center" vertical="center" wrapText="1"/>
    </xf>
    <xf numFmtId="0" fontId="16" fillId="0" borderId="0" xfId="0" applyFont="1" applyAlignment="1">
      <alignment vertical="center" wrapText="1"/>
    </xf>
    <xf numFmtId="0" fontId="91" fillId="0" borderId="0" xfId="0" applyFont="1" applyAlignment="1">
      <alignment horizontal="center" vertical="center" wrapText="1"/>
    </xf>
    <xf numFmtId="0" fontId="91" fillId="0" borderId="0" xfId="0" applyFont="1" applyAlignment="1">
      <alignment vertical="center" wrapText="1"/>
    </xf>
    <xf numFmtId="0" fontId="91" fillId="0" borderId="0" xfId="0" applyFont="1" applyAlignment="1">
      <alignment horizontal="right" vertical="center" wrapText="1"/>
    </xf>
    <xf numFmtId="0" fontId="91" fillId="0" borderId="0" xfId="0" applyFont="1"/>
    <xf numFmtId="0" fontId="91" fillId="0" borderId="10" xfId="0" applyFont="1" applyBorder="1" applyAlignment="1">
      <alignment horizontal="center" vertical="center" wrapText="1"/>
    </xf>
    <xf numFmtId="0" fontId="91" fillId="0" borderId="10" xfId="0" applyFont="1" applyBorder="1" applyAlignment="1">
      <alignment vertical="center" wrapText="1"/>
    </xf>
    <xf numFmtId="0" fontId="53" fillId="0" borderId="7" xfId="0" applyFont="1" applyBorder="1" applyAlignment="1">
      <alignment horizontal="center" vertical="center" wrapText="1"/>
    </xf>
    <xf numFmtId="0" fontId="53" fillId="0" borderId="9" xfId="0" applyFont="1" applyBorder="1" applyAlignment="1">
      <alignment horizontal="center" vertical="center" wrapText="1"/>
    </xf>
    <xf numFmtId="0" fontId="53" fillId="0" borderId="9" xfId="0" applyFont="1" applyBorder="1" applyAlignment="1">
      <alignment vertical="center" wrapText="1"/>
    </xf>
    <xf numFmtId="0" fontId="81" fillId="0" borderId="10" xfId="0" applyFont="1" applyBorder="1" applyAlignment="1">
      <alignment horizontal="center" vertical="center" wrapText="1"/>
    </xf>
    <xf numFmtId="0" fontId="91" fillId="0" borderId="0" xfId="0" applyFont="1" applyAlignment="1">
      <alignment horizontal="center" vertical="center"/>
    </xf>
    <xf numFmtId="3" fontId="91" fillId="0" borderId="0" xfId="0" applyNumberFormat="1" applyFont="1"/>
    <xf numFmtId="0" fontId="81" fillId="0" borderId="0" xfId="0" applyFont="1" applyAlignment="1">
      <alignment vertical="center" wrapText="1"/>
    </xf>
    <xf numFmtId="0" fontId="81" fillId="0" borderId="4" xfId="0" applyFont="1" applyBorder="1" applyAlignment="1">
      <alignment horizontal="center" vertical="center" wrapText="1"/>
    </xf>
    <xf numFmtId="0" fontId="81" fillId="0" borderId="14" xfId="0" applyFont="1" applyBorder="1" applyAlignment="1">
      <alignment vertical="center" wrapText="1"/>
    </xf>
    <xf numFmtId="0" fontId="67" fillId="0" borderId="0" xfId="0" applyFont="1" applyAlignment="1">
      <alignment vertical="center" wrapText="1"/>
    </xf>
    <xf numFmtId="0" fontId="67" fillId="0" borderId="4" xfId="0" applyFont="1" applyBorder="1" applyAlignment="1">
      <alignment horizontal="right" vertical="center" wrapText="1"/>
    </xf>
    <xf numFmtId="0" fontId="67" fillId="0" borderId="14" xfId="0" applyFont="1" applyBorder="1" applyAlignment="1">
      <alignment horizontal="center" vertical="center" wrapText="1"/>
    </xf>
    <xf numFmtId="9" fontId="67" fillId="0" borderId="14" xfId="0" applyNumberFormat="1" applyFont="1" applyBorder="1" applyAlignment="1">
      <alignment horizontal="right" vertical="center" wrapText="1"/>
    </xf>
    <xf numFmtId="0" fontId="67" fillId="0" borderId="10" xfId="0" applyFont="1" applyBorder="1" applyAlignment="1">
      <alignment horizontal="center" vertical="center" wrapText="1"/>
    </xf>
    <xf numFmtId="0" fontId="81" fillId="0" borderId="0" xfId="0" applyFont="1" applyAlignment="1">
      <alignment horizontal="center"/>
    </xf>
    <xf numFmtId="0" fontId="81" fillId="0" borderId="0" xfId="0" applyFont="1" applyAlignment="1">
      <alignment horizontal="right"/>
    </xf>
    <xf numFmtId="0" fontId="64" fillId="0" borderId="0" xfId="0" applyFont="1" applyAlignment="1">
      <alignment horizontal="center"/>
    </xf>
    <xf numFmtId="0" fontId="81" fillId="0" borderId="0" xfId="0" applyFont="1" applyAlignment="1">
      <alignment horizontal="center" vertical="center" wrapText="1"/>
    </xf>
    <xf numFmtId="0" fontId="67" fillId="8" borderId="0" xfId="13" applyFont="1" applyFill="1" applyAlignment="1">
      <alignment horizontal="left" vertical="center" wrapText="1"/>
    </xf>
    <xf numFmtId="0" fontId="81" fillId="0" borderId="7" xfId="0" applyFont="1" applyBorder="1" applyAlignment="1">
      <alignment horizontal="center" vertical="center" wrapText="1"/>
    </xf>
    <xf numFmtId="3" fontId="81" fillId="0" borderId="7" xfId="0" applyNumberFormat="1" applyFont="1" applyBorder="1" applyAlignment="1">
      <alignment horizontal="center" vertical="center" wrapText="1"/>
    </xf>
    <xf numFmtId="10" fontId="81" fillId="0" borderId="7" xfId="0" applyNumberFormat="1" applyFont="1" applyBorder="1" applyAlignment="1">
      <alignment horizontal="center" vertical="center" wrapText="1"/>
    </xf>
    <xf numFmtId="165" fontId="81" fillId="8" borderId="7" xfId="0" applyNumberFormat="1" applyFont="1" applyFill="1" applyBorder="1" applyAlignment="1">
      <alignment horizontal="center" vertical="center" wrapText="1"/>
    </xf>
    <xf numFmtId="165" fontId="81" fillId="8" borderId="0" xfId="0" applyNumberFormat="1" applyFont="1" applyFill="1" applyAlignment="1">
      <alignment horizontal="center" vertical="center" wrapText="1"/>
    </xf>
    <xf numFmtId="0" fontId="81" fillId="0" borderId="8" xfId="0" applyFont="1" applyBorder="1" applyAlignment="1">
      <alignment horizontal="center" vertical="center" wrapText="1"/>
    </xf>
    <xf numFmtId="3" fontId="81" fillId="0" borderId="8" xfId="0" applyNumberFormat="1" applyFont="1" applyBorder="1" applyAlignment="1">
      <alignment horizontal="center" vertical="center" wrapText="1"/>
    </xf>
    <xf numFmtId="10" fontId="81" fillId="0" borderId="8" xfId="0" applyNumberFormat="1" applyFont="1" applyBorder="1" applyAlignment="1">
      <alignment horizontal="center" vertical="center" wrapText="1"/>
    </xf>
    <xf numFmtId="165" fontId="81" fillId="8" borderId="8" xfId="0" applyNumberFormat="1" applyFont="1" applyFill="1" applyBorder="1" applyAlignment="1">
      <alignment horizontal="center" vertical="center" wrapText="1"/>
    </xf>
    <xf numFmtId="0" fontId="81" fillId="0" borderId="9" xfId="0" applyFont="1" applyBorder="1" applyAlignment="1">
      <alignment horizontal="center" vertical="center" wrapText="1"/>
    </xf>
    <xf numFmtId="3" fontId="81" fillId="0" borderId="9" xfId="0" applyNumberFormat="1" applyFont="1" applyBorder="1" applyAlignment="1">
      <alignment horizontal="center" vertical="center" wrapText="1"/>
    </xf>
    <xf numFmtId="10" fontId="81" fillId="0" borderId="9" xfId="0" applyNumberFormat="1" applyFont="1" applyBorder="1" applyAlignment="1">
      <alignment horizontal="center" vertical="center" wrapText="1"/>
    </xf>
    <xf numFmtId="165" fontId="81" fillId="8" borderId="9" xfId="0" applyNumberFormat="1" applyFont="1" applyFill="1" applyBorder="1" applyAlignment="1">
      <alignment horizontal="center" vertical="center" wrapText="1"/>
    </xf>
    <xf numFmtId="0" fontId="67" fillId="8" borderId="10" xfId="0" applyFont="1" applyFill="1" applyBorder="1" applyAlignment="1">
      <alignment horizontal="center" vertical="center" wrapText="1"/>
    </xf>
    <xf numFmtId="0" fontId="81" fillId="8" borderId="10" xfId="0" applyFont="1" applyFill="1" applyBorder="1" applyAlignment="1">
      <alignment horizontal="center" vertical="center" wrapText="1"/>
    </xf>
    <xf numFmtId="3" fontId="67" fillId="0" borderId="10" xfId="0" applyNumberFormat="1" applyFont="1" applyBorder="1" applyAlignment="1">
      <alignment horizontal="center" vertical="center" wrapText="1"/>
    </xf>
    <xf numFmtId="10" fontId="67" fillId="0" borderId="10" xfId="0" applyNumberFormat="1" applyFont="1" applyBorder="1" applyAlignment="1">
      <alignment horizontal="center" vertical="center" wrapText="1"/>
    </xf>
    <xf numFmtId="165" fontId="67" fillId="8" borderId="10" xfId="0" applyNumberFormat="1" applyFont="1" applyFill="1" applyBorder="1" applyAlignment="1">
      <alignment horizontal="center" vertical="center" wrapText="1"/>
    </xf>
    <xf numFmtId="165" fontId="67" fillId="8" borderId="0" xfId="0" applyNumberFormat="1" applyFont="1" applyFill="1" applyAlignment="1">
      <alignment horizontal="center" vertical="center" wrapText="1"/>
    </xf>
    <xf numFmtId="0" fontId="81" fillId="0" borderId="15" xfId="0" applyFont="1" applyBorder="1" applyAlignment="1">
      <alignment horizontal="center" vertical="center" wrapText="1"/>
    </xf>
    <xf numFmtId="3" fontId="81" fillId="0" borderId="15" xfId="0" applyNumberFormat="1" applyFont="1" applyBorder="1" applyAlignment="1">
      <alignment horizontal="center" vertical="center" wrapText="1"/>
    </xf>
    <xf numFmtId="10" fontId="81" fillId="0" borderId="15" xfId="0" applyNumberFormat="1" applyFont="1" applyBorder="1" applyAlignment="1">
      <alignment horizontal="center" vertical="center" wrapText="1"/>
    </xf>
    <xf numFmtId="165" fontId="81" fillId="8" borderId="15" xfId="0" applyNumberFormat="1" applyFont="1" applyFill="1" applyBorder="1" applyAlignment="1">
      <alignment horizontal="center" vertical="center" wrapText="1"/>
    </xf>
    <xf numFmtId="0" fontId="81" fillId="0" borderId="0" xfId="0" applyFont="1" applyAlignment="1">
      <alignment horizontal="right" vertical="center" wrapText="1"/>
    </xf>
    <xf numFmtId="0" fontId="53" fillId="0" borderId="16" xfId="0" applyFont="1" applyBorder="1" applyAlignment="1">
      <alignment vertical="center" wrapText="1"/>
    </xf>
    <xf numFmtId="0" fontId="53" fillId="6" borderId="0" xfId="0" applyFont="1" applyFill="1" applyAlignment="1">
      <alignment horizontal="right" vertical="center" wrapText="1"/>
    </xf>
    <xf numFmtId="0" fontId="55" fillId="0" borderId="10" xfId="0" applyFont="1" applyBorder="1" applyAlignment="1">
      <alignment vertical="center" wrapText="1"/>
    </xf>
    <xf numFmtId="0" fontId="40" fillId="8" borderId="0" xfId="0" applyFont="1" applyFill="1" applyAlignment="1">
      <alignment horizontal="center" vertical="center" wrapText="1"/>
    </xf>
    <xf numFmtId="0" fontId="81" fillId="8" borderId="0" xfId="0" applyFont="1" applyFill="1" applyAlignment="1">
      <alignment horizontal="center" vertical="center" wrapText="1"/>
    </xf>
    <xf numFmtId="0" fontId="22" fillId="0" borderId="14" xfId="0" applyFont="1" applyBorder="1"/>
    <xf numFmtId="0" fontId="22" fillId="0" borderId="14" xfId="0" applyFont="1" applyBorder="1" applyAlignment="1">
      <alignment vertical="center" wrapText="1"/>
    </xf>
    <xf numFmtId="0" fontId="81" fillId="5" borderId="16" xfId="0" applyFont="1" applyFill="1" applyBorder="1" applyAlignment="1">
      <alignment vertical="center" wrapText="1"/>
    </xf>
    <xf numFmtId="0" fontId="81" fillId="8" borderId="0" xfId="0" applyFont="1" applyFill="1" applyAlignment="1">
      <alignment vertical="center" wrapText="1"/>
    </xf>
    <xf numFmtId="0" fontId="53" fillId="0" borderId="8" xfId="0" applyFont="1" applyBorder="1" applyAlignment="1">
      <alignment horizontal="left" vertical="center" wrapText="1" indent="3"/>
    </xf>
    <xf numFmtId="0" fontId="81" fillId="0" borderId="8" xfId="0" applyFont="1" applyBorder="1" applyAlignment="1">
      <alignment vertical="center" wrapText="1"/>
    </xf>
    <xf numFmtId="0" fontId="55" fillId="0" borderId="8" xfId="0" applyFont="1" applyBorder="1" applyAlignment="1">
      <alignment vertical="center" wrapText="1"/>
    </xf>
    <xf numFmtId="0" fontId="81" fillId="5" borderId="8" xfId="0" applyFont="1" applyFill="1" applyBorder="1" applyAlignment="1">
      <alignment vertical="center" wrapText="1"/>
    </xf>
    <xf numFmtId="0" fontId="53" fillId="0" borderId="15" xfId="0" applyFont="1" applyBorder="1" applyAlignment="1">
      <alignment horizontal="center" vertical="center"/>
    </xf>
    <xf numFmtId="0" fontId="53" fillId="0" borderId="15" xfId="0" applyFont="1" applyBorder="1" applyAlignment="1">
      <alignment horizontal="left" vertical="center" wrapText="1" indent="3"/>
    </xf>
    <xf numFmtId="0" fontId="81" fillId="0" borderId="15" xfId="0" applyFont="1" applyBorder="1" applyAlignment="1">
      <alignment vertical="center" wrapText="1"/>
    </xf>
    <xf numFmtId="0" fontId="64" fillId="8" borderId="0" xfId="0" applyFont="1" applyFill="1"/>
    <xf numFmtId="0" fontId="81" fillId="0" borderId="14"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6" xfId="0" applyFont="1" applyBorder="1" applyAlignment="1">
      <alignment vertical="center" wrapText="1"/>
    </xf>
    <xf numFmtId="0" fontId="55" fillId="0" borderId="17" xfId="0" applyFont="1" applyBorder="1" applyAlignment="1">
      <alignment horizontal="center" vertical="center" wrapText="1"/>
    </xf>
    <xf numFmtId="0" fontId="55" fillId="0" borderId="17" xfId="0" applyFont="1" applyBorder="1" applyAlignment="1">
      <alignment vertical="center" wrapText="1"/>
    </xf>
    <xf numFmtId="0" fontId="53" fillId="0" borderId="17" xfId="0" applyFont="1" applyBorder="1" applyAlignment="1">
      <alignment vertical="center" wrapText="1"/>
    </xf>
    <xf numFmtId="0" fontId="67" fillId="0" borderId="0" xfId="0" applyFont="1" applyAlignment="1">
      <alignment horizontal="center" vertical="center"/>
    </xf>
    <xf numFmtId="0" fontId="67" fillId="0" borderId="14" xfId="0" applyFont="1" applyBorder="1" applyAlignment="1">
      <alignment horizontal="center" vertical="center"/>
    </xf>
    <xf numFmtId="0" fontId="67" fillId="0" borderId="16"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vertical="center"/>
    </xf>
    <xf numFmtId="0" fontId="53" fillId="0" borderId="17" xfId="0" applyFont="1" applyBorder="1" applyAlignment="1">
      <alignment horizontal="center" vertical="center" wrapText="1"/>
    </xf>
    <xf numFmtId="0" fontId="53" fillId="0" borderId="17" xfId="0" applyFont="1" applyBorder="1" applyAlignment="1">
      <alignment vertical="center"/>
    </xf>
    <xf numFmtId="0" fontId="67" fillId="8" borderId="5" xfId="0" applyFont="1" applyFill="1" applyBorder="1" applyAlignment="1">
      <alignment horizontal="center" vertical="center" wrapText="1"/>
    </xf>
    <xf numFmtId="0" fontId="67" fillId="0" borderId="5" xfId="0" applyFont="1" applyBorder="1" applyAlignment="1">
      <alignment horizontal="center" vertical="center" wrapText="1"/>
    </xf>
    <xf numFmtId="0" fontId="67" fillId="0" borderId="0" xfId="0" applyFont="1" applyAlignment="1">
      <alignment vertical="center"/>
    </xf>
    <xf numFmtId="0" fontId="67" fillId="0" borderId="10" xfId="0" applyFont="1" applyBorder="1" applyAlignment="1">
      <alignment horizontal="center" vertical="center"/>
    </xf>
    <xf numFmtId="0" fontId="114" fillId="0" borderId="0" xfId="0" applyFont="1"/>
    <xf numFmtId="0" fontId="67" fillId="8" borderId="0" xfId="0" applyFont="1" applyFill="1" applyAlignment="1">
      <alignment horizontal="center" vertical="center" wrapText="1"/>
    </xf>
    <xf numFmtId="0" fontId="67" fillId="0" borderId="14" xfId="0" applyFont="1" applyBorder="1" applyAlignment="1">
      <alignment vertical="center" wrapText="1"/>
    </xf>
    <xf numFmtId="0" fontId="81" fillId="0" borderId="14" xfId="0" applyFont="1" applyBorder="1" applyAlignment="1">
      <alignment horizontal="center" vertical="center"/>
    </xf>
    <xf numFmtId="3" fontId="53" fillId="8" borderId="8" xfId="0" applyNumberFormat="1" applyFont="1" applyFill="1" applyBorder="1" applyAlignment="1">
      <alignment horizontal="center" vertical="center" wrapText="1"/>
    </xf>
    <xf numFmtId="9" fontId="67" fillId="0" borderId="5" xfId="0" applyNumberFormat="1" applyFont="1" applyBorder="1" applyAlignment="1">
      <alignment horizontal="center" vertical="center" wrapText="1"/>
    </xf>
    <xf numFmtId="3" fontId="22" fillId="0" borderId="0" xfId="0" applyNumberFormat="1" applyFont="1"/>
    <xf numFmtId="0" fontId="81" fillId="0" borderId="12" xfId="0" applyFont="1" applyBorder="1" applyAlignment="1">
      <alignment horizontal="center" vertical="center" wrapText="1"/>
    </xf>
    <xf numFmtId="0" fontId="53" fillId="0" borderId="0" xfId="0" applyFont="1" applyAlignment="1">
      <alignment wrapText="1"/>
    </xf>
    <xf numFmtId="0" fontId="53" fillId="0" borderId="13" xfId="0" applyFont="1" applyBorder="1" applyAlignment="1">
      <alignment wrapText="1"/>
    </xf>
    <xf numFmtId="0" fontId="55" fillId="0" borderId="0" xfId="0" applyFont="1" applyAlignment="1">
      <alignment wrapText="1"/>
    </xf>
    <xf numFmtId="0" fontId="81" fillId="0" borderId="0" xfId="0" applyFont="1" applyAlignment="1">
      <alignment wrapText="1"/>
    </xf>
    <xf numFmtId="0" fontId="53" fillId="8" borderId="16" xfId="0" applyFont="1" applyFill="1" applyBorder="1" applyAlignment="1">
      <alignment horizontal="center" vertical="center" wrapText="1"/>
    </xf>
    <xf numFmtId="0" fontId="55" fillId="8" borderId="16" xfId="0" applyFont="1" applyFill="1" applyBorder="1" applyAlignment="1">
      <alignment vertical="center" wrapText="1"/>
    </xf>
    <xf numFmtId="0" fontId="53" fillId="8" borderId="8" xfId="0" applyFont="1" applyFill="1" applyBorder="1" applyAlignment="1">
      <alignment horizontal="center" vertical="center" wrapText="1"/>
    </xf>
    <xf numFmtId="0" fontId="53" fillId="8" borderId="8" xfId="0" applyFont="1" applyFill="1" applyBorder="1" applyAlignment="1">
      <alignment vertical="center" wrapText="1"/>
    </xf>
    <xf numFmtId="0" fontId="55" fillId="8" borderId="8" xfId="0" applyFont="1" applyFill="1" applyBorder="1" applyAlignment="1">
      <alignment vertical="center" wrapText="1"/>
    </xf>
    <xf numFmtId="3" fontId="55" fillId="8" borderId="8" xfId="0" applyNumberFormat="1" applyFont="1" applyFill="1" applyBorder="1" applyAlignment="1">
      <alignment horizontal="center" vertical="center" wrapText="1"/>
    </xf>
    <xf numFmtId="0" fontId="53" fillId="8" borderId="8" xfId="0" applyFont="1" applyFill="1" applyBorder="1" applyAlignment="1">
      <alignment horizontal="left" vertical="center" wrapText="1" indent="2"/>
    </xf>
    <xf numFmtId="3" fontId="53" fillId="8" borderId="9" xfId="0" applyNumberFormat="1" applyFont="1" applyFill="1" applyBorder="1" applyAlignment="1">
      <alignment horizontal="center" vertical="center" wrapText="1"/>
    </xf>
    <xf numFmtId="0" fontId="79" fillId="0" borderId="0" xfId="0" applyFont="1"/>
    <xf numFmtId="0" fontId="67" fillId="0" borderId="5" xfId="0" applyFont="1" applyBorder="1" applyAlignment="1">
      <alignment horizontal="center" vertical="center"/>
    </xf>
    <xf numFmtId="0" fontId="13" fillId="0" borderId="0" xfId="0" applyFont="1" applyAlignment="1">
      <alignment horizontal="center"/>
    </xf>
    <xf numFmtId="0" fontId="81" fillId="0" borderId="14" xfId="0" applyFont="1" applyBorder="1" applyAlignment="1">
      <alignment vertical="center"/>
    </xf>
    <xf numFmtId="0" fontId="55" fillId="0" borderId="7" xfId="0" applyFont="1" applyBorder="1" applyAlignment="1">
      <alignment horizontal="center" vertical="center"/>
    </xf>
    <xf numFmtId="0" fontId="55" fillId="0" borderId="7" xfId="0" applyFont="1" applyBorder="1" applyAlignment="1">
      <alignment horizontal="left" vertical="center"/>
    </xf>
    <xf numFmtId="0" fontId="53" fillId="0" borderId="7" xfId="0" applyFont="1" applyBorder="1" applyAlignment="1">
      <alignment horizontal="center" wrapText="1"/>
    </xf>
    <xf numFmtId="3" fontId="53" fillId="0" borderId="7" xfId="0" applyNumberFormat="1" applyFont="1" applyBorder="1" applyAlignment="1">
      <alignment horizontal="center" wrapText="1"/>
    </xf>
    <xf numFmtId="0" fontId="53" fillId="0" borderId="0" xfId="0" applyFont="1" applyAlignment="1">
      <alignment horizontal="center" wrapText="1"/>
    </xf>
    <xf numFmtId="0" fontId="53" fillId="0" borderId="8" xfId="0" applyFont="1" applyBorder="1" applyAlignment="1">
      <alignment horizontal="center" wrapText="1"/>
    </xf>
    <xf numFmtId="3" fontId="53" fillId="0" borderId="8" xfId="0" applyNumberFormat="1" applyFont="1" applyBorder="1" applyAlignment="1">
      <alignment horizontal="center" wrapText="1"/>
    </xf>
    <xf numFmtId="0" fontId="53" fillId="0" borderId="17" xfId="0" applyFont="1" applyBorder="1" applyAlignment="1">
      <alignment horizontal="center" vertical="center"/>
    </xf>
    <xf numFmtId="0" fontId="53" fillId="0" borderId="17" xfId="0" applyFont="1" applyBorder="1" applyAlignment="1">
      <alignment horizontal="center" wrapText="1"/>
    </xf>
    <xf numFmtId="0" fontId="91" fillId="0" borderId="0" xfId="0" applyFont="1" applyAlignment="1">
      <alignment vertical="center"/>
    </xf>
    <xf numFmtId="0" fontId="92" fillId="0" borderId="26" xfId="0" applyFont="1" applyBorder="1" applyAlignment="1">
      <alignment horizontal="center" vertical="center" wrapText="1"/>
    </xf>
    <xf numFmtId="0" fontId="92" fillId="0" borderId="25" xfId="0" applyFont="1" applyBorder="1" applyAlignment="1">
      <alignment horizontal="center" vertical="center" wrapText="1"/>
    </xf>
    <xf numFmtId="9" fontId="92" fillId="0" borderId="25" xfId="7" applyFont="1" applyFill="1" applyBorder="1" applyAlignment="1">
      <alignment horizontal="center" vertical="center" wrapText="1"/>
    </xf>
    <xf numFmtId="9" fontId="92" fillId="0" borderId="24" xfId="7" applyFont="1" applyFill="1" applyBorder="1" applyAlignment="1">
      <alignment horizontal="center" vertical="center" wrapText="1"/>
    </xf>
    <xf numFmtId="9" fontId="91" fillId="0" borderId="0" xfId="7" applyFont="1" applyFill="1" applyBorder="1" applyAlignment="1">
      <alignment horizontal="center" vertical="center" wrapText="1"/>
    </xf>
    <xf numFmtId="0" fontId="81" fillId="0" borderId="0" xfId="0" applyFont="1" applyAlignment="1">
      <alignment horizontal="center" wrapText="1"/>
    </xf>
    <xf numFmtId="0" fontId="91" fillId="0" borderId="0" xfId="0" applyFont="1" applyAlignment="1">
      <alignment horizontal="center"/>
    </xf>
    <xf numFmtId="0" fontId="67" fillId="0" borderId="4" xfId="0" applyFont="1" applyBorder="1" applyAlignment="1">
      <alignment horizontal="center"/>
    </xf>
    <xf numFmtId="0" fontId="55" fillId="0" borderId="11" xfId="0" applyFont="1" applyBorder="1" applyAlignment="1">
      <alignment horizontal="center" vertical="center"/>
    </xf>
    <xf numFmtId="0" fontId="55" fillId="0" borderId="11" xfId="0" applyFont="1" applyBorder="1" applyAlignment="1">
      <alignment horizontal="left" vertical="center"/>
    </xf>
    <xf numFmtId="0" fontId="81" fillId="0" borderId="11" xfId="0" applyFont="1" applyBorder="1" applyAlignment="1">
      <alignment horizontal="center"/>
    </xf>
    <xf numFmtId="0" fontId="81" fillId="0" borderId="11" xfId="0" applyFont="1" applyBorder="1" applyAlignment="1">
      <alignment vertical="center"/>
    </xf>
    <xf numFmtId="0" fontId="53" fillId="0" borderId="8" xfId="0" applyFont="1" applyBorder="1" applyAlignment="1">
      <alignment horizontal="left" wrapText="1"/>
    </xf>
    <xf numFmtId="0" fontId="81" fillId="0" borderId="8" xfId="0" applyFont="1" applyBorder="1" applyAlignment="1">
      <alignment horizontal="center"/>
    </xf>
    <xf numFmtId="0" fontId="53" fillId="0" borderId="8" xfId="0" applyFont="1" applyBorder="1"/>
    <xf numFmtId="0" fontId="81" fillId="0" borderId="8" xfId="0" applyFont="1" applyBorder="1"/>
    <xf numFmtId="0" fontId="53" fillId="0" borderId="17" xfId="0" applyFont="1" applyBorder="1"/>
    <xf numFmtId="0" fontId="81" fillId="0" borderId="17" xfId="0" applyFont="1" applyBorder="1"/>
    <xf numFmtId="0" fontId="55" fillId="0" borderId="0" xfId="0" applyFont="1"/>
    <xf numFmtId="3" fontId="53" fillId="0" borderId="11" xfId="0" applyNumberFormat="1" applyFont="1" applyBorder="1" applyAlignment="1">
      <alignment horizontal="center" vertical="center"/>
    </xf>
    <xf numFmtId="3" fontId="53" fillId="0" borderId="17" xfId="0" applyNumberFormat="1" applyFont="1" applyBorder="1" applyAlignment="1">
      <alignment horizontal="center" vertical="center"/>
    </xf>
    <xf numFmtId="0" fontId="67" fillId="8" borderId="14" xfId="0" applyFont="1" applyFill="1" applyBorder="1" applyAlignment="1">
      <alignment horizontal="center" vertical="center" wrapText="1"/>
    </xf>
    <xf numFmtId="0" fontId="24" fillId="0" borderId="0" xfId="0" applyFont="1" applyAlignment="1">
      <alignment horizontal="center" vertical="center"/>
    </xf>
    <xf numFmtId="0" fontId="81" fillId="0" borderId="0" xfId="0" applyFont="1"/>
    <xf numFmtId="0" fontId="81" fillId="0" borderId="0" xfId="0" applyFont="1" applyAlignment="1">
      <alignment horizontal="center" vertical="center"/>
    </xf>
    <xf numFmtId="0" fontId="67" fillId="8" borderId="5" xfId="0" applyFont="1" applyFill="1" applyBorder="1" applyAlignment="1">
      <alignment vertical="center"/>
    </xf>
    <xf numFmtId="0" fontId="67" fillId="8" borderId="0" xfId="0" applyFont="1" applyFill="1"/>
    <xf numFmtId="0" fontId="100" fillId="0" borderId="0" xfId="0" applyFont="1" applyAlignment="1">
      <alignment horizontal="left" vertical="top" wrapText="1"/>
    </xf>
    <xf numFmtId="0" fontId="55" fillId="8" borderId="10" xfId="0" applyFont="1" applyFill="1" applyBorder="1" applyAlignment="1">
      <alignment vertical="center" wrapText="1"/>
    </xf>
    <xf numFmtId="0" fontId="67" fillId="0" borderId="10" xfId="0" applyFont="1" applyBorder="1" applyAlignment="1">
      <alignment vertical="center" wrapText="1"/>
    </xf>
    <xf numFmtId="0" fontId="92" fillId="0" borderId="0" xfId="0" applyFont="1" applyAlignment="1">
      <alignment vertical="center"/>
    </xf>
    <xf numFmtId="0" fontId="81" fillId="8" borderId="0" xfId="0" applyFont="1" applyFill="1"/>
    <xf numFmtId="0" fontId="49" fillId="0" borderId="0" xfId="0" applyFont="1" applyAlignment="1">
      <alignment horizontal="center" vertical="center" wrapText="1"/>
    </xf>
    <xf numFmtId="0" fontId="53" fillId="6" borderId="0" xfId="0" applyFont="1" applyFill="1" applyAlignment="1">
      <alignment vertical="center" wrapText="1"/>
    </xf>
    <xf numFmtId="0" fontId="53" fillId="6" borderId="0" xfId="0" applyFont="1" applyFill="1" applyAlignment="1">
      <alignment horizontal="center" vertical="center" wrapText="1"/>
    </xf>
    <xf numFmtId="0" fontId="81" fillId="0" borderId="0" xfId="0" applyFont="1" applyAlignment="1">
      <alignment vertical="center"/>
    </xf>
    <xf numFmtId="0" fontId="67" fillId="8" borderId="10" xfId="0" applyFont="1" applyFill="1" applyBorder="1" applyAlignment="1">
      <alignment vertical="center"/>
    </xf>
    <xf numFmtId="0" fontId="55" fillId="8" borderId="10" xfId="0" applyFont="1" applyFill="1" applyBorder="1" applyAlignment="1">
      <alignment vertical="center"/>
    </xf>
    <xf numFmtId="0" fontId="53" fillId="0" borderId="0" xfId="16" applyFont="1"/>
    <xf numFmtId="0" fontId="81" fillId="0" borderId="0" xfId="16" applyFont="1" applyAlignment="1">
      <alignment vertical="center"/>
    </xf>
    <xf numFmtId="0" fontId="81" fillId="8" borderId="0" xfId="16" applyFont="1" applyFill="1" applyAlignment="1">
      <alignment vertical="center"/>
    </xf>
    <xf numFmtId="0" fontId="118" fillId="0" borderId="0" xfId="16" applyFont="1"/>
    <xf numFmtId="14" fontId="67" fillId="8" borderId="12" xfId="16" quotePrefix="1" applyNumberFormat="1" applyFont="1" applyFill="1" applyBorder="1" applyAlignment="1">
      <alignment horizontal="right" vertical="center"/>
    </xf>
    <xf numFmtId="166" fontId="67" fillId="0" borderId="0" xfId="16" applyNumberFormat="1" applyFont="1" applyAlignment="1">
      <alignment vertical="center"/>
    </xf>
    <xf numFmtId="0" fontId="55" fillId="8" borderId="15" xfId="16" applyFont="1" applyFill="1" applyBorder="1" applyAlignment="1">
      <alignment vertical="center"/>
    </xf>
    <xf numFmtId="0" fontId="67" fillId="8" borderId="0" xfId="16" applyFont="1" applyFill="1" applyAlignment="1">
      <alignment vertical="center"/>
    </xf>
    <xf numFmtId="3" fontId="67" fillId="8" borderId="14" xfId="16" quotePrefix="1" applyNumberFormat="1" applyFont="1" applyFill="1" applyBorder="1" applyAlignment="1">
      <alignment horizontal="right" vertical="center"/>
    </xf>
    <xf numFmtId="0" fontId="119" fillId="8" borderId="0" xfId="6" applyFont="1" applyFill="1" applyBorder="1" applyAlignment="1">
      <alignment horizontal="center" vertical="center" wrapText="1"/>
    </xf>
    <xf numFmtId="0" fontId="81" fillId="8" borderId="0" xfId="16" applyFont="1" applyFill="1"/>
    <xf numFmtId="3" fontId="81" fillId="8" borderId="0" xfId="16" applyNumberFormat="1" applyFont="1" applyFill="1"/>
    <xf numFmtId="0" fontId="121" fillId="8" borderId="0" xfId="16" applyFont="1" applyFill="1"/>
    <xf numFmtId="0" fontId="122" fillId="8" borderId="0" xfId="16" applyFont="1" applyFill="1" applyAlignment="1">
      <alignment vertical="center" wrapText="1"/>
    </xf>
    <xf numFmtId="0" fontId="123" fillId="8" borderId="0" xfId="16" applyFont="1" applyFill="1" applyAlignment="1">
      <alignment horizontal="right" vertical="center"/>
    </xf>
    <xf numFmtId="0" fontId="53" fillId="8" borderId="0" xfId="16" applyFont="1" applyFill="1"/>
    <xf numFmtId="0" fontId="55" fillId="8" borderId="0" xfId="16" applyFont="1" applyFill="1" applyAlignment="1">
      <alignment horizontal="right" vertical="top"/>
    </xf>
    <xf numFmtId="0" fontId="55" fillId="8" borderId="0" xfId="16" applyFont="1" applyFill="1" applyAlignment="1">
      <alignment horizontal="right" wrapText="1"/>
    </xf>
    <xf numFmtId="0" fontId="67" fillId="8" borderId="10" xfId="16" applyFont="1" applyFill="1" applyBorder="1" applyAlignment="1">
      <alignment horizontal="left" vertical="center"/>
    </xf>
    <xf numFmtId="0" fontId="55" fillId="8" borderId="10" xfId="16" applyFont="1" applyFill="1" applyBorder="1" applyAlignment="1">
      <alignment horizontal="left" vertical="center" wrapText="1"/>
    </xf>
    <xf numFmtId="0" fontId="67" fillId="12" borderId="10" xfId="32" applyFont="1" applyFill="1" applyBorder="1" applyAlignment="1">
      <alignment horizontal="left" vertical="center" wrapText="1"/>
    </xf>
    <xf numFmtId="0" fontId="67" fillId="8" borderId="10" xfId="32" applyFont="1" applyFill="1" applyBorder="1" applyAlignment="1">
      <alignment horizontal="left" vertical="center"/>
    </xf>
    <xf numFmtId="3" fontId="53" fillId="0" borderId="0" xfId="28" applyNumberFormat="1" applyFont="1" applyFill="1" applyBorder="1" applyAlignment="1">
      <alignment horizontal="center" vertical="center" wrapText="1"/>
    </xf>
    <xf numFmtId="3" fontId="81" fillId="0" borderId="0" xfId="28" applyNumberFormat="1" applyFont="1" applyFill="1" applyBorder="1" applyAlignment="1">
      <alignment horizontal="center" vertical="center" wrapText="1"/>
    </xf>
    <xf numFmtId="3" fontId="81" fillId="8" borderId="0" xfId="28" applyNumberFormat="1" applyFont="1" applyFill="1" applyBorder="1" applyAlignment="1">
      <alignment horizontal="center" vertical="center" wrapText="1"/>
    </xf>
    <xf numFmtId="0" fontId="110" fillId="0" borderId="0" xfId="6" applyFont="1" applyFill="1" applyBorder="1" applyAlignment="1">
      <alignment horizontal="center" vertical="center"/>
    </xf>
    <xf numFmtId="0" fontId="81" fillId="8" borderId="0" xfId="0" applyFont="1" applyFill="1" applyBorder="1" applyAlignment="1">
      <alignment horizontal="left" vertical="center"/>
    </xf>
    <xf numFmtId="0" fontId="124" fillId="8" borderId="0" xfId="6" applyFont="1" applyFill="1" applyBorder="1" applyAlignment="1">
      <alignment horizontal="center" vertical="center" wrapText="1"/>
    </xf>
    <xf numFmtId="0" fontId="17" fillId="0" borderId="0" xfId="0" applyFont="1" applyBorder="1"/>
    <xf numFmtId="0" fontId="34" fillId="8" borderId="0" xfId="16" applyFont="1" applyFill="1" applyBorder="1"/>
    <xf numFmtId="0" fontId="53" fillId="8" borderId="0" xfId="16" applyFont="1" applyFill="1" applyBorder="1"/>
    <xf numFmtId="0" fontId="65" fillId="8" borderId="0" xfId="16" applyFont="1" applyFill="1" applyBorder="1"/>
    <xf numFmtId="49" fontId="10" fillId="0" borderId="5" xfId="36" applyNumberFormat="1" applyFont="1" applyBorder="1" applyAlignment="1">
      <alignment horizontal="center" vertical="center" wrapText="1"/>
    </xf>
    <xf numFmtId="49" fontId="10" fillId="0" borderId="5" xfId="36" quotePrefix="1" applyNumberFormat="1" applyFont="1" applyBorder="1" applyAlignment="1">
      <alignment horizontal="center" vertical="center" wrapText="1"/>
    </xf>
    <xf numFmtId="0" fontId="10" fillId="0" borderId="14" xfId="36" applyFont="1" applyBorder="1" applyAlignment="1">
      <alignment horizontal="center" vertical="center" wrapText="1"/>
    </xf>
    <xf numFmtId="0" fontId="91" fillId="8" borderId="8" xfId="16" applyFont="1" applyFill="1" applyBorder="1" applyAlignment="1">
      <alignment vertical="center" wrapText="1"/>
    </xf>
    <xf numFmtId="0" fontId="11" fillId="0" borderId="0" xfId="0" applyFont="1" applyBorder="1"/>
    <xf numFmtId="0" fontId="64" fillId="0" borderId="0" xfId="0" applyFont="1" applyBorder="1"/>
    <xf numFmtId="0" fontId="64" fillId="0" borderId="0" xfId="0" applyFont="1" applyBorder="1" applyAlignment="1">
      <alignment horizontal="center"/>
    </xf>
    <xf numFmtId="0" fontId="64" fillId="0" borderId="8" xfId="0" applyFont="1" applyBorder="1"/>
    <xf numFmtId="0" fontId="64" fillId="0" borderId="8" xfId="0" applyFont="1" applyBorder="1" applyAlignment="1">
      <alignment horizontal="left" indent="2"/>
    </xf>
    <xf numFmtId="0" fontId="64" fillId="0" borderId="8" xfId="0" applyFont="1" applyBorder="1" applyAlignment="1">
      <alignment horizontal="left" wrapText="1" indent="2"/>
    </xf>
    <xf numFmtId="0" fontId="64" fillId="0" borderId="8" xfId="0" applyFont="1" applyBorder="1" applyAlignment="1">
      <alignment horizontal="left" indent="4"/>
    </xf>
    <xf numFmtId="0" fontId="64" fillId="0" borderId="16" xfId="0" applyFont="1" applyBorder="1"/>
    <xf numFmtId="0" fontId="64" fillId="0" borderId="10" xfId="0" applyFont="1" applyBorder="1" applyAlignment="1">
      <alignment horizontal="center"/>
    </xf>
    <xf numFmtId="0" fontId="67" fillId="0" borderId="0" xfId="0" applyFont="1" applyBorder="1"/>
    <xf numFmtId="0" fontId="81" fillId="0" borderId="0" xfId="0" applyFont="1" applyBorder="1"/>
    <xf numFmtId="0" fontId="81" fillId="0" borderId="0" xfId="0" applyFont="1" applyBorder="1" applyAlignment="1">
      <alignment horizontal="center"/>
    </xf>
    <xf numFmtId="0" fontId="81" fillId="0" borderId="8" xfId="0" applyFont="1" applyBorder="1" applyAlignment="1">
      <alignment horizontal="left" vertical="center" wrapText="1"/>
    </xf>
    <xf numFmtId="0" fontId="81" fillId="0" borderId="5" xfId="0" applyFont="1" applyBorder="1" applyAlignment="1">
      <alignment horizontal="center" vertical="center" wrapText="1"/>
    </xf>
    <xf numFmtId="0" fontId="50" fillId="10" borderId="0" xfId="0" applyFont="1" applyFill="1" applyBorder="1" applyAlignment="1">
      <alignment horizontal="center"/>
    </xf>
    <xf numFmtId="0" fontId="19" fillId="0" borderId="0" xfId="0" applyFont="1" applyBorder="1" applyAlignment="1">
      <alignment horizontal="center" vertical="center" wrapText="1"/>
    </xf>
    <xf numFmtId="0" fontId="34" fillId="8" borderId="0" xfId="9" applyFont="1" applyFill="1" applyBorder="1"/>
    <xf numFmtId="0" fontId="33" fillId="0" borderId="0" xfId="0" applyFont="1" applyBorder="1"/>
    <xf numFmtId="0" fontId="19" fillId="0" borderId="2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1" xfId="0" applyFont="1" applyBorder="1" applyAlignment="1">
      <alignment horizontal="left" vertical="center" wrapText="1"/>
    </xf>
    <xf numFmtId="0" fontId="19"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0" xfId="0" applyFont="1" applyBorder="1" applyAlignment="1">
      <alignment horizontal="center" vertical="center" wrapText="1"/>
    </xf>
    <xf numFmtId="0" fontId="19" fillId="0" borderId="10" xfId="0" applyFont="1" applyBorder="1" applyAlignment="1">
      <alignment horizontal="left" vertical="center" wrapText="1"/>
    </xf>
    <xf numFmtId="0" fontId="64" fillId="6" borderId="11" xfId="0" applyFont="1" applyFill="1" applyBorder="1" applyAlignment="1">
      <alignment horizontal="center" vertical="center" wrapText="1"/>
    </xf>
    <xf numFmtId="0" fontId="64" fillId="0" borderId="11" xfId="0" applyFont="1" applyBorder="1" applyAlignment="1">
      <alignment vertical="center" wrapText="1"/>
    </xf>
    <xf numFmtId="0" fontId="64" fillId="6" borderId="8" xfId="0" applyFont="1" applyFill="1" applyBorder="1" applyAlignment="1">
      <alignment horizontal="center" vertical="center" wrapText="1"/>
    </xf>
    <xf numFmtId="0" fontId="64" fillId="0" borderId="8" xfId="0" applyFont="1" applyBorder="1" applyAlignment="1">
      <alignment vertical="center" wrapText="1"/>
    </xf>
    <xf numFmtId="0" fontId="64" fillId="6" borderId="8" xfId="0" applyFont="1" applyFill="1" applyBorder="1" applyAlignment="1">
      <alignment vertical="center" wrapText="1"/>
    </xf>
    <xf numFmtId="0" fontId="64" fillId="6" borderId="17" xfId="0" applyFont="1" applyFill="1" applyBorder="1" applyAlignment="1">
      <alignment horizontal="center" vertical="center" wrapText="1"/>
    </xf>
    <xf numFmtId="0" fontId="64" fillId="6" borderId="17" xfId="0" applyFont="1" applyFill="1" applyBorder="1" applyAlignment="1">
      <alignment vertical="center" wrapText="1"/>
    </xf>
    <xf numFmtId="0" fontId="81" fillId="0" borderId="4" xfId="0" applyFont="1" applyBorder="1" applyAlignment="1">
      <alignment vertical="top" wrapText="1"/>
    </xf>
    <xf numFmtId="0" fontId="32" fillId="0" borderId="0" xfId="0" applyFont="1" applyBorder="1" applyAlignment="1">
      <alignment horizontal="center" vertical="center" wrapText="1"/>
    </xf>
    <xf numFmtId="0" fontId="16" fillId="0" borderId="0" xfId="0" applyFont="1" applyBorder="1"/>
    <xf numFmtId="0" fontId="72" fillId="0" borderId="0" xfId="0" applyFont="1" applyBorder="1" applyAlignment="1">
      <alignment horizontal="justify" vertical="center" wrapText="1"/>
    </xf>
    <xf numFmtId="0" fontId="72" fillId="0" borderId="0" xfId="0" applyFont="1" applyBorder="1" applyAlignment="1">
      <alignment horizontal="center" vertical="center" wrapText="1"/>
    </xf>
    <xf numFmtId="0" fontId="16" fillId="0" borderId="0" xfId="0" applyFont="1" applyBorder="1" applyAlignment="1">
      <alignment horizontal="justify" vertical="center" wrapText="1"/>
    </xf>
    <xf numFmtId="0" fontId="16" fillId="0" borderId="4" xfId="0" applyFont="1" applyBorder="1" applyAlignment="1">
      <alignment horizontal="left" vertical="center" wrapText="1"/>
    </xf>
    <xf numFmtId="0" fontId="16" fillId="0" borderId="11" xfId="0" applyFont="1" applyBorder="1" applyAlignment="1">
      <alignment horizontal="left" vertical="center" wrapText="1"/>
    </xf>
    <xf numFmtId="0" fontId="16" fillId="0" borderId="11" xfId="0" applyFont="1" applyBorder="1" applyAlignment="1">
      <alignment horizontal="center" vertical="center" wrapText="1"/>
    </xf>
    <xf numFmtId="0" fontId="125" fillId="8" borderId="11" xfId="0" applyFont="1" applyFill="1" applyBorder="1" applyAlignment="1">
      <alignment horizontal="center" vertical="center" wrapText="1"/>
    </xf>
    <xf numFmtId="0" fontId="72" fillId="0" borderId="11" xfId="0" applyFont="1" applyBorder="1" applyAlignment="1">
      <alignment horizontal="center" vertical="center" wrapText="1"/>
    </xf>
    <xf numFmtId="0" fontId="10" fillId="13" borderId="8" xfId="0" applyFont="1" applyFill="1" applyBorder="1" applyAlignment="1">
      <alignment horizontal="left" vertical="center" wrapText="1"/>
    </xf>
    <xf numFmtId="0" fontId="16" fillId="13" borderId="8" xfId="0" applyFont="1" applyFill="1" applyBorder="1" applyAlignment="1">
      <alignment horizontal="center" vertical="center" wrapText="1"/>
    </xf>
    <xf numFmtId="0" fontId="125" fillId="14" borderId="8" xfId="0" applyFont="1" applyFill="1" applyBorder="1" applyAlignment="1">
      <alignment horizontal="center" vertical="center" wrapText="1"/>
    </xf>
    <xf numFmtId="0" fontId="72" fillId="13" borderId="8" xfId="0" applyFont="1" applyFill="1" applyBorder="1" applyAlignment="1">
      <alignment horizontal="center" vertical="center" wrapText="1"/>
    </xf>
    <xf numFmtId="0" fontId="10" fillId="0" borderId="8" xfId="0" applyFont="1" applyBorder="1" applyAlignment="1">
      <alignment horizontal="left" vertical="center" wrapText="1"/>
    </xf>
    <xf numFmtId="0" fontId="16" fillId="0" borderId="8" xfId="0" applyFont="1" applyBorder="1" applyAlignment="1">
      <alignment horizontal="justify" vertical="center" wrapText="1"/>
    </xf>
    <xf numFmtId="0" fontId="125" fillId="8" borderId="8" xfId="0" applyFont="1" applyFill="1" applyBorder="1" applyAlignment="1">
      <alignment horizontal="justify" vertical="center" wrapText="1"/>
    </xf>
    <xf numFmtId="0" fontId="16" fillId="15" borderId="8" xfId="0" applyFont="1" applyFill="1" applyBorder="1" applyAlignment="1">
      <alignment horizontal="center" vertical="center" wrapText="1"/>
    </xf>
    <xf numFmtId="0" fontId="72" fillId="15" borderId="8" xfId="0" applyFont="1" applyFill="1" applyBorder="1" applyAlignment="1">
      <alignment horizontal="center" vertical="center" wrapText="1"/>
    </xf>
    <xf numFmtId="0" fontId="10" fillId="13" borderId="9" xfId="0" applyFont="1" applyFill="1" applyBorder="1" applyAlignment="1">
      <alignment horizontal="left" vertical="center" wrapText="1"/>
    </xf>
    <xf numFmtId="0" fontId="16" fillId="15" borderId="9" xfId="0" applyFont="1" applyFill="1" applyBorder="1" applyAlignment="1">
      <alignment horizontal="center" vertical="center" wrapText="1"/>
    </xf>
    <xf numFmtId="0" fontId="72" fillId="15" borderId="9" xfId="0" applyFont="1" applyFill="1" applyBorder="1" applyAlignment="1">
      <alignment horizontal="center" vertical="center" wrapText="1"/>
    </xf>
    <xf numFmtId="0" fontId="72" fillId="0" borderId="10" xfId="0" applyFont="1" applyBorder="1" applyAlignment="1">
      <alignment horizontal="left" vertical="center" wrapText="1"/>
    </xf>
    <xf numFmtId="0" fontId="126" fillId="9" borderId="10" xfId="0" applyFont="1" applyFill="1" applyBorder="1" applyAlignment="1">
      <alignment horizontal="justify" vertical="center" wrapText="1"/>
    </xf>
    <xf numFmtId="0" fontId="72" fillId="0" borderId="10" xfId="0" applyFont="1" applyBorder="1" applyAlignment="1">
      <alignment horizontal="justify" vertical="center" wrapText="1"/>
    </xf>
    <xf numFmtId="0" fontId="35" fillId="8" borderId="0" xfId="0" applyFont="1" applyFill="1" applyBorder="1" applyAlignment="1">
      <alignment horizontal="center" vertical="center" wrapText="1"/>
    </xf>
    <xf numFmtId="0" fontId="22" fillId="0" borderId="27" xfId="0" applyFont="1" applyBorder="1" applyAlignment="1">
      <alignment horizontal="center" vertical="center" wrapText="1"/>
    </xf>
    <xf numFmtId="0" fontId="22" fillId="0" borderId="4" xfId="0" applyFont="1" applyBorder="1" applyAlignment="1">
      <alignment horizontal="center" vertical="center" wrapText="1"/>
    </xf>
    <xf numFmtId="0" fontId="13" fillId="8" borderId="4" xfId="0" applyFont="1" applyFill="1" applyBorder="1" applyAlignment="1">
      <alignment horizontal="center" vertical="center" wrapText="1"/>
    </xf>
    <xf numFmtId="0" fontId="22" fillId="0" borderId="4" xfId="0" applyFont="1" applyBorder="1" applyAlignment="1">
      <alignment horizontal="left" vertical="center" wrapText="1"/>
    </xf>
    <xf numFmtId="0" fontId="16" fillId="0" borderId="8" xfId="0" applyFont="1" applyBorder="1" applyAlignment="1">
      <alignment horizontal="center" vertical="center" wrapText="1"/>
    </xf>
    <xf numFmtId="0" fontId="16" fillId="0" borderId="10" xfId="0" applyFont="1" applyBorder="1" applyAlignment="1">
      <alignment horizontal="center" vertical="center" wrapText="1"/>
    </xf>
    <xf numFmtId="0" fontId="33" fillId="8" borderId="0" xfId="0" applyFont="1" applyFill="1"/>
    <xf numFmtId="0" fontId="101" fillId="0" borderId="0" xfId="0" applyFont="1" applyBorder="1" applyAlignment="1">
      <alignment vertical="center" wrapText="1"/>
    </xf>
    <xf numFmtId="0" fontId="53" fillId="0" borderId="0" xfId="0" applyFont="1" applyBorder="1" applyAlignment="1">
      <alignment wrapText="1"/>
    </xf>
    <xf numFmtId="0" fontId="55" fillId="0" borderId="0" xfId="0" applyFont="1" applyBorder="1" applyAlignment="1">
      <alignment wrapText="1"/>
    </xf>
    <xf numFmtId="0" fontId="104" fillId="0" borderId="0" xfId="0" applyFont="1" applyBorder="1" applyAlignment="1">
      <alignment vertical="center" wrapText="1"/>
    </xf>
    <xf numFmtId="0" fontId="13"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vertical="center" wrapText="1"/>
    </xf>
    <xf numFmtId="0" fontId="24" fillId="0" borderId="8" xfId="0" applyFont="1" applyBorder="1" applyAlignment="1">
      <alignment horizontal="right" vertical="center" wrapText="1"/>
    </xf>
    <xf numFmtId="0" fontId="13" fillId="0" borderId="8" xfId="0" applyFont="1" applyBorder="1" applyAlignment="1">
      <alignment vertical="center" wrapText="1"/>
    </xf>
    <xf numFmtId="0" fontId="24" fillId="0" borderId="8" xfId="0" applyFont="1" applyBorder="1" applyAlignment="1">
      <alignment vertical="center" wrapText="1"/>
    </xf>
    <xf numFmtId="0" fontId="13" fillId="0" borderId="13"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9" xfId="0" applyFont="1" applyBorder="1" applyAlignment="1">
      <alignment vertical="center" wrapText="1"/>
    </xf>
    <xf numFmtId="0" fontId="24" fillId="0" borderId="10" xfId="0" applyFont="1" applyBorder="1" applyAlignment="1">
      <alignment vertical="center" wrapText="1"/>
    </xf>
    <xf numFmtId="0" fontId="25" fillId="0" borderId="10" xfId="0" applyFont="1" applyBorder="1" applyAlignment="1">
      <alignment vertical="center" wrapText="1"/>
    </xf>
    <xf numFmtId="0" fontId="53" fillId="8" borderId="9" xfId="0" applyFont="1" applyFill="1" applyBorder="1" applyAlignment="1">
      <alignment horizontal="left" vertical="center" wrapText="1" indent="2"/>
    </xf>
    <xf numFmtId="0" fontId="53" fillId="8" borderId="9" xfId="0" applyFont="1" applyFill="1" applyBorder="1" applyAlignment="1">
      <alignment horizontal="center" vertical="center" wrapText="1"/>
    </xf>
    <xf numFmtId="0" fontId="53" fillId="8" borderId="10" xfId="0" applyFont="1" applyFill="1" applyBorder="1" applyAlignment="1">
      <alignment horizontal="center" vertical="center" wrapText="1"/>
    </xf>
    <xf numFmtId="0" fontId="115" fillId="0" borderId="10" xfId="0" applyFont="1" applyBorder="1" applyAlignment="1">
      <alignment horizontal="center" vertical="center" wrapText="1"/>
    </xf>
    <xf numFmtId="3" fontId="116" fillId="0" borderId="10" xfId="0" applyNumberFormat="1" applyFont="1" applyBorder="1" applyAlignment="1">
      <alignment horizontal="center" vertical="center" wrapText="1"/>
    </xf>
    <xf numFmtId="0" fontId="64" fillId="0" borderId="0" xfId="0" applyFont="1" applyBorder="1" applyAlignment="1">
      <alignment wrapText="1"/>
    </xf>
    <xf numFmtId="0" fontId="67" fillId="0" borderId="4" xfId="0" applyFont="1" applyBorder="1" applyAlignment="1">
      <alignment vertical="center" wrapText="1"/>
    </xf>
    <xf numFmtId="0" fontId="64" fillId="0" borderId="10" xfId="0" applyFont="1" applyBorder="1" applyAlignment="1">
      <alignment horizontal="center" vertical="center" wrapText="1"/>
    </xf>
    <xf numFmtId="0" fontId="91" fillId="0" borderId="16" xfId="0" applyFont="1" applyBorder="1" applyAlignment="1">
      <alignment horizontal="left" vertical="center" wrapText="1"/>
    </xf>
    <xf numFmtId="0" fontId="91" fillId="0" borderId="8" xfId="0" applyFont="1" applyBorder="1" applyAlignment="1">
      <alignment horizontal="left" vertical="center" wrapText="1" indent="3"/>
    </xf>
    <xf numFmtId="0" fontId="64" fillId="0" borderId="8" xfId="0" applyFont="1" applyBorder="1" applyAlignment="1">
      <alignment wrapText="1"/>
    </xf>
    <xf numFmtId="0" fontId="91" fillId="0" borderId="8" xfId="0" applyFont="1" applyBorder="1" applyAlignment="1">
      <alignment horizontal="left" vertical="center" wrapText="1"/>
    </xf>
    <xf numFmtId="0" fontId="91" fillId="0" borderId="17" xfId="0" applyFont="1" applyBorder="1" applyAlignment="1">
      <alignment horizontal="left" vertical="center" wrapText="1"/>
    </xf>
    <xf numFmtId="0" fontId="64" fillId="0" borderId="17" xfId="0" applyFont="1" applyBorder="1"/>
    <xf numFmtId="0" fontId="127" fillId="0" borderId="0" xfId="0" applyFont="1" applyAlignment="1">
      <alignment wrapText="1"/>
    </xf>
    <xf numFmtId="0" fontId="64" fillId="0" borderId="12" xfId="0" applyFont="1" applyBorder="1" applyAlignment="1">
      <alignment horizontal="center" vertical="center" wrapText="1"/>
    </xf>
    <xf numFmtId="0" fontId="64" fillId="0" borderId="12" xfId="0" applyFont="1" applyBorder="1" applyAlignment="1">
      <alignment horizontal="center"/>
    </xf>
    <xf numFmtId="0" fontId="91" fillId="0" borderId="11" xfId="0" applyFont="1" applyBorder="1" applyAlignment="1">
      <alignment horizontal="left" vertical="center" wrapText="1"/>
    </xf>
    <xf numFmtId="0" fontId="64" fillId="0" borderId="11" xfId="0" applyFont="1" applyBorder="1" applyAlignment="1">
      <alignment wrapText="1"/>
    </xf>
    <xf numFmtId="0" fontId="64" fillId="0" borderId="11" xfId="0" applyFont="1" applyBorder="1"/>
    <xf numFmtId="0" fontId="91" fillId="0" borderId="17" xfId="0" applyFont="1" applyBorder="1" applyAlignment="1">
      <alignment horizontal="left" vertical="center" wrapText="1" indent="3"/>
    </xf>
    <xf numFmtId="0" fontId="31" fillId="8" borderId="0" xfId="0" applyFont="1" applyFill="1"/>
    <xf numFmtId="0" fontId="114" fillId="0" borderId="0" xfId="0" applyFont="1" applyBorder="1" applyAlignment="1">
      <alignment vertical="center" wrapText="1"/>
    </xf>
    <xf numFmtId="0" fontId="91" fillId="0" borderId="0" xfId="0" applyFont="1" applyBorder="1" applyAlignment="1">
      <alignment horizontal="center" vertical="center" wrapText="1"/>
    </xf>
    <xf numFmtId="49" fontId="91" fillId="0" borderId="11" xfId="0" applyNumberFormat="1" applyFont="1" applyBorder="1" applyAlignment="1">
      <alignment horizontal="center" vertical="center" wrapText="1"/>
    </xf>
    <xf numFmtId="0" fontId="91" fillId="0" borderId="11" xfId="0" applyFont="1" applyBorder="1" applyAlignment="1">
      <alignment vertical="center" wrapText="1"/>
    </xf>
    <xf numFmtId="49" fontId="91" fillId="0" borderId="8" xfId="0" applyNumberFormat="1" applyFont="1" applyBorder="1" applyAlignment="1">
      <alignment horizontal="center" vertical="center" wrapText="1"/>
    </xf>
    <xf numFmtId="0" fontId="91" fillId="0" borderId="8" xfId="0" applyFont="1" applyBorder="1" applyAlignment="1">
      <alignment vertical="center" wrapText="1"/>
    </xf>
    <xf numFmtId="49" fontId="91" fillId="0" borderId="9" xfId="0" applyNumberFormat="1" applyFont="1" applyBorder="1" applyAlignment="1">
      <alignment horizontal="center" vertical="center" wrapText="1"/>
    </xf>
    <xf numFmtId="0" fontId="91" fillId="0" borderId="9" xfId="0" applyFont="1" applyBorder="1" applyAlignment="1">
      <alignment vertical="center" wrapText="1"/>
    </xf>
    <xf numFmtId="49" fontId="91" fillId="0" borderId="10" xfId="0" applyNumberFormat="1" applyFont="1" applyBorder="1" applyAlignment="1">
      <alignment horizontal="center" vertical="center" wrapText="1"/>
    </xf>
    <xf numFmtId="0" fontId="81" fillId="0" borderId="16" xfId="0" applyFont="1" applyBorder="1" applyAlignment="1">
      <alignment vertical="center" wrapText="1"/>
    </xf>
    <xf numFmtId="0" fontId="67" fillId="0" borderId="16" xfId="0" applyFont="1" applyBorder="1" applyAlignment="1">
      <alignment horizontal="justify" vertical="center" wrapText="1"/>
    </xf>
    <xf numFmtId="0" fontId="81" fillId="5" borderId="16" xfId="0" applyFont="1" applyFill="1" applyBorder="1" applyAlignment="1">
      <alignment vertical="center"/>
    </xf>
    <xf numFmtId="3" fontId="81" fillId="0" borderId="8" xfId="0" applyNumberFormat="1" applyFont="1" applyBorder="1" applyAlignment="1">
      <alignment vertical="center" wrapText="1"/>
    </xf>
    <xf numFmtId="3" fontId="81" fillId="5" borderId="8" xfId="0" applyNumberFormat="1" applyFont="1" applyFill="1" applyBorder="1" applyAlignment="1">
      <alignment vertical="center"/>
    </xf>
    <xf numFmtId="0" fontId="81" fillId="0" borderId="9" xfId="0" applyFont="1" applyBorder="1" applyAlignment="1">
      <alignment vertical="center" wrapText="1"/>
    </xf>
    <xf numFmtId="3" fontId="81" fillId="0" borderId="9" xfId="0" applyNumberFormat="1" applyFont="1" applyBorder="1" applyAlignment="1">
      <alignment vertical="center" wrapText="1"/>
    </xf>
    <xf numFmtId="3" fontId="67" fillId="0" borderId="10" xfId="0" applyNumberFormat="1" applyFont="1" applyBorder="1" applyAlignment="1">
      <alignment vertical="center"/>
    </xf>
    <xf numFmtId="0" fontId="53" fillId="8" borderId="0" xfId="16" applyFont="1" applyFill="1" applyBorder="1" applyAlignment="1">
      <alignment horizontal="right"/>
    </xf>
    <xf numFmtId="0" fontId="87" fillId="0" borderId="0" xfId="0" applyFont="1" applyBorder="1"/>
    <xf numFmtId="0" fontId="64" fillId="0" borderId="0" xfId="0" applyFont="1" applyAlignment="1">
      <alignment horizontal="left" wrapText="1"/>
    </xf>
    <xf numFmtId="0" fontId="128" fillId="0" borderId="0" xfId="0" applyFont="1" applyAlignment="1">
      <alignment horizontal="left" wrapText="1"/>
    </xf>
    <xf numFmtId="0" fontId="64" fillId="0" borderId="0" xfId="0" applyFont="1" applyBorder="1" applyAlignment="1">
      <alignment horizontal="center" wrapText="1"/>
    </xf>
    <xf numFmtId="0" fontId="128" fillId="0" borderId="0" xfId="0" applyFont="1" applyBorder="1"/>
    <xf numFmtId="0" fontId="64" fillId="0" borderId="13" xfId="0" applyFont="1" applyBorder="1" applyAlignment="1">
      <alignment vertical="top" wrapText="1"/>
    </xf>
    <xf numFmtId="0" fontId="64" fillId="0" borderId="11" xfId="0" applyFont="1" applyBorder="1" applyAlignment="1">
      <alignment horizontal="center" vertical="center"/>
    </xf>
    <xf numFmtId="0" fontId="64" fillId="0" borderId="11" xfId="0" applyFont="1" applyBorder="1" applyAlignment="1">
      <alignment horizontal="left" vertical="center" wrapText="1"/>
    </xf>
    <xf numFmtId="0" fontId="64" fillId="0" borderId="8" xfId="0" applyFont="1" applyBorder="1" applyAlignment="1">
      <alignment horizontal="center"/>
    </xf>
    <xf numFmtId="0" fontId="64" fillId="0" borderId="8" xfId="0" applyFont="1" applyBorder="1" applyAlignment="1">
      <alignment horizontal="left" vertical="center" wrapText="1"/>
    </xf>
    <xf numFmtId="0" fontId="64" fillId="0" borderId="8" xfId="0" applyFont="1" applyBorder="1" applyAlignment="1">
      <alignment horizontal="center" vertical="center"/>
    </xf>
    <xf numFmtId="0" fontId="64" fillId="0" borderId="9" xfId="0" applyFont="1" applyBorder="1" applyAlignment="1">
      <alignment horizontal="center" vertical="center"/>
    </xf>
    <xf numFmtId="0" fontId="64" fillId="0" borderId="9" xfId="0" applyFont="1" applyBorder="1" applyAlignment="1">
      <alignment horizontal="left" vertical="center" wrapText="1"/>
    </xf>
    <xf numFmtId="0" fontId="64" fillId="0" borderId="10" xfId="0" applyFont="1" applyBorder="1" applyAlignment="1">
      <alignment horizontal="center" vertical="center"/>
    </xf>
    <xf numFmtId="0" fontId="64" fillId="0" borderId="10" xfId="0" applyFont="1" applyBorder="1" applyAlignment="1">
      <alignment horizontal="left" vertical="center" wrapText="1"/>
    </xf>
    <xf numFmtId="0" fontId="81" fillId="0" borderId="13" xfId="0" applyFont="1" applyBorder="1" applyAlignment="1">
      <alignment horizontal="left" vertical="top" wrapText="1"/>
    </xf>
    <xf numFmtId="0" fontId="64" fillId="0" borderId="4" xfId="0" applyFont="1" applyBorder="1" applyAlignment="1">
      <alignment horizontal="center" vertical="center"/>
    </xf>
    <xf numFmtId="0" fontId="64" fillId="0" borderId="11" xfId="0" applyFont="1" applyBorder="1" applyAlignment="1">
      <alignment horizontal="center"/>
    </xf>
    <xf numFmtId="0" fontId="81" fillId="0" borderId="11" xfId="9" applyFont="1" applyBorder="1" applyAlignment="1">
      <alignment wrapText="1"/>
    </xf>
    <xf numFmtId="0" fontId="81" fillId="0" borderId="8" xfId="9" applyFont="1" applyBorder="1" applyAlignment="1">
      <alignment wrapText="1"/>
    </xf>
    <xf numFmtId="0" fontId="64" fillId="0" borderId="13" xfId="0" applyFont="1" applyBorder="1" applyAlignment="1">
      <alignment horizontal="center" vertical="center" wrapText="1"/>
    </xf>
    <xf numFmtId="0" fontId="129" fillId="8" borderId="0" xfId="6" applyFont="1" applyFill="1" applyBorder="1" applyAlignment="1">
      <alignment horizontal="center" vertical="center" wrapText="1"/>
    </xf>
    <xf numFmtId="0" fontId="64" fillId="8" borderId="0" xfId="0" applyFont="1" applyFill="1" applyBorder="1"/>
    <xf numFmtId="0" fontId="92" fillId="8" borderId="0" xfId="9" applyFont="1" applyFill="1" applyBorder="1" applyAlignment="1">
      <alignment horizontal="left" vertical="center"/>
    </xf>
    <xf numFmtId="49" fontId="130" fillId="8" borderId="27" xfId="9" applyNumberFormat="1" applyFont="1" applyFill="1" applyBorder="1" applyAlignment="1">
      <alignment horizontal="center" vertical="center" wrapText="1"/>
    </xf>
    <xf numFmtId="49" fontId="91" fillId="8" borderId="0" xfId="9" applyNumberFormat="1" applyFont="1" applyFill="1" applyBorder="1" applyAlignment="1">
      <alignment horizontal="center" vertical="center" wrapText="1"/>
    </xf>
    <xf numFmtId="0" fontId="91" fillId="8" borderId="11" xfId="10" applyFont="1" applyFill="1" applyBorder="1" applyAlignment="1">
      <alignment horizontal="center" vertical="center" wrapText="1"/>
    </xf>
    <xf numFmtId="0" fontId="91" fillId="8" borderId="8" xfId="10" applyFont="1" applyFill="1" applyBorder="1" applyAlignment="1">
      <alignment horizontal="center" vertical="center" wrapText="1"/>
    </xf>
    <xf numFmtId="0" fontId="64" fillId="0" borderId="8" xfId="0" applyFont="1" applyBorder="1" applyAlignment="1">
      <alignment horizontal="left" indent="1"/>
    </xf>
    <xf numFmtId="0" fontId="64" fillId="8" borderId="8" xfId="0" applyFont="1" applyFill="1" applyBorder="1" applyAlignment="1">
      <alignment horizontal="left" indent="1"/>
    </xf>
    <xf numFmtId="0" fontId="91" fillId="8" borderId="17" xfId="10" applyFont="1" applyFill="1" applyBorder="1" applyAlignment="1">
      <alignment horizontal="center" vertical="center" wrapText="1"/>
    </xf>
    <xf numFmtId="0" fontId="64" fillId="8" borderId="17" xfId="0" applyFont="1" applyFill="1" applyBorder="1" applyAlignment="1">
      <alignment horizontal="left" indent="1"/>
    </xf>
    <xf numFmtId="0" fontId="81" fillId="0" borderId="0" xfId="2" applyFont="1" applyBorder="1">
      <alignment vertical="center"/>
    </xf>
    <xf numFmtId="0" fontId="127" fillId="0" borderId="0" xfId="4" applyFont="1" applyFill="1" applyBorder="1" applyAlignment="1">
      <alignment vertical="center"/>
    </xf>
    <xf numFmtId="0" fontId="127" fillId="0" borderId="0" xfId="4" applyFont="1" applyFill="1" applyBorder="1" applyAlignment="1">
      <alignment horizontal="left" vertical="center"/>
    </xf>
    <xf numFmtId="0" fontId="107" fillId="0" borderId="0" xfId="4" applyFont="1" applyFill="1" applyBorder="1" applyAlignment="1">
      <alignment vertical="center"/>
    </xf>
    <xf numFmtId="0" fontId="64" fillId="0" borderId="0" xfId="2" applyFont="1" applyBorder="1">
      <alignment vertical="center"/>
    </xf>
    <xf numFmtId="0" fontId="64" fillId="0" borderId="0" xfId="30" applyFont="1" applyFill="1" applyBorder="1" applyAlignment="1">
      <alignment horizontal="center" vertical="center" wrapText="1"/>
    </xf>
    <xf numFmtId="0" fontId="64" fillId="0" borderId="0" xfId="3" applyFont="1" applyBorder="1">
      <alignment vertical="center"/>
    </xf>
    <xf numFmtId="0" fontId="64" fillId="0" borderId="0" xfId="3" quotePrefix="1" applyFont="1" applyBorder="1" applyAlignment="1">
      <alignment horizontal="center" vertical="center"/>
    </xf>
    <xf numFmtId="0" fontId="107" fillId="0" borderId="11" xfId="3" quotePrefix="1" applyFont="1" applyBorder="1" applyAlignment="1">
      <alignment horizontal="center" vertical="center"/>
    </xf>
    <xf numFmtId="0" fontId="107" fillId="0" borderId="11" xfId="3" applyFont="1" applyBorder="1" applyAlignment="1">
      <alignment horizontal="left" vertical="center" wrapText="1" indent="1"/>
    </xf>
    <xf numFmtId="0" fontId="64" fillId="0" borderId="8" xfId="3" quotePrefix="1" applyFont="1" applyBorder="1" applyAlignment="1">
      <alignment horizontal="center" vertical="center"/>
    </xf>
    <xf numFmtId="0" fontId="64" fillId="0" borderId="8" xfId="3" applyFont="1" applyBorder="1" applyAlignment="1">
      <alignment horizontal="left" vertical="center" wrapText="1" indent="2"/>
    </xf>
    <xf numFmtId="0" fontId="64" fillId="0" borderId="8" xfId="3" applyFont="1" applyBorder="1" applyAlignment="1">
      <alignment horizontal="left" vertical="center" wrapText="1" indent="3"/>
    </xf>
    <xf numFmtId="0" fontId="64" fillId="0" borderId="17" xfId="3" quotePrefix="1" applyFont="1" applyBorder="1" applyAlignment="1">
      <alignment horizontal="center" vertical="center"/>
    </xf>
    <xf numFmtId="0" fontId="64" fillId="0" borderId="17" xfId="3" applyFont="1" applyBorder="1" applyAlignment="1">
      <alignment horizontal="left" vertical="center" wrapText="1" indent="2"/>
    </xf>
    <xf numFmtId="0" fontId="64" fillId="8" borderId="4" xfId="3" applyFont="1" applyFill="1" applyBorder="1" applyAlignment="1">
      <alignment horizontal="center" vertical="center" wrapText="1"/>
    </xf>
    <xf numFmtId="0" fontId="64" fillId="0" borderId="4" xfId="30" applyFont="1" applyFill="1" applyBorder="1" applyAlignment="1">
      <alignment horizontal="center" vertical="center" wrapText="1"/>
    </xf>
    <xf numFmtId="0" fontId="81" fillId="0" borderId="0" xfId="2" applyFont="1">
      <alignment vertical="center"/>
    </xf>
    <xf numFmtId="0" fontId="64" fillId="0" borderId="0" xfId="3" quotePrefix="1" applyFont="1" applyBorder="1" applyAlignment="1">
      <alignment horizontal="right" vertical="center"/>
    </xf>
    <xf numFmtId="0" fontId="64" fillId="0" borderId="0" xfId="3" applyFont="1" applyBorder="1" applyAlignment="1">
      <alignment horizontal="left" vertical="center" wrapText="1" indent="1"/>
    </xf>
    <xf numFmtId="0" fontId="64" fillId="0" borderId="0" xfId="2" applyFont="1" applyBorder="1" applyAlignment="1">
      <alignment horizontal="left" vertical="center" wrapText="1" indent="1"/>
    </xf>
    <xf numFmtId="0" fontId="81" fillId="0" borderId="0" xfId="2" applyFont="1" applyBorder="1" applyAlignment="1">
      <alignment vertical="top" wrapText="1"/>
    </xf>
    <xf numFmtId="0" fontId="64" fillId="0" borderId="11" xfId="3" quotePrefix="1" applyFont="1" applyBorder="1" applyAlignment="1">
      <alignment horizontal="center" vertical="center"/>
    </xf>
    <xf numFmtId="0" fontId="64" fillId="0" borderId="11" xfId="3" applyFont="1" applyBorder="1" applyAlignment="1">
      <alignment horizontal="left" vertical="center" wrapText="1" indent="1"/>
    </xf>
    <xf numFmtId="0" fontId="64" fillId="0" borderId="8" xfId="3" applyFont="1" applyBorder="1" applyAlignment="1">
      <alignment horizontal="left" vertical="center" wrapText="1" indent="1"/>
    </xf>
    <xf numFmtId="0" fontId="64" fillId="0" borderId="17" xfId="3" applyFont="1" applyBorder="1" applyAlignment="1">
      <alignment horizontal="left" vertical="center" wrapText="1" indent="1"/>
    </xf>
    <xf numFmtId="0" fontId="64" fillId="0" borderId="5" xfId="30" applyFont="1" applyFill="1" applyBorder="1" applyAlignment="1">
      <alignment horizontal="center" vertical="center" wrapText="1"/>
    </xf>
    <xf numFmtId="0" fontId="131" fillId="0" borderId="0" xfId="1" applyFont="1" applyFill="1" applyBorder="1" applyAlignment="1">
      <alignment vertical="center"/>
    </xf>
    <xf numFmtId="0" fontId="81" fillId="0" borderId="0" xfId="3" applyFont="1" applyBorder="1">
      <alignment vertical="center"/>
    </xf>
    <xf numFmtId="0" fontId="127" fillId="0" borderId="0" xfId="4" applyFont="1" applyFill="1" applyBorder="1" applyAlignment="1">
      <alignment vertical="center" wrapText="1"/>
    </xf>
    <xf numFmtId="0" fontId="81" fillId="0" borderId="0" xfId="2" applyFont="1" applyBorder="1" applyAlignment="1">
      <alignment vertical="center" wrapText="1"/>
    </xf>
    <xf numFmtId="0" fontId="81" fillId="0" borderId="0" xfId="2" applyFont="1" applyBorder="1" applyAlignment="1">
      <alignment vertical="top"/>
    </xf>
    <xf numFmtId="0" fontId="64" fillId="0" borderId="0" xfId="0" applyFont="1" applyBorder="1" applyAlignment="1">
      <alignment vertical="top"/>
    </xf>
    <xf numFmtId="0" fontId="64" fillId="0" borderId="10" xfId="3" quotePrefix="1" applyFont="1" applyBorder="1" applyAlignment="1">
      <alignment horizontal="center" vertical="center"/>
    </xf>
    <xf numFmtId="0" fontId="64" fillId="0" borderId="10" xfId="3" applyFont="1" applyBorder="1" applyAlignment="1">
      <alignment horizontal="left" vertical="center" wrapText="1" indent="1"/>
    </xf>
    <xf numFmtId="0" fontId="55" fillId="8" borderId="7" xfId="16" applyFont="1" applyFill="1" applyBorder="1" applyAlignment="1">
      <alignment vertical="center"/>
    </xf>
    <xf numFmtId="0" fontId="92" fillId="0" borderId="9" xfId="16" applyFont="1" applyBorder="1" applyAlignment="1">
      <alignment vertical="center"/>
    </xf>
    <xf numFmtId="0" fontId="92" fillId="0" borderId="10" xfId="16" applyFont="1" applyBorder="1" applyAlignment="1">
      <alignment vertical="center"/>
    </xf>
    <xf numFmtId="0" fontId="10" fillId="8" borderId="0" xfId="16" applyFont="1" applyFill="1" applyBorder="1"/>
    <xf numFmtId="0" fontId="81" fillId="0" borderId="0" xfId="9" applyFont="1" applyBorder="1" applyAlignment="1">
      <alignment horizontal="left" vertical="center"/>
    </xf>
    <xf numFmtId="0" fontId="10" fillId="0" borderId="0" xfId="9" applyFont="1" applyBorder="1" applyAlignment="1">
      <alignment vertical="center"/>
    </xf>
    <xf numFmtId="0" fontId="80" fillId="8" borderId="0" xfId="16" applyFont="1" applyFill="1" applyBorder="1" applyAlignment="1">
      <alignment vertical="center"/>
    </xf>
    <xf numFmtId="0" fontId="83" fillId="8" borderId="0" xfId="16" applyFont="1" applyFill="1" applyBorder="1"/>
    <xf numFmtId="0" fontId="81" fillId="0" borderId="0" xfId="9" applyFont="1" applyBorder="1" applyAlignment="1">
      <alignment vertical="center"/>
    </xf>
    <xf numFmtId="169" fontId="81" fillId="0" borderId="0" xfId="9" applyNumberFormat="1" applyFont="1" applyBorder="1" applyAlignment="1">
      <alignment vertical="center"/>
    </xf>
    <xf numFmtId="0" fontId="13" fillId="8" borderId="0" xfId="16" applyFont="1" applyFill="1" applyBorder="1"/>
    <xf numFmtId="0" fontId="67" fillId="0" borderId="0" xfId="9" applyFont="1" applyBorder="1" applyAlignment="1">
      <alignment horizontal="left" vertical="center"/>
    </xf>
    <xf numFmtId="0" fontId="91" fillId="8" borderId="0" xfId="16" applyFont="1" applyFill="1" applyBorder="1"/>
    <xf numFmtId="0" fontId="91" fillId="0" borderId="0" xfId="9" applyFont="1" applyBorder="1" applyAlignment="1">
      <alignment vertical="center"/>
    </xf>
    <xf numFmtId="0" fontId="81" fillId="8" borderId="0" xfId="16" applyFont="1" applyFill="1" applyBorder="1" applyAlignment="1">
      <alignment vertical="center"/>
    </xf>
    <xf numFmtId="14" fontId="81" fillId="8" borderId="0" xfId="13" quotePrefix="1" applyNumberFormat="1" applyFont="1" applyFill="1" applyBorder="1" applyAlignment="1">
      <alignment horizontal="right" vertical="center" wrapText="1"/>
    </xf>
    <xf numFmtId="0" fontId="81" fillId="8" borderId="0" xfId="16" applyFont="1" applyFill="1" applyBorder="1"/>
    <xf numFmtId="0" fontId="91" fillId="0" borderId="0" xfId="9" applyFont="1" applyAlignment="1">
      <alignment vertical="center"/>
    </xf>
    <xf numFmtId="0" fontId="81" fillId="6" borderId="11" xfId="16" applyFont="1" applyFill="1" applyBorder="1" applyAlignment="1">
      <alignment vertical="center" wrapText="1"/>
    </xf>
    <xf numFmtId="0" fontId="81" fillId="6" borderId="8" xfId="16" applyFont="1" applyFill="1" applyBorder="1" applyAlignment="1">
      <alignment vertical="center"/>
    </xf>
    <xf numFmtId="0" fontId="81" fillId="6" borderId="8" xfId="16" applyFont="1" applyFill="1" applyBorder="1" applyAlignment="1">
      <alignment vertical="center" wrapText="1"/>
    </xf>
    <xf numFmtId="0" fontId="81" fillId="6" borderId="17" xfId="16" applyFont="1" applyFill="1" applyBorder="1" applyAlignment="1">
      <alignment vertical="center" wrapText="1"/>
    </xf>
    <xf numFmtId="0" fontId="64" fillId="8" borderId="0" xfId="9" applyFont="1" applyFill="1" applyBorder="1" applyAlignment="1">
      <alignment horizontal="left" vertical="center" wrapText="1"/>
    </xf>
    <xf numFmtId="0" fontId="11" fillId="8" borderId="0" xfId="9" applyFont="1" applyFill="1" applyBorder="1" applyAlignment="1">
      <alignment vertical="center"/>
    </xf>
    <xf numFmtId="0" fontId="34" fillId="8" borderId="0" xfId="9" applyFont="1" applyFill="1" applyBorder="1" applyAlignment="1">
      <alignment vertical="center"/>
    </xf>
    <xf numFmtId="169" fontId="11" fillId="8" borderId="0" xfId="9" applyNumberFormat="1" applyFont="1" applyFill="1" applyBorder="1" applyAlignment="1">
      <alignment vertical="center"/>
    </xf>
    <xf numFmtId="0" fontId="64" fillId="8" borderId="0" xfId="16" applyFont="1" applyFill="1" applyBorder="1"/>
    <xf numFmtId="0" fontId="64" fillId="8" borderId="0" xfId="9" applyFont="1" applyFill="1" applyBorder="1" applyAlignment="1">
      <alignment vertical="center"/>
    </xf>
    <xf numFmtId="0" fontId="64" fillId="8" borderId="11" xfId="9" applyFont="1" applyFill="1" applyBorder="1" applyAlignment="1">
      <alignment horizontal="left" vertical="center" wrapText="1"/>
    </xf>
    <xf numFmtId="0" fontId="64" fillId="8" borderId="8" xfId="9" applyFont="1" applyFill="1" applyBorder="1" applyAlignment="1">
      <alignment horizontal="left" vertical="center" wrapText="1"/>
    </xf>
    <xf numFmtId="0" fontId="64" fillId="8" borderId="17" xfId="9" applyFont="1" applyFill="1" applyBorder="1" applyAlignment="1">
      <alignment horizontal="left" vertical="center" wrapText="1"/>
    </xf>
    <xf numFmtId="0" fontId="53" fillId="0" borderId="0" xfId="9" applyFont="1" applyBorder="1" applyAlignment="1">
      <alignment vertical="center"/>
    </xf>
    <xf numFmtId="0" fontId="53" fillId="8" borderId="0" xfId="9" applyFont="1" applyFill="1" applyBorder="1" applyAlignment="1">
      <alignment vertical="center"/>
    </xf>
    <xf numFmtId="0" fontId="34" fillId="0" borderId="0" xfId="9" applyFont="1" applyBorder="1" applyAlignment="1">
      <alignment vertical="center"/>
    </xf>
    <xf numFmtId="0" fontId="64" fillId="8" borderId="11" xfId="9" applyFont="1" applyFill="1" applyBorder="1" applyAlignment="1">
      <alignment horizontal="left" vertical="center"/>
    </xf>
    <xf numFmtId="0" fontId="64" fillId="8" borderId="8" xfId="9" applyFont="1" applyFill="1" applyBorder="1" applyAlignment="1">
      <alignment horizontal="left" vertical="center"/>
    </xf>
    <xf numFmtId="0" fontId="64" fillId="8" borderId="9" xfId="9" applyFont="1" applyFill="1" applyBorder="1" applyAlignment="1">
      <alignment horizontal="left" vertical="center"/>
    </xf>
    <xf numFmtId="0" fontId="64" fillId="8" borderId="10" xfId="9" applyFont="1" applyFill="1" applyBorder="1" applyAlignment="1">
      <alignment horizontal="left" vertical="center"/>
    </xf>
    <xf numFmtId="0" fontId="67" fillId="8" borderId="0" xfId="21" applyFont="1" applyFill="1" applyBorder="1" applyAlignment="1">
      <alignment horizontal="center" vertical="center" wrapText="1"/>
    </xf>
    <xf numFmtId="0" fontId="8" fillId="8" borderId="0" xfId="11" applyFill="1" applyBorder="1"/>
    <xf numFmtId="0" fontId="94" fillId="8" borderId="0" xfId="11" applyFont="1" applyFill="1" applyBorder="1"/>
    <xf numFmtId="17" fontId="67" fillId="8" borderId="27" xfId="21" applyNumberFormat="1" applyFont="1" applyFill="1" applyBorder="1" applyAlignment="1">
      <alignment horizontal="center" vertical="center" wrapText="1"/>
    </xf>
    <xf numFmtId="17" fontId="67" fillId="8" borderId="27" xfId="21" applyNumberFormat="1" applyFont="1" applyFill="1" applyBorder="1" applyAlignment="1">
      <alignment horizontal="right" vertical="center" wrapText="1"/>
    </xf>
    <xf numFmtId="1" fontId="67" fillId="8" borderId="11" xfId="21" quotePrefix="1" applyNumberFormat="1" applyFont="1" applyFill="1" applyBorder="1" applyAlignment="1">
      <alignment horizontal="left" vertical="center"/>
    </xf>
    <xf numFmtId="170" fontId="81" fillId="8" borderId="11" xfId="34" quotePrefix="1" applyNumberFormat="1" applyFont="1" applyFill="1" applyBorder="1" applyAlignment="1">
      <alignment horizontal="center" vertical="center"/>
    </xf>
    <xf numFmtId="3" fontId="81" fillId="8" borderId="11" xfId="22" applyNumberFormat="1" applyFont="1" applyFill="1" applyBorder="1" applyAlignment="1">
      <alignment horizontal="right" vertical="center"/>
    </xf>
    <xf numFmtId="171" fontId="81" fillId="8" borderId="8" xfId="21" applyNumberFormat="1" applyFont="1" applyFill="1" applyBorder="1" applyAlignment="1">
      <alignment vertical="center" wrapText="1"/>
    </xf>
    <xf numFmtId="0" fontId="81" fillId="8" borderId="8" xfId="11" quotePrefix="1" applyFont="1" applyFill="1" applyBorder="1" applyAlignment="1">
      <alignment horizontal="center" vertical="center"/>
    </xf>
    <xf numFmtId="3" fontId="81" fillId="8" borderId="8" xfId="11" applyNumberFormat="1" applyFont="1" applyFill="1" applyBorder="1" applyAlignment="1">
      <alignment horizontal="right" vertical="center"/>
    </xf>
    <xf numFmtId="3" fontId="67" fillId="8" borderId="27" xfId="16" quotePrefix="1" applyNumberFormat="1" applyFont="1" applyFill="1" applyBorder="1" applyAlignment="1">
      <alignment horizontal="right" vertical="center"/>
    </xf>
    <xf numFmtId="0" fontId="55" fillId="0" borderId="0" xfId="9" applyFont="1" applyAlignment="1">
      <alignment horizontal="left" vertical="center" wrapText="1"/>
    </xf>
    <xf numFmtId="0" fontId="55" fillId="0" borderId="0" xfId="9" applyFont="1" applyAlignment="1">
      <alignment vertical="center"/>
    </xf>
    <xf numFmtId="164" fontId="133" fillId="8" borderId="0" xfId="9" applyNumberFormat="1" applyFont="1" applyFill="1" applyAlignment="1">
      <alignment horizontal="right"/>
    </xf>
    <xf numFmtId="0" fontId="53" fillId="0" borderId="0" xfId="9" applyFont="1"/>
    <xf numFmtId="0" fontId="118" fillId="0" borderId="0" xfId="16" applyFont="1" applyBorder="1"/>
    <xf numFmtId="0" fontId="53" fillId="0" borderId="0" xfId="9" applyFont="1" applyBorder="1"/>
    <xf numFmtId="0" fontId="64" fillId="8" borderId="9" xfId="9" applyFont="1" applyFill="1" applyBorder="1" applyAlignment="1">
      <alignment horizontal="left" vertical="center" wrapText="1"/>
    </xf>
    <xf numFmtId="0" fontId="64" fillId="8" borderId="10" xfId="9" applyFont="1" applyFill="1" applyBorder="1" applyAlignment="1">
      <alignment horizontal="left" vertical="center" wrapText="1"/>
    </xf>
    <xf numFmtId="0" fontId="53" fillId="0" borderId="0" xfId="9" applyFont="1" applyBorder="1" applyAlignment="1">
      <alignment vertical="center" wrapText="1"/>
    </xf>
    <xf numFmtId="0" fontId="64" fillId="6" borderId="11" xfId="16" applyFont="1" applyFill="1" applyBorder="1" applyAlignment="1">
      <alignment vertical="center"/>
    </xf>
    <xf numFmtId="0" fontId="64" fillId="6" borderId="8" xfId="16" applyFont="1" applyFill="1" applyBorder="1" applyAlignment="1">
      <alignment horizontal="left" vertical="center" indent="1"/>
    </xf>
    <xf numFmtId="0" fontId="64" fillId="6" borderId="8" xfId="16" applyFont="1" applyFill="1" applyBorder="1" applyAlignment="1">
      <alignment vertical="center"/>
    </xf>
    <xf numFmtId="0" fontId="64" fillId="6" borderId="9" xfId="16" applyFont="1" applyFill="1" applyBorder="1" applyAlignment="1">
      <alignment vertical="center"/>
    </xf>
    <xf numFmtId="0" fontId="105" fillId="0" borderId="6" xfId="6" applyFont="1" applyFill="1" applyBorder="1" applyAlignment="1">
      <alignment horizontal="center" vertical="center"/>
    </xf>
    <xf numFmtId="0" fontId="64" fillId="0" borderId="16" xfId="0" applyFont="1" applyBorder="1" applyAlignment="1">
      <alignment horizontal="center"/>
    </xf>
    <xf numFmtId="0" fontId="64" fillId="0" borderId="8" xfId="0" applyFont="1" applyBorder="1" applyAlignment="1">
      <alignment horizontal="center"/>
    </xf>
    <xf numFmtId="0" fontId="81" fillId="0" borderId="0" xfId="0" applyFont="1"/>
    <xf numFmtId="0" fontId="64" fillId="0" borderId="9" xfId="0" applyFont="1" applyBorder="1" applyAlignment="1">
      <alignment horizontal="center"/>
    </xf>
    <xf numFmtId="0" fontId="64" fillId="0" borderId="9" xfId="0" applyFont="1" applyBorder="1" applyAlignment="1">
      <alignment horizontal="left" indent="2"/>
    </xf>
    <xf numFmtId="0" fontId="64" fillId="0" borderId="15" xfId="0" applyFont="1" applyBorder="1" applyAlignment="1">
      <alignment horizontal="center"/>
    </xf>
    <xf numFmtId="0" fontId="64" fillId="0" borderId="15" xfId="0" applyFont="1" applyBorder="1" applyAlignment="1">
      <alignment horizontal="left" indent="4"/>
    </xf>
    <xf numFmtId="0" fontId="81" fillId="16" borderId="28" xfId="0" applyFont="1" applyFill="1" applyBorder="1" applyAlignment="1">
      <alignment horizontal="center"/>
    </xf>
    <xf numFmtId="0" fontId="81" fillId="0" borderId="29" xfId="0" applyFont="1" applyBorder="1" applyAlignment="1">
      <alignment horizontal="center"/>
    </xf>
    <xf numFmtId="0" fontId="81" fillId="16" borderId="29" xfId="0" applyFont="1" applyFill="1" applyBorder="1" applyAlignment="1">
      <alignment horizontal="center"/>
    </xf>
    <xf numFmtId="0" fontId="81" fillId="0" borderId="30" xfId="0" applyFont="1" applyBorder="1" applyAlignment="1">
      <alignment horizontal="center"/>
    </xf>
    <xf numFmtId="0" fontId="92" fillId="0" borderId="13" xfId="16" applyFont="1" applyBorder="1" applyAlignment="1">
      <alignment horizontal="center" vertical="center" wrapText="1"/>
    </xf>
    <xf numFmtId="0" fontId="67" fillId="0" borderId="14" xfId="0" quotePrefix="1" applyFont="1" applyBorder="1" applyAlignment="1">
      <alignment horizontal="right" vertical="center" wrapText="1"/>
    </xf>
    <xf numFmtId="17" fontId="67" fillId="0" borderId="0" xfId="0" quotePrefix="1" applyNumberFormat="1" applyFont="1" applyAlignment="1">
      <alignment horizontal="right" vertical="center" wrapText="1"/>
    </xf>
    <xf numFmtId="0" fontId="81" fillId="0" borderId="11" xfId="0" applyFont="1" applyBorder="1" applyAlignment="1">
      <alignment horizontal="left" vertical="center"/>
    </xf>
    <xf numFmtId="0" fontId="81" fillId="0" borderId="11" xfId="0" applyFont="1" applyBorder="1" applyAlignment="1">
      <alignment horizontal="center" vertical="center"/>
    </xf>
    <xf numFmtId="0" fontId="81" fillId="0" borderId="8" xfId="0" applyFont="1" applyBorder="1" applyAlignment="1">
      <alignment horizontal="left" vertical="center"/>
    </xf>
    <xf numFmtId="0" fontId="81" fillId="0" borderId="8" xfId="0" applyFont="1" applyBorder="1" applyAlignment="1">
      <alignment horizontal="center" vertical="center"/>
    </xf>
    <xf numFmtId="0" fontId="81" fillId="0" borderId="17" xfId="0" applyFont="1" applyBorder="1" applyAlignment="1">
      <alignment horizontal="left" vertical="center"/>
    </xf>
    <xf numFmtId="0" fontId="81" fillId="0" borderId="17" xfId="0" applyFont="1" applyBorder="1" applyAlignment="1">
      <alignment horizontal="center" vertical="center"/>
    </xf>
    <xf numFmtId="0" fontId="81" fillId="0" borderId="17" xfId="0" applyFont="1" applyBorder="1" applyAlignment="1">
      <alignment horizontal="left" vertical="center" wrapText="1"/>
    </xf>
    <xf numFmtId="49" fontId="92" fillId="0" borderId="16" xfId="0" applyNumberFormat="1" applyFont="1" applyBorder="1" applyAlignment="1">
      <alignment horizontal="center" vertical="center" wrapText="1"/>
    </xf>
    <xf numFmtId="0" fontId="92" fillId="0" borderId="16" xfId="0" applyFont="1" applyBorder="1" applyAlignment="1">
      <alignment vertical="center" wrapText="1"/>
    </xf>
    <xf numFmtId="0" fontId="91" fillId="0" borderId="8" xfId="0" applyFont="1" applyBorder="1" applyAlignment="1">
      <alignment horizontal="left" vertical="center" wrapText="1" indent="2"/>
    </xf>
    <xf numFmtId="49" fontId="92" fillId="0" borderId="17" xfId="0" applyNumberFormat="1" applyFont="1" applyBorder="1" applyAlignment="1">
      <alignment horizontal="center" vertical="center" wrapText="1"/>
    </xf>
    <xf numFmtId="0" fontId="92" fillId="0" borderId="17" xfId="0" applyFont="1" applyBorder="1" applyAlignment="1">
      <alignment vertical="center" wrapText="1"/>
    </xf>
    <xf numFmtId="0" fontId="91" fillId="0" borderId="8" xfId="0" applyFont="1" applyBorder="1" applyAlignment="1">
      <alignment horizontal="left" vertical="center" wrapText="1" indent="1"/>
    </xf>
    <xf numFmtId="0" fontId="91" fillId="0" borderId="16" xfId="0" applyFont="1" applyBorder="1" applyAlignment="1">
      <alignment horizontal="center" vertical="center" wrapText="1"/>
    </xf>
    <xf numFmtId="0" fontId="91" fillId="0" borderId="16" xfId="0" applyFont="1" applyBorder="1" applyAlignment="1">
      <alignment vertical="center" wrapText="1"/>
    </xf>
    <xf numFmtId="0" fontId="91" fillId="0" borderId="8" xfId="0" applyFont="1" applyBorder="1" applyAlignment="1">
      <alignment horizontal="center" vertical="center" wrapText="1"/>
    </xf>
    <xf numFmtId="0" fontId="91" fillId="0" borderId="17" xfId="0" applyFont="1" applyBorder="1" applyAlignment="1">
      <alignment horizontal="center" vertical="center" wrapText="1"/>
    </xf>
    <xf numFmtId="0" fontId="91" fillId="0" borderId="17" xfId="0" applyFont="1" applyBorder="1" applyAlignment="1">
      <alignment vertical="center" wrapText="1"/>
    </xf>
    <xf numFmtId="0" fontId="91" fillId="0" borderId="15" xfId="0" applyFont="1" applyBorder="1" applyAlignment="1">
      <alignment horizontal="center" vertical="center" wrapText="1"/>
    </xf>
    <xf numFmtId="0" fontId="91" fillId="0" borderId="15" xfId="0" applyFont="1" applyBorder="1" applyAlignment="1">
      <alignment horizontal="left" vertical="center" wrapText="1"/>
    </xf>
    <xf numFmtId="0" fontId="92" fillId="0" borderId="10" xfId="0" applyFont="1" applyBorder="1" applyAlignment="1">
      <alignment horizontal="center" vertical="center" wrapText="1"/>
    </xf>
    <xf numFmtId="0" fontId="92" fillId="0" borderId="10" xfId="0" applyFont="1" applyBorder="1" applyAlignment="1">
      <alignment vertical="center" wrapText="1"/>
    </xf>
    <xf numFmtId="0" fontId="91" fillId="0" borderId="9" xfId="0" applyFont="1" applyBorder="1" applyAlignment="1">
      <alignment horizontal="center" vertical="center" wrapText="1"/>
    </xf>
    <xf numFmtId="0" fontId="91" fillId="0" borderId="9" xfId="0" applyFont="1" applyBorder="1" applyAlignment="1">
      <alignment horizontal="left" vertical="center" wrapText="1"/>
    </xf>
    <xf numFmtId="0" fontId="91" fillId="0" borderId="7" xfId="0" applyFont="1" applyBorder="1" applyAlignment="1">
      <alignment horizontal="center"/>
    </xf>
    <xf numFmtId="0" fontId="91" fillId="0" borderId="7" xfId="0" applyFont="1" applyBorder="1" applyAlignment="1">
      <alignment vertical="center" wrapText="1"/>
    </xf>
    <xf numFmtId="0" fontId="91" fillId="0" borderId="8" xfId="0" applyFont="1" applyBorder="1" applyAlignment="1">
      <alignment horizontal="center"/>
    </xf>
    <xf numFmtId="0" fontId="91" fillId="0" borderId="9" xfId="0" applyFont="1" applyBorder="1" applyAlignment="1">
      <alignment horizontal="center"/>
    </xf>
    <xf numFmtId="0" fontId="91" fillId="0" borderId="10" xfId="0" applyFont="1" applyBorder="1" applyAlignment="1">
      <alignment horizontal="center"/>
    </xf>
    <xf numFmtId="0" fontId="72" fillId="0" borderId="7" xfId="0" applyFont="1" applyBorder="1" applyAlignment="1">
      <alignment horizontal="center" vertical="center"/>
    </xf>
    <xf numFmtId="0" fontId="92" fillId="0" borderId="7" xfId="0" applyFont="1" applyBorder="1" applyAlignment="1">
      <alignment vertical="center"/>
    </xf>
    <xf numFmtId="0" fontId="16" fillId="0" borderId="8" xfId="0" applyFont="1" applyBorder="1" applyAlignment="1">
      <alignment horizontal="center" vertical="center"/>
    </xf>
    <xf numFmtId="0" fontId="91" fillId="0" borderId="8" xfId="0" applyFont="1" applyBorder="1" applyAlignment="1">
      <alignment vertical="center"/>
    </xf>
    <xf numFmtId="0" fontId="16" fillId="0" borderId="9" xfId="0" applyFont="1" applyBorder="1" applyAlignment="1">
      <alignment horizontal="center" vertical="center"/>
    </xf>
    <xf numFmtId="0" fontId="91" fillId="0" borderId="9" xfId="0" applyFont="1" applyBorder="1" applyAlignment="1">
      <alignment vertical="center"/>
    </xf>
    <xf numFmtId="0" fontId="72" fillId="0" borderId="10" xfId="0" applyFont="1" applyBorder="1" applyAlignment="1">
      <alignment horizontal="center" vertical="center"/>
    </xf>
    <xf numFmtId="0" fontId="92" fillId="0" borderId="10" xfId="0" applyFont="1" applyBorder="1" applyAlignment="1">
      <alignment vertical="center"/>
    </xf>
    <xf numFmtId="49" fontId="91" fillId="6" borderId="8" xfId="0" applyNumberFormat="1" applyFont="1" applyFill="1" applyBorder="1" applyAlignment="1">
      <alignment horizontal="center" vertical="center" wrapText="1"/>
    </xf>
    <xf numFmtId="0" fontId="91" fillId="6" borderId="8" xfId="0" applyFont="1" applyFill="1" applyBorder="1" applyAlignment="1">
      <alignment horizontal="left" vertical="center" wrapText="1"/>
    </xf>
    <xf numFmtId="49" fontId="92" fillId="0" borderId="10" xfId="0" applyNumberFormat="1" applyFont="1" applyBorder="1" applyAlignment="1">
      <alignment horizontal="center" vertical="center" wrapText="1"/>
    </xf>
    <xf numFmtId="49" fontId="91" fillId="0" borderId="17" xfId="0" applyNumberFormat="1" applyFont="1" applyBorder="1" applyAlignment="1">
      <alignment horizontal="center" vertical="center" wrapText="1"/>
    </xf>
    <xf numFmtId="49" fontId="91" fillId="6" borderId="9" xfId="0" applyNumberFormat="1" applyFont="1" applyFill="1" applyBorder="1" applyAlignment="1">
      <alignment horizontal="center" vertical="center" wrapText="1"/>
    </xf>
    <xf numFmtId="49" fontId="92" fillId="6" borderId="10" xfId="0" applyNumberFormat="1" applyFont="1" applyFill="1" applyBorder="1" applyAlignment="1">
      <alignment horizontal="center" vertical="center" wrapText="1"/>
    </xf>
    <xf numFmtId="49" fontId="134" fillId="0" borderId="7" xfId="0" applyNumberFormat="1" applyFont="1" applyBorder="1" applyAlignment="1">
      <alignment horizontal="center" vertical="center" wrapText="1"/>
    </xf>
    <xf numFmtId="0" fontId="134" fillId="0" borderId="7" xfId="0" applyFont="1" applyBorder="1" applyAlignment="1">
      <alignment vertical="center" wrapText="1"/>
    </xf>
    <xf numFmtId="49" fontId="134" fillId="0" borderId="8" xfId="0" applyNumberFormat="1" applyFont="1" applyBorder="1" applyAlignment="1">
      <alignment horizontal="center" vertical="center" wrapText="1"/>
    </xf>
    <xf numFmtId="0" fontId="134" fillId="0" borderId="8" xfId="0" applyFont="1" applyBorder="1" applyAlignment="1">
      <alignment horizontal="left" vertical="center" wrapText="1"/>
    </xf>
    <xf numFmtId="0" fontId="134" fillId="0" borderId="8" xfId="0" applyFont="1" applyBorder="1" applyAlignment="1">
      <alignment vertical="center" wrapText="1"/>
    </xf>
    <xf numFmtId="49" fontId="134" fillId="0" borderId="17" xfId="0" applyNumberFormat="1" applyFont="1" applyBorder="1" applyAlignment="1">
      <alignment horizontal="center" vertical="center" wrapText="1"/>
    </xf>
    <xf numFmtId="0" fontId="134" fillId="0" borderId="17" xfId="0" applyFont="1" applyBorder="1" applyAlignment="1">
      <alignment vertical="center" wrapText="1"/>
    </xf>
    <xf numFmtId="49" fontId="91" fillId="0" borderId="16" xfId="0" applyNumberFormat="1" applyFont="1" applyBorder="1" applyAlignment="1">
      <alignment horizontal="center" vertical="center" wrapText="1"/>
    </xf>
    <xf numFmtId="0" fontId="91" fillId="6" borderId="9" xfId="0" applyFont="1" applyFill="1" applyBorder="1" applyAlignment="1">
      <alignment horizontal="left" vertical="center" wrapText="1"/>
    </xf>
    <xf numFmtId="0" fontId="92" fillId="8" borderId="16" xfId="0" applyFont="1" applyFill="1" applyBorder="1" applyAlignment="1">
      <alignment horizontal="center" vertical="center" wrapText="1"/>
    </xf>
    <xf numFmtId="0" fontId="92" fillId="8" borderId="16" xfId="0" applyFont="1" applyFill="1" applyBorder="1" applyAlignment="1">
      <alignment vertical="center" wrapText="1"/>
    </xf>
    <xf numFmtId="0" fontId="91" fillId="8" borderId="8" xfId="0" applyFont="1" applyFill="1" applyBorder="1" applyAlignment="1">
      <alignment horizontal="center" vertical="center" wrapText="1"/>
    </xf>
    <xf numFmtId="0" fontId="91" fillId="8" borderId="8" xfId="0" applyFont="1" applyFill="1" applyBorder="1" applyAlignment="1">
      <alignment vertical="center" wrapText="1"/>
    </xf>
    <xf numFmtId="0" fontId="91" fillId="8" borderId="8" xfId="0" applyFont="1" applyFill="1" applyBorder="1" applyAlignment="1">
      <alignment horizontal="justify" vertical="center" wrapText="1"/>
    </xf>
    <xf numFmtId="0" fontId="92" fillId="8" borderId="8" xfId="0" applyFont="1" applyFill="1" applyBorder="1" applyAlignment="1">
      <alignment horizontal="center" vertical="center" wrapText="1"/>
    </xf>
    <xf numFmtId="0" fontId="92" fillId="8" borderId="8" xfId="0" applyFont="1" applyFill="1" applyBorder="1" applyAlignment="1">
      <alignment vertical="center" wrapText="1"/>
    </xf>
    <xf numFmtId="0" fontId="91" fillId="0" borderId="8" xfId="0" applyFont="1" applyBorder="1" applyAlignment="1">
      <alignment horizontal="justify" vertical="center" wrapText="1"/>
    </xf>
    <xf numFmtId="0" fontId="92" fillId="8" borderId="9" xfId="0" applyFont="1" applyFill="1" applyBorder="1" applyAlignment="1">
      <alignment horizontal="center" vertical="center" wrapText="1"/>
    </xf>
    <xf numFmtId="0" fontId="91" fillId="8" borderId="9" xfId="0" applyFont="1" applyFill="1" applyBorder="1" applyAlignment="1">
      <alignment vertical="center" wrapText="1"/>
    </xf>
    <xf numFmtId="0" fontId="92" fillId="8" borderId="10" xfId="0" applyFont="1" applyFill="1" applyBorder="1" applyAlignment="1">
      <alignment horizontal="center" vertical="center" wrapText="1"/>
    </xf>
    <xf numFmtId="0" fontId="92" fillId="8" borderId="10" xfId="0" applyFont="1" applyFill="1" applyBorder="1" applyAlignment="1">
      <alignment vertical="center" wrapText="1"/>
    </xf>
    <xf numFmtId="0" fontId="91" fillId="0" borderId="8" xfId="0" applyFont="1" applyBorder="1" applyAlignment="1">
      <alignment horizontal="right" vertical="center" wrapText="1"/>
    </xf>
    <xf numFmtId="0" fontId="91" fillId="6" borderId="8" xfId="0" applyFont="1" applyFill="1" applyBorder="1" applyAlignment="1">
      <alignment vertical="center" wrapText="1"/>
    </xf>
    <xf numFmtId="0" fontId="91" fillId="0" borderId="9" xfId="0" applyFont="1" applyBorder="1" applyAlignment="1">
      <alignment horizontal="right" vertical="center" wrapText="1"/>
    </xf>
    <xf numFmtId="0" fontId="91" fillId="0" borderId="7" xfId="0" applyFont="1" applyBorder="1" applyAlignment="1">
      <alignment horizontal="center" vertical="center" wrapText="1"/>
    </xf>
    <xf numFmtId="3" fontId="91" fillId="0" borderId="7" xfId="0" applyNumberFormat="1" applyFont="1" applyBorder="1" applyAlignment="1">
      <alignment horizontal="center" vertical="center" wrapText="1"/>
    </xf>
    <xf numFmtId="3" fontId="91" fillId="0" borderId="8" xfId="0" applyNumberFormat="1" applyFont="1" applyBorder="1" applyAlignment="1">
      <alignment horizontal="center" vertical="center" wrapText="1"/>
    </xf>
    <xf numFmtId="3" fontId="91" fillId="0" borderId="9" xfId="0" applyNumberFormat="1" applyFont="1" applyBorder="1" applyAlignment="1">
      <alignment horizontal="center" vertical="center" wrapText="1"/>
    </xf>
    <xf numFmtId="3" fontId="91" fillId="0" borderId="17" xfId="0" applyNumberFormat="1" applyFont="1" applyBorder="1" applyAlignment="1">
      <alignment horizontal="center" vertical="center" wrapText="1"/>
    </xf>
    <xf numFmtId="17" fontId="67" fillId="0" borderId="12" xfId="0" quotePrefix="1" applyNumberFormat="1" applyFont="1" applyBorder="1" applyAlignment="1">
      <alignment horizontal="center" vertical="center"/>
    </xf>
    <xf numFmtId="0" fontId="91" fillId="6" borderId="8" xfId="0" applyFont="1" applyFill="1" applyBorder="1" applyAlignment="1">
      <alignment horizontal="left" vertical="center" wrapText="1" indent="1"/>
    </xf>
    <xf numFmtId="0" fontId="91" fillId="6" borderId="17" xfId="0" applyFont="1" applyFill="1" applyBorder="1" applyAlignment="1">
      <alignment vertical="center" wrapText="1"/>
    </xf>
    <xf numFmtId="0" fontId="91" fillId="6" borderId="17" xfId="0" applyFont="1" applyFill="1" applyBorder="1" applyAlignment="1">
      <alignment horizontal="left" vertical="center" wrapText="1" indent="1"/>
    </xf>
    <xf numFmtId="0" fontId="91" fillId="8" borderId="16" xfId="0" applyFont="1" applyFill="1" applyBorder="1" applyAlignment="1">
      <alignment horizontal="center" vertical="center" wrapText="1"/>
    </xf>
    <xf numFmtId="0" fontId="91" fillId="8" borderId="16" xfId="0" applyFont="1" applyFill="1" applyBorder="1" applyAlignment="1">
      <alignment vertical="center" wrapText="1"/>
    </xf>
    <xf numFmtId="0" fontId="91" fillId="0" borderId="8" xfId="0" applyFont="1" applyBorder="1" applyAlignment="1">
      <alignment horizontal="center" vertical="center"/>
    </xf>
    <xf numFmtId="0" fontId="91" fillId="8" borderId="8" xfId="0" applyFont="1" applyFill="1" applyBorder="1" applyAlignment="1">
      <alignment horizontal="center" vertical="center"/>
    </xf>
    <xf numFmtId="0" fontId="92" fillId="0" borderId="15" xfId="0" applyFont="1" applyBorder="1" applyAlignment="1">
      <alignment horizontal="center" vertical="center"/>
    </xf>
    <xf numFmtId="0" fontId="92" fillId="0" borderId="15" xfId="0" applyFont="1" applyBorder="1" applyAlignment="1">
      <alignment vertical="center" wrapText="1"/>
    </xf>
    <xf numFmtId="0" fontId="91" fillId="8" borderId="16" xfId="0" applyFont="1" applyFill="1" applyBorder="1" applyAlignment="1">
      <alignment horizontal="center" vertical="center"/>
    </xf>
    <xf numFmtId="0" fontId="92" fillId="8" borderId="10" xfId="0" applyFont="1" applyFill="1" applyBorder="1" applyAlignment="1">
      <alignment vertical="center"/>
    </xf>
    <xf numFmtId="0" fontId="10" fillId="0" borderId="0" xfId="16" applyFont="1" applyAlignment="1">
      <alignment vertical="center"/>
    </xf>
    <xf numFmtId="3" fontId="10" fillId="0" borderId="0" xfId="16" applyNumberFormat="1" applyFont="1" applyAlignment="1">
      <alignment vertical="center"/>
    </xf>
    <xf numFmtId="0" fontId="91" fillId="8" borderId="7" xfId="16" applyFont="1" applyFill="1" applyBorder="1" applyAlignment="1">
      <alignment horizontal="left" vertical="center"/>
    </xf>
    <xf numFmtId="0" fontId="91" fillId="8" borderId="7" xfId="16" applyFont="1" applyFill="1" applyBorder="1" applyAlignment="1">
      <alignment vertical="center"/>
    </xf>
    <xf numFmtId="0" fontId="91" fillId="8" borderId="8" xfId="16" applyFont="1" applyFill="1" applyBorder="1" applyAlignment="1">
      <alignment horizontal="left" vertical="center"/>
    </xf>
    <xf numFmtId="0" fontId="91" fillId="8" borderId="8" xfId="16" applyFont="1" applyFill="1" applyBorder="1" applyAlignment="1">
      <alignment vertical="center"/>
    </xf>
    <xf numFmtId="0" fontId="91" fillId="8" borderId="15" xfId="16" applyFont="1" applyFill="1" applyBorder="1" applyAlignment="1">
      <alignment horizontal="left" vertical="center"/>
    </xf>
    <xf numFmtId="0" fontId="91" fillId="8" borderId="15" xfId="16" applyFont="1" applyFill="1" applyBorder="1" applyAlignment="1">
      <alignment vertical="center"/>
    </xf>
    <xf numFmtId="0" fontId="91" fillId="8" borderId="0" xfId="16" applyFont="1" applyFill="1" applyAlignment="1">
      <alignment horizontal="left" vertical="center"/>
    </xf>
    <xf numFmtId="0" fontId="91" fillId="8" borderId="0" xfId="16" applyFont="1" applyFill="1" applyAlignment="1">
      <alignment vertical="center"/>
    </xf>
    <xf numFmtId="0" fontId="91" fillId="8" borderId="16" xfId="16" applyFont="1" applyFill="1" applyBorder="1" applyAlignment="1">
      <alignment horizontal="left" vertical="center"/>
    </xf>
    <xf numFmtId="0" fontId="91" fillId="8" borderId="16" xfId="16" applyFont="1" applyFill="1" applyBorder="1" applyAlignment="1">
      <alignment vertical="center"/>
    </xf>
    <xf numFmtId="0" fontId="91" fillId="8" borderId="8" xfId="16" applyFont="1" applyFill="1" applyBorder="1" applyAlignment="1">
      <alignment horizontal="left" vertical="center" wrapText="1"/>
    </xf>
    <xf numFmtId="0" fontId="91" fillId="8" borderId="15" xfId="16" applyFont="1" applyFill="1" applyBorder="1" applyAlignment="1">
      <alignment horizontal="left" vertical="center" wrapText="1"/>
    </xf>
    <xf numFmtId="0" fontId="81" fillId="0" borderId="0" xfId="0" applyFont="1" applyAlignment="1">
      <alignment vertical="center" wrapText="1"/>
    </xf>
    <xf numFmtId="0" fontId="67" fillId="0" borderId="0" xfId="0" applyFont="1" applyAlignment="1">
      <alignment horizontal="center" vertical="center" wrapText="1"/>
    </xf>
    <xf numFmtId="0" fontId="67" fillId="0" borderId="0" xfId="0" applyFont="1" applyAlignment="1">
      <alignment vertical="center" wrapText="1"/>
    </xf>
    <xf numFmtId="0" fontId="81" fillId="0" borderId="0" xfId="0" applyFont="1"/>
    <xf numFmtId="0" fontId="55" fillId="8" borderId="8" xfId="16" applyFont="1" applyFill="1" applyBorder="1" applyAlignment="1">
      <alignment horizontal="left" vertical="center"/>
    </xf>
    <xf numFmtId="0" fontId="65" fillId="8" borderId="0" xfId="16" applyFont="1" applyFill="1" applyAlignment="1">
      <alignment horizontal="right"/>
    </xf>
    <xf numFmtId="0" fontId="66" fillId="8" borderId="0" xfId="16" applyFont="1" applyFill="1" applyAlignment="1">
      <alignment horizontal="left" vertical="center"/>
    </xf>
    <xf numFmtId="0" fontId="66" fillId="8" borderId="0" xfId="16" applyFont="1" applyFill="1" applyAlignment="1">
      <alignment horizontal="left" vertical="center" wrapText="1"/>
    </xf>
    <xf numFmtId="0" fontId="97" fillId="8" borderId="0" xfId="16" applyFont="1" applyFill="1" applyAlignment="1">
      <alignment horizontal="right" vertical="center" wrapText="1"/>
    </xf>
    <xf numFmtId="14" fontId="117" fillId="8" borderId="12" xfId="13" quotePrefix="1" applyNumberFormat="1" applyFont="1" applyFill="1" applyBorder="1" applyAlignment="1">
      <alignment horizontal="right" vertical="center" wrapText="1"/>
    </xf>
    <xf numFmtId="14" fontId="55" fillId="8" borderId="12" xfId="13" quotePrefix="1" applyNumberFormat="1" applyFont="1" applyFill="1" applyBorder="1" applyAlignment="1">
      <alignment horizontal="right" vertical="center" wrapText="1"/>
    </xf>
    <xf numFmtId="3" fontId="92" fillId="0" borderId="16" xfId="0" applyNumberFormat="1" applyFont="1" applyBorder="1" applyAlignment="1">
      <alignment horizontal="center" vertical="center" wrapText="1"/>
    </xf>
    <xf numFmtId="3" fontId="92" fillId="0" borderId="17" xfId="0" applyNumberFormat="1" applyFont="1" applyBorder="1" applyAlignment="1">
      <alignment horizontal="center" vertical="center" wrapText="1"/>
    </xf>
    <xf numFmtId="0" fontId="58" fillId="8" borderId="0" xfId="0" applyFont="1" applyFill="1" applyAlignment="1">
      <alignment horizontal="left" vertical="center"/>
    </xf>
    <xf numFmtId="165" fontId="58" fillId="8" borderId="0" xfId="20" applyNumberFormat="1" applyFont="1" applyFill="1" applyBorder="1" applyAlignment="1">
      <alignment horizontal="center" vertical="center"/>
    </xf>
    <xf numFmtId="0" fontId="22" fillId="8" borderId="0" xfId="0" applyFont="1" applyFill="1" applyAlignment="1">
      <alignment horizontal="center" vertical="center" wrapText="1"/>
    </xf>
    <xf numFmtId="0" fontId="92" fillId="0" borderId="0" xfId="0" applyFont="1" applyAlignment="1">
      <alignment vertical="center" wrapText="1"/>
    </xf>
    <xf numFmtId="0" fontId="92" fillId="0" borderId="5" xfId="0" applyFont="1" applyBorder="1" applyAlignment="1">
      <alignment vertical="center"/>
    </xf>
    <xf numFmtId="0" fontId="92" fillId="0" borderId="5" xfId="0" applyFont="1" applyBorder="1" applyAlignment="1">
      <alignment vertical="center" wrapText="1"/>
    </xf>
    <xf numFmtId="0" fontId="92" fillId="0" borderId="0" xfId="0" applyFont="1"/>
    <xf numFmtId="0" fontId="92" fillId="8" borderId="0" xfId="0" applyFont="1" applyFill="1" applyAlignment="1">
      <alignment vertical="center" wrapText="1"/>
    </xf>
    <xf numFmtId="0" fontId="92" fillId="8" borderId="0" xfId="0" applyFont="1" applyFill="1" applyAlignment="1">
      <alignment vertical="top" wrapText="1"/>
    </xf>
    <xf numFmtId="0" fontId="92" fillId="0" borderId="14" xfId="0" applyFont="1" applyBorder="1" applyAlignment="1">
      <alignment vertical="center" wrapText="1"/>
    </xf>
    <xf numFmtId="0" fontId="92" fillId="8" borderId="14" xfId="0" applyFont="1" applyFill="1" applyBorder="1" applyAlignment="1">
      <alignment vertical="center" wrapText="1"/>
    </xf>
    <xf numFmtId="0" fontId="92" fillId="0" borderId="14" xfId="0" applyFont="1" applyBorder="1" applyAlignment="1">
      <alignment horizontal="center" vertical="center" wrapText="1"/>
    </xf>
    <xf numFmtId="0" fontId="64" fillId="6" borderId="0" xfId="0" applyFont="1" applyFill="1" applyAlignment="1">
      <alignment horizontal="center" vertical="center" wrapText="1"/>
    </xf>
    <xf numFmtId="0" fontId="67" fillId="8" borderId="11" xfId="0" applyFont="1" applyFill="1" applyBorder="1" applyAlignment="1">
      <alignment horizontal="left" vertical="center" indent="1"/>
    </xf>
    <xf numFmtId="0" fontId="67" fillId="8" borderId="0" xfId="0" applyFont="1" applyFill="1" applyAlignment="1">
      <alignment vertical="center" wrapText="1"/>
    </xf>
    <xf numFmtId="0" fontId="81" fillId="0" borderId="0" xfId="0" applyFont="1"/>
    <xf numFmtId="0" fontId="81" fillId="0" borderId="0" xfId="0" applyFont="1" applyAlignment="1">
      <alignment vertical="center"/>
    </xf>
    <xf numFmtId="0" fontId="53" fillId="0" borderId="8" xfId="3" applyFont="1" applyBorder="1" applyAlignment="1">
      <alignment horizontal="left" vertical="center" wrapText="1" indent="2"/>
    </xf>
    <xf numFmtId="0" fontId="28" fillId="0" borderId="10" xfId="0" applyFont="1" applyBorder="1" applyAlignment="1">
      <alignment horizontal="center" vertical="center" wrapText="1"/>
    </xf>
    <xf numFmtId="0" fontId="67" fillId="0" borderId="14" xfId="0" applyFont="1" applyBorder="1" applyAlignment="1">
      <alignment horizontal="center"/>
    </xf>
    <xf numFmtId="171" fontId="91" fillId="0" borderId="9" xfId="16" applyNumberFormat="1" applyFont="1" applyBorder="1" applyAlignment="1">
      <alignment horizontal="right"/>
    </xf>
    <xf numFmtId="171" fontId="92" fillId="0" borderId="10" xfId="34" applyNumberFormat="1" applyFont="1" applyBorder="1" applyAlignment="1">
      <alignment horizontal="right"/>
    </xf>
    <xf numFmtId="171" fontId="91" fillId="0" borderId="11" xfId="34" applyNumberFormat="1" applyFont="1" applyBorder="1" applyAlignment="1">
      <alignment horizontal="right"/>
    </xf>
    <xf numFmtId="171" fontId="91" fillId="0" borderId="11" xfId="16" applyNumberFormat="1" applyFont="1" applyBorder="1" applyAlignment="1">
      <alignment horizontal="right"/>
    </xf>
    <xf numFmtId="3" fontId="138" fillId="0" borderId="10" xfId="0" applyNumberFormat="1" applyFont="1" applyBorder="1" applyAlignment="1">
      <alignment vertical="center" wrapText="1"/>
    </xf>
    <xf numFmtId="9" fontId="81" fillId="8" borderId="8" xfId="11" applyNumberFormat="1" applyFont="1" applyFill="1" applyBorder="1" applyAlignment="1">
      <alignment horizontal="center" vertical="center"/>
    </xf>
    <xf numFmtId="171" fontId="81" fillId="8" borderId="9" xfId="21" applyNumberFormat="1" applyFont="1" applyFill="1" applyBorder="1" applyAlignment="1">
      <alignment vertical="center" wrapText="1"/>
    </xf>
    <xf numFmtId="0" fontId="81" fillId="8" borderId="9" xfId="11" quotePrefix="1" applyFont="1" applyFill="1" applyBorder="1" applyAlignment="1">
      <alignment horizontal="center" vertical="center"/>
    </xf>
    <xf numFmtId="3" fontId="81" fillId="8" borderId="9" xfId="11" applyNumberFormat="1" applyFont="1" applyFill="1" applyBorder="1" applyAlignment="1">
      <alignment horizontal="right" vertical="center"/>
    </xf>
    <xf numFmtId="171" fontId="67" fillId="8" borderId="33" xfId="21" applyNumberFormat="1" applyFont="1" applyFill="1" applyBorder="1" applyAlignment="1">
      <alignment vertical="center" wrapText="1"/>
    </xf>
    <xf numFmtId="171" fontId="81" fillId="8" borderId="34" xfId="21" applyNumberFormat="1" applyFont="1" applyFill="1" applyBorder="1" applyAlignment="1">
      <alignment vertical="center"/>
    </xf>
    <xf numFmtId="0" fontId="81" fillId="8" borderId="33" xfId="11" quotePrefix="1" applyFont="1" applyFill="1" applyBorder="1" applyAlignment="1">
      <alignment horizontal="center" vertical="center"/>
    </xf>
    <xf numFmtId="3" fontId="81" fillId="8" borderId="33" xfId="11" applyNumberFormat="1" applyFont="1" applyFill="1" applyBorder="1" applyAlignment="1">
      <alignment horizontal="right" vertical="center"/>
    </xf>
    <xf numFmtId="0" fontId="81" fillId="8" borderId="34" xfId="11" quotePrefix="1" applyFont="1" applyFill="1" applyBorder="1" applyAlignment="1">
      <alignment horizontal="center" vertical="center"/>
    </xf>
    <xf numFmtId="3" fontId="81" fillId="8" borderId="34" xfId="11" applyNumberFormat="1" applyFont="1" applyFill="1" applyBorder="1" applyAlignment="1">
      <alignment horizontal="right" vertical="center"/>
    </xf>
    <xf numFmtId="0" fontId="81" fillId="8" borderId="35" xfId="11" quotePrefix="1" applyFont="1" applyFill="1" applyBorder="1" applyAlignment="1">
      <alignment horizontal="center" vertical="center"/>
    </xf>
    <xf numFmtId="3" fontId="81" fillId="8" borderId="35" xfId="11" applyNumberFormat="1" applyFont="1" applyFill="1" applyBorder="1" applyAlignment="1">
      <alignment horizontal="right" vertical="center"/>
    </xf>
    <xf numFmtId="3" fontId="67" fillId="5" borderId="12" xfId="0" applyNumberFormat="1" applyFont="1" applyFill="1" applyBorder="1" applyAlignment="1">
      <alignment vertical="center"/>
    </xf>
    <xf numFmtId="3" fontId="67" fillId="0" borderId="12" xfId="0" applyNumberFormat="1" applyFont="1" applyBorder="1" applyAlignment="1">
      <alignment vertical="center"/>
    </xf>
    <xf numFmtId="0" fontId="33" fillId="8" borderId="0" xfId="0" applyFont="1" applyFill="1" applyAlignment="1">
      <alignment vertical="center" wrapText="1"/>
    </xf>
    <xf numFmtId="0" fontId="33" fillId="0" borderId="0" xfId="0" applyFont="1" applyAlignment="1">
      <alignment vertical="center" wrapText="1"/>
    </xf>
    <xf numFmtId="0" fontId="33" fillId="6" borderId="0" xfId="0" applyFont="1" applyFill="1" applyAlignment="1">
      <alignment vertical="center" wrapText="1"/>
    </xf>
    <xf numFmtId="0" fontId="0" fillId="0" borderId="0" xfId="0" applyAlignment="1">
      <alignment vertical="center"/>
    </xf>
    <xf numFmtId="0" fontId="81" fillId="0" borderId="4" xfId="0" applyFont="1" applyBorder="1" applyAlignment="1">
      <alignment horizontal="center" vertical="center" wrapText="1"/>
    </xf>
    <xf numFmtId="0" fontId="81" fillId="0" borderId="4" xfId="0" applyFont="1" applyBorder="1" applyAlignment="1">
      <alignment vertical="center" wrapText="1"/>
    </xf>
    <xf numFmtId="0" fontId="67" fillId="0" borderId="0" xfId="0" applyFont="1" applyAlignment="1">
      <alignment horizontal="center" vertical="center" wrapText="1"/>
    </xf>
    <xf numFmtId="0" fontId="92" fillId="0" borderId="0" xfId="0" applyFont="1" applyAlignment="1">
      <alignment horizontal="center" vertical="center" wrapText="1"/>
    </xf>
    <xf numFmtId="0" fontId="92" fillId="0" borderId="10" xfId="0" applyFont="1" applyBorder="1" applyAlignment="1">
      <alignment vertical="center" wrapText="1"/>
    </xf>
    <xf numFmtId="0" fontId="91" fillId="0" borderId="8" xfId="0" applyFont="1" applyBorder="1" applyAlignment="1">
      <alignment vertical="center" wrapText="1"/>
    </xf>
    <xf numFmtId="15" fontId="67" fillId="12" borderId="0" xfId="32" quotePrefix="1" applyNumberFormat="1" applyFont="1" applyFill="1" applyAlignment="1">
      <alignment horizontal="center" vertical="center" wrapText="1"/>
    </xf>
    <xf numFmtId="0" fontId="81" fillId="0" borderId="0" xfId="0" applyFont="1" applyAlignment="1">
      <alignment vertical="center" wrapText="1"/>
    </xf>
    <xf numFmtId="0" fontId="81" fillId="0" borderId="14" xfId="0" applyFont="1" applyBorder="1" applyAlignment="1">
      <alignment vertical="center" wrapText="1"/>
    </xf>
    <xf numFmtId="0" fontId="67" fillId="0" borderId="14" xfId="0" applyFont="1" applyBorder="1" applyAlignment="1">
      <alignment horizontal="center" vertical="center" wrapText="1"/>
    </xf>
    <xf numFmtId="0" fontId="92" fillId="8" borderId="0" xfId="0" applyFont="1" applyFill="1" applyAlignment="1">
      <alignment horizontal="center" vertical="center" wrapText="1"/>
    </xf>
    <xf numFmtId="0" fontId="67" fillId="8" borderId="0" xfId="0" applyFont="1" applyFill="1" applyAlignment="1">
      <alignment vertical="center" wrapText="1"/>
    </xf>
    <xf numFmtId="0" fontId="92" fillId="0" borderId="0" xfId="0" applyFont="1" applyAlignment="1">
      <alignment horizontal="center" vertical="center" wrapText="1"/>
    </xf>
    <xf numFmtId="0" fontId="81" fillId="0" borderId="0" xfId="0" applyFont="1"/>
    <xf numFmtId="0" fontId="92" fillId="0" borderId="10" xfId="0" applyFont="1" applyBorder="1" applyAlignment="1">
      <alignment vertical="center" wrapText="1"/>
    </xf>
    <xf numFmtId="0" fontId="91" fillId="0" borderId="16" xfId="0" applyFont="1" applyBorder="1" applyAlignment="1">
      <alignment vertical="center" wrapText="1"/>
    </xf>
    <xf numFmtId="0" fontId="91" fillId="0" borderId="8" xfId="0" applyFont="1" applyBorder="1" applyAlignment="1">
      <alignment vertical="center" wrapText="1"/>
    </xf>
    <xf numFmtId="49" fontId="11" fillId="0" borderId="0" xfId="0" applyNumberFormat="1" applyFont="1"/>
    <xf numFmtId="0" fontId="91" fillId="0" borderId="0" xfId="0" applyFont="1" applyAlignment="1">
      <alignment horizontal="center" vertical="center" wrapText="1"/>
    </xf>
    <xf numFmtId="9" fontId="91" fillId="0" borderId="7" xfId="0" applyNumberFormat="1" applyFont="1" applyBorder="1" applyAlignment="1">
      <alignment horizontal="center" wrapText="1"/>
    </xf>
    <xf numFmtId="9" fontId="91" fillId="0" borderId="8" xfId="0" applyNumberFormat="1" applyFont="1" applyBorder="1" applyAlignment="1">
      <alignment horizontal="center" wrapText="1"/>
    </xf>
    <xf numFmtId="3" fontId="53" fillId="8" borderId="0" xfId="0" applyNumberFormat="1" applyFont="1" applyFill="1" applyAlignment="1">
      <alignment horizontal="center" vertical="center" wrapText="1"/>
    </xf>
    <xf numFmtId="49" fontId="13" fillId="0" borderId="0" xfId="0" applyNumberFormat="1" applyFont="1"/>
    <xf numFmtId="3" fontId="92" fillId="0" borderId="10" xfId="0" applyNumberFormat="1" applyFont="1" applyBorder="1" applyAlignment="1">
      <alignment horizontal="center" vertical="center" wrapText="1"/>
    </xf>
    <xf numFmtId="0" fontId="67" fillId="0" borderId="0" xfId="0" applyFont="1" applyBorder="1" applyAlignment="1"/>
    <xf numFmtId="0" fontId="64" fillId="0" borderId="17" xfId="0" applyFont="1" applyBorder="1" applyAlignment="1">
      <alignment horizontal="center"/>
    </xf>
    <xf numFmtId="3" fontId="91" fillId="0" borderId="0" xfId="0" applyNumberFormat="1" applyFont="1" applyAlignment="1">
      <alignment horizontal="right" vertical="center" wrapText="1"/>
    </xf>
    <xf numFmtId="10" fontId="91" fillId="0" borderId="0" xfId="0" applyNumberFormat="1" applyFont="1" applyAlignment="1">
      <alignment horizontal="right" vertical="center" wrapText="1"/>
    </xf>
    <xf numFmtId="10" fontId="91" fillId="0" borderId="0" xfId="7" applyNumberFormat="1" applyFont="1" applyBorder="1" applyAlignment="1">
      <alignment horizontal="right" vertical="center" wrapText="1"/>
    </xf>
    <xf numFmtId="0" fontId="91" fillId="0" borderId="0" xfId="0" applyFont="1" applyAlignment="1">
      <alignment horizontal="justify" vertical="center" wrapText="1"/>
    </xf>
    <xf numFmtId="9" fontId="91" fillId="0" borderId="0" xfId="7" applyFont="1" applyBorder="1" applyAlignment="1">
      <alignment horizontal="right" vertical="center" wrapText="1"/>
    </xf>
    <xf numFmtId="9" fontId="91" fillId="0" borderId="0" xfId="0" applyNumberFormat="1" applyFont="1" applyAlignment="1">
      <alignment horizontal="right" vertical="center" wrapText="1"/>
    </xf>
    <xf numFmtId="0" fontId="91" fillId="0" borderId="4" xfId="0" applyFont="1" applyBorder="1" applyAlignment="1">
      <alignment horizontal="justify" vertical="center" wrapText="1"/>
    </xf>
    <xf numFmtId="9" fontId="91" fillId="0" borderId="4" xfId="0" applyNumberFormat="1" applyFont="1" applyBorder="1" applyAlignment="1">
      <alignment horizontal="right" vertical="center" wrapText="1"/>
    </xf>
    <xf numFmtId="3" fontId="91" fillId="0" borderId="8" xfId="0" applyNumberFormat="1" applyFont="1" applyBorder="1" applyAlignment="1">
      <alignment vertical="center"/>
    </xf>
    <xf numFmtId="3" fontId="92" fillId="8" borderId="10" xfId="0" applyNumberFormat="1" applyFont="1" applyFill="1" applyBorder="1" applyAlignment="1">
      <alignment vertical="center"/>
    </xf>
    <xf numFmtId="10" fontId="91" fillId="0" borderId="7" xfId="16" applyNumberFormat="1" applyFont="1" applyBorder="1" applyAlignment="1">
      <alignment vertical="center"/>
    </xf>
    <xf numFmtId="168" fontId="91" fillId="0" borderId="7" xfId="16" applyNumberFormat="1" applyFont="1" applyBorder="1" applyAlignment="1">
      <alignment vertical="center"/>
    </xf>
    <xf numFmtId="10" fontId="91" fillId="0" borderId="9" xfId="16" applyNumberFormat="1" applyFont="1" applyBorder="1" applyAlignment="1">
      <alignment vertical="center"/>
    </xf>
    <xf numFmtId="168" fontId="91" fillId="0" borderId="9" xfId="16" applyNumberFormat="1" applyFont="1" applyBorder="1" applyAlignment="1">
      <alignment vertical="center"/>
    </xf>
    <xf numFmtId="10" fontId="91" fillId="0" borderId="10" xfId="16" applyNumberFormat="1" applyFont="1" applyBorder="1" applyAlignment="1">
      <alignment vertical="center"/>
    </xf>
    <xf numFmtId="168" fontId="91" fillId="0" borderId="10" xfId="16" applyNumberFormat="1" applyFont="1" applyBorder="1" applyAlignment="1">
      <alignment vertical="center"/>
    </xf>
    <xf numFmtId="0" fontId="91" fillId="8" borderId="17" xfId="16" applyFont="1" applyFill="1" applyBorder="1" applyAlignment="1">
      <alignment vertical="center"/>
    </xf>
    <xf numFmtId="3" fontId="92" fillId="0" borderId="16" xfId="0" quotePrefix="1" applyNumberFormat="1" applyFont="1" applyBorder="1" applyAlignment="1">
      <alignment horizontal="right" vertical="center" wrapText="1"/>
    </xf>
    <xf numFmtId="3" fontId="91" fillId="0" borderId="8" xfId="0" quotePrefix="1" applyNumberFormat="1" applyFont="1" applyBorder="1" applyAlignment="1">
      <alignment horizontal="right" vertical="center" wrapText="1"/>
    </xf>
    <xf numFmtId="0" fontId="92" fillId="0" borderId="8" xfId="0" applyFont="1" applyBorder="1" applyAlignment="1">
      <alignment vertical="center" wrapText="1"/>
    </xf>
    <xf numFmtId="3" fontId="92" fillId="0" borderId="8" xfId="0" quotePrefix="1" applyNumberFormat="1" applyFont="1" applyBorder="1" applyAlignment="1">
      <alignment horizontal="right" vertical="center" wrapText="1"/>
    </xf>
    <xf numFmtId="0" fontId="91" fillId="4" borderId="8" xfId="0" applyFont="1" applyFill="1" applyBorder="1" applyAlignment="1">
      <alignment horizontal="right" vertical="center" wrapText="1"/>
    </xf>
    <xf numFmtId="0" fontId="92" fillId="0" borderId="8" xfId="0" applyFont="1" applyBorder="1" applyAlignment="1">
      <alignment horizontal="right" vertical="center" wrapText="1"/>
    </xf>
    <xf numFmtId="0" fontId="91" fillId="0" borderId="8" xfId="0" applyFont="1" applyBorder="1" applyAlignment="1">
      <alignment horizontal="right"/>
    </xf>
    <xf numFmtId="3" fontId="91" fillId="0" borderId="8" xfId="0" applyNumberFormat="1" applyFont="1" applyBorder="1" applyAlignment="1">
      <alignment horizontal="right" vertical="center" wrapText="1"/>
    </xf>
    <xf numFmtId="0" fontId="92" fillId="0" borderId="17" xfId="0" applyFont="1" applyBorder="1" applyAlignment="1">
      <alignment horizontal="center" vertical="center" wrapText="1"/>
    </xf>
    <xf numFmtId="3" fontId="92" fillId="0" borderId="17" xfId="0" applyNumberFormat="1" applyFont="1" applyBorder="1" applyAlignment="1">
      <alignment horizontal="right" vertical="center" wrapText="1"/>
    </xf>
    <xf numFmtId="0" fontId="92" fillId="0" borderId="4" xfId="0" applyFont="1" applyBorder="1" applyAlignment="1">
      <alignment horizontal="center" vertical="center" wrapText="1"/>
    </xf>
    <xf numFmtId="172" fontId="91" fillId="8" borderId="7" xfId="31" applyNumberFormat="1" applyFont="1" applyFill="1" applyBorder="1" applyAlignment="1">
      <alignment vertical="center"/>
    </xf>
    <xf numFmtId="172" fontId="91" fillId="8" borderId="8" xfId="31" applyNumberFormat="1" applyFont="1" applyFill="1" applyBorder="1" applyAlignment="1">
      <alignment vertical="center"/>
    </xf>
    <xf numFmtId="172" fontId="91" fillId="8" borderId="15" xfId="31" applyNumberFormat="1" applyFont="1" applyFill="1" applyBorder="1" applyAlignment="1">
      <alignment vertical="center"/>
    </xf>
    <xf numFmtId="172" fontId="92" fillId="8" borderId="10" xfId="31" applyNumberFormat="1" applyFont="1" applyFill="1" applyBorder="1" applyAlignment="1">
      <alignment vertical="center"/>
    </xf>
    <xf numFmtId="172" fontId="91" fillId="8" borderId="0" xfId="31" applyNumberFormat="1" applyFont="1" applyFill="1" applyBorder="1" applyAlignment="1">
      <alignment vertical="center"/>
    </xf>
    <xf numFmtId="172" fontId="91" fillId="8" borderId="16" xfId="31" applyNumberFormat="1" applyFont="1" applyFill="1" applyBorder="1" applyAlignment="1">
      <alignment vertical="center"/>
    </xf>
    <xf numFmtId="0" fontId="91" fillId="0" borderId="11" xfId="0" applyFont="1" applyBorder="1" applyAlignment="1">
      <alignment horizontal="justify" vertical="center" wrapText="1"/>
    </xf>
    <xf numFmtId="3" fontId="91" fillId="0" borderId="11" xfId="0" applyNumberFormat="1" applyFont="1" applyBorder="1" applyAlignment="1">
      <alignment vertical="center"/>
    </xf>
    <xf numFmtId="3" fontId="91" fillId="0" borderId="11" xfId="0" applyNumberFormat="1" applyFont="1" applyBorder="1" applyAlignment="1">
      <alignment horizontal="right" vertical="center"/>
    </xf>
    <xf numFmtId="3" fontId="91" fillId="0" borderId="8" xfId="0" applyNumberFormat="1" applyFont="1" applyBorder="1" applyAlignment="1">
      <alignment horizontal="right" vertical="center"/>
    </xf>
    <xf numFmtId="3" fontId="91" fillId="0" borderId="8" xfId="0" quotePrefix="1" applyNumberFormat="1" applyFont="1" applyBorder="1" applyAlignment="1">
      <alignment horizontal="right" vertical="center"/>
    </xf>
    <xf numFmtId="0" fontId="10" fillId="0" borderId="8" xfId="0" applyFont="1" applyBorder="1" applyAlignment="1">
      <alignment vertical="center"/>
    </xf>
    <xf numFmtId="3" fontId="92" fillId="0" borderId="9" xfId="0" applyNumberFormat="1" applyFont="1" applyBorder="1" applyAlignment="1">
      <alignment vertical="center"/>
    </xf>
    <xf numFmtId="3" fontId="92" fillId="0" borderId="9" xfId="0" applyNumberFormat="1" applyFont="1" applyBorder="1" applyAlignment="1">
      <alignment horizontal="right" vertical="center" wrapText="1"/>
    </xf>
    <xf numFmtId="3" fontId="91" fillId="0" borderId="8" xfId="0" applyNumberFormat="1" applyFont="1" applyBorder="1" applyAlignment="1">
      <alignment horizontal="left" vertical="center" indent="1"/>
    </xf>
    <xf numFmtId="3" fontId="92" fillId="0" borderId="8" xfId="0" applyNumberFormat="1" applyFont="1" applyBorder="1" applyAlignment="1">
      <alignment vertical="center"/>
    </xf>
    <xf numFmtId="3" fontId="91" fillId="0" borderId="8" xfId="0" applyNumberFormat="1" applyFont="1" applyBorder="1" applyAlignment="1">
      <alignment horizontal="left" vertical="center"/>
    </xf>
    <xf numFmtId="3" fontId="92" fillId="0" borderId="15" xfId="0" applyNumberFormat="1" applyFont="1" applyBorder="1" applyAlignment="1">
      <alignment vertical="center"/>
    </xf>
    <xf numFmtId="3" fontId="92" fillId="0" borderId="15" xfId="0" applyNumberFormat="1" applyFont="1" applyBorder="1" applyAlignment="1">
      <alignment horizontal="right" vertical="center"/>
    </xf>
    <xf numFmtId="3" fontId="92" fillId="0" borderId="10" xfId="0" applyNumberFormat="1" applyFont="1" applyBorder="1" applyAlignment="1">
      <alignment vertical="center"/>
    </xf>
    <xf numFmtId="3" fontId="92" fillId="0" borderId="10" xfId="0" applyNumberFormat="1" applyFont="1" applyBorder="1" applyAlignment="1">
      <alignment horizontal="right" vertical="center"/>
    </xf>
    <xf numFmtId="0" fontId="92" fillId="8" borderId="4" xfId="0" applyFont="1" applyFill="1" applyBorder="1" applyAlignment="1">
      <alignment horizontal="right" vertical="center" wrapText="1"/>
    </xf>
    <xf numFmtId="0" fontId="91" fillId="8" borderId="16" xfId="16" applyFont="1" applyFill="1" applyBorder="1" applyAlignment="1">
      <alignment vertical="center" wrapText="1"/>
    </xf>
    <xf numFmtId="3" fontId="91" fillId="12" borderId="16" xfId="32" applyNumberFormat="1" applyFont="1" applyFill="1" applyBorder="1" applyAlignment="1">
      <alignment vertical="center" wrapText="1"/>
    </xf>
    <xf numFmtId="3" fontId="91" fillId="8" borderId="16" xfId="32" applyNumberFormat="1" applyFont="1" applyFill="1" applyBorder="1" applyAlignment="1">
      <alignment horizontal="right" vertical="center"/>
    </xf>
    <xf numFmtId="3" fontId="91" fillId="12" borderId="8" xfId="32" applyNumberFormat="1" applyFont="1" applyFill="1" applyBorder="1" applyAlignment="1">
      <alignment vertical="center" wrapText="1"/>
    </xf>
    <xf numFmtId="3" fontId="91" fillId="8" borderId="8" xfId="32" applyNumberFormat="1" applyFont="1" applyFill="1" applyBorder="1" applyAlignment="1">
      <alignment horizontal="right" vertical="center"/>
    </xf>
    <xf numFmtId="0" fontId="91" fillId="8" borderId="15" xfId="16" applyFont="1" applyFill="1" applyBorder="1" applyAlignment="1">
      <alignment vertical="center" wrapText="1"/>
    </xf>
    <xf numFmtId="3" fontId="91" fillId="12" borderId="15" xfId="32" applyNumberFormat="1" applyFont="1" applyFill="1" applyBorder="1" applyAlignment="1">
      <alignment vertical="center" wrapText="1"/>
    </xf>
    <xf numFmtId="3" fontId="91" fillId="8" borderId="15" xfId="32" applyNumberFormat="1" applyFont="1" applyFill="1" applyBorder="1" applyAlignment="1">
      <alignment horizontal="right" vertical="center"/>
    </xf>
    <xf numFmtId="165" fontId="91" fillId="12" borderId="16" xfId="20" applyNumberFormat="1" applyFont="1" applyFill="1" applyBorder="1" applyAlignment="1">
      <alignment vertical="center" wrapText="1"/>
    </xf>
    <xf numFmtId="165" fontId="91" fillId="8" borderId="16" xfId="32" applyNumberFormat="1" applyFont="1" applyFill="1" applyBorder="1" applyAlignment="1">
      <alignment horizontal="right" vertical="center"/>
    </xf>
    <xf numFmtId="165" fontId="91" fillId="12" borderId="8" xfId="20" applyNumberFormat="1" applyFont="1" applyFill="1" applyBorder="1" applyAlignment="1">
      <alignment vertical="center" wrapText="1"/>
    </xf>
    <xf numFmtId="165" fontId="91" fillId="8" borderId="8" xfId="32" applyNumberFormat="1" applyFont="1" applyFill="1" applyBorder="1" applyAlignment="1">
      <alignment horizontal="right" vertical="center"/>
    </xf>
    <xf numFmtId="165" fontId="91" fillId="8" borderId="8" xfId="19" applyNumberFormat="1" applyFont="1" applyFill="1" applyBorder="1" applyAlignment="1">
      <alignment horizontal="right" vertical="center"/>
    </xf>
    <xf numFmtId="3" fontId="91" fillId="17" borderId="16" xfId="32" applyNumberFormat="1" applyFont="1" applyFill="1" applyBorder="1" applyAlignment="1">
      <alignment horizontal="right" vertical="center"/>
    </xf>
    <xf numFmtId="10" fontId="91" fillId="17" borderId="8" xfId="20" applyNumberFormat="1" applyFont="1" applyFill="1" applyBorder="1" applyAlignment="1">
      <alignment horizontal="right" vertical="center"/>
    </xf>
    <xf numFmtId="10" fontId="91" fillId="8" borderId="8" xfId="20" applyNumberFormat="1" applyFont="1" applyFill="1" applyBorder="1" applyAlignment="1">
      <alignment horizontal="right" vertical="center"/>
    </xf>
    <xf numFmtId="0" fontId="91" fillId="8" borderId="17" xfId="16" applyFont="1" applyFill="1" applyBorder="1" applyAlignment="1">
      <alignment horizontal="left" vertical="center"/>
    </xf>
    <xf numFmtId="0" fontId="91" fillId="8" borderId="17" xfId="16" applyFont="1" applyFill="1" applyBorder="1" applyAlignment="1">
      <alignment horizontal="left" vertical="center" wrapText="1"/>
    </xf>
    <xf numFmtId="10" fontId="91" fillId="8" borderId="17" xfId="32" applyNumberFormat="1" applyFont="1" applyFill="1" applyBorder="1" applyAlignment="1">
      <alignment horizontal="right" vertical="center"/>
    </xf>
    <xf numFmtId="0" fontId="91" fillId="0" borderId="16" xfId="0" quotePrefix="1" applyFont="1" applyBorder="1" applyAlignment="1">
      <alignment horizontal="center" vertical="center"/>
    </xf>
    <xf numFmtId="0" fontId="91" fillId="0" borderId="16" xfId="3" applyFont="1" applyBorder="1" applyAlignment="1">
      <alignment horizontal="left" vertical="center" wrapText="1" indent="1"/>
    </xf>
    <xf numFmtId="3" fontId="91" fillId="0" borderId="16" xfId="5" applyFont="1" applyFill="1" applyBorder="1" applyAlignment="1">
      <alignment horizontal="center" vertical="center"/>
      <protection locked="0"/>
    </xf>
    <xf numFmtId="0" fontId="91" fillId="0" borderId="8" xfId="0" quotePrefix="1" applyFont="1" applyBorder="1" applyAlignment="1">
      <alignment horizontal="center" vertical="center"/>
    </xf>
    <xf numFmtId="0" fontId="91" fillId="0" borderId="8" xfId="3" applyFont="1" applyBorder="1" applyAlignment="1">
      <alignment horizontal="left" vertical="center" wrapText="1" indent="1"/>
    </xf>
    <xf numFmtId="3" fontId="91" fillId="0" borderId="8" xfId="5" applyFont="1" applyFill="1" applyBorder="1" applyAlignment="1">
      <alignment horizontal="center" vertical="center" wrapText="1"/>
      <protection locked="0"/>
    </xf>
    <xf numFmtId="0" fontId="91" fillId="0" borderId="15" xfId="0" quotePrefix="1" applyFont="1" applyBorder="1" applyAlignment="1">
      <alignment horizontal="center" vertical="center"/>
    </xf>
    <xf numFmtId="0" fontId="91" fillId="0" borderId="15" xfId="3" applyFont="1" applyBorder="1" applyAlignment="1">
      <alignment horizontal="left" vertical="center" wrapText="1" indent="1"/>
    </xf>
    <xf numFmtId="3" fontId="91" fillId="0" borderId="15" xfId="5" applyFont="1" applyFill="1" applyBorder="1" applyAlignment="1">
      <alignment horizontal="center" vertical="center" wrapText="1"/>
      <protection locked="0"/>
    </xf>
    <xf numFmtId="3" fontId="91" fillId="0" borderId="16" xfId="31" applyNumberFormat="1" applyFont="1" applyFill="1" applyBorder="1" applyAlignment="1">
      <alignment horizontal="center" vertical="center" wrapText="1"/>
    </xf>
    <xf numFmtId="3" fontId="91" fillId="0" borderId="8" xfId="31" applyNumberFormat="1" applyFont="1" applyFill="1" applyBorder="1" applyAlignment="1">
      <alignment horizontal="center" vertical="center" wrapText="1"/>
    </xf>
    <xf numFmtId="3" fontId="91" fillId="0" borderId="8" xfId="31" quotePrefix="1" applyNumberFormat="1" applyFont="1" applyFill="1" applyBorder="1" applyAlignment="1">
      <alignment horizontal="center" vertical="center" wrapText="1"/>
    </xf>
    <xf numFmtId="3" fontId="91" fillId="0" borderId="9" xfId="31" applyNumberFormat="1" applyFont="1" applyFill="1" applyBorder="1" applyAlignment="1">
      <alignment horizontal="center" vertical="center" wrapText="1"/>
    </xf>
    <xf numFmtId="3" fontId="92" fillId="0" borderId="10" xfId="31" quotePrefix="1" applyNumberFormat="1" applyFont="1" applyFill="1" applyBorder="1" applyAlignment="1">
      <alignment horizontal="center" vertical="center"/>
    </xf>
    <xf numFmtId="0" fontId="91" fillId="8" borderId="7" xfId="0" applyFont="1" applyFill="1" applyBorder="1" applyAlignment="1">
      <alignment horizontal="center" vertical="center"/>
    </xf>
    <xf numFmtId="0" fontId="91" fillId="8" borderId="7" xfId="0" applyFont="1" applyFill="1" applyBorder="1" applyAlignment="1">
      <alignment vertical="center" wrapText="1"/>
    </xf>
    <xf numFmtId="3" fontId="91" fillId="8" borderId="7" xfId="31" quotePrefix="1" applyNumberFormat="1" applyFont="1" applyFill="1" applyBorder="1" applyAlignment="1">
      <alignment vertical="center"/>
    </xf>
    <xf numFmtId="3" fontId="91" fillId="8" borderId="7" xfId="31" applyNumberFormat="1" applyFont="1" applyFill="1" applyBorder="1" applyAlignment="1">
      <alignment vertical="center"/>
    </xf>
    <xf numFmtId="3" fontId="91" fillId="8" borderId="8" xfId="31" quotePrefix="1" applyNumberFormat="1" applyFont="1" applyFill="1" applyBorder="1" applyAlignment="1">
      <alignment vertical="center"/>
    </xf>
    <xf numFmtId="3" fontId="91" fillId="8" borderId="8" xfId="31" applyNumberFormat="1" applyFont="1" applyFill="1" applyBorder="1" applyAlignment="1">
      <alignment vertical="center"/>
    </xf>
    <xf numFmtId="0" fontId="91" fillId="8" borderId="8" xfId="8" applyFont="1" applyFill="1" applyBorder="1" applyAlignment="1">
      <alignment vertical="center" wrapText="1"/>
    </xf>
    <xf numFmtId="0" fontId="92" fillId="8" borderId="17" xfId="0" applyFont="1" applyFill="1" applyBorder="1" applyAlignment="1">
      <alignment horizontal="center" vertical="center"/>
    </xf>
    <xf numFmtId="0" fontId="92" fillId="8" borderId="17" xfId="0" quotePrefix="1" applyFont="1" applyFill="1" applyBorder="1" applyAlignment="1">
      <alignment vertical="center" wrapText="1"/>
    </xf>
    <xf numFmtId="3" fontId="91" fillId="8" borderId="17" xfId="31" quotePrefix="1" applyNumberFormat="1" applyFont="1" applyFill="1" applyBorder="1" applyAlignment="1">
      <alignment vertical="center" wrapText="1"/>
    </xf>
    <xf numFmtId="3" fontId="91" fillId="8" borderId="16" xfId="31" quotePrefix="1" applyNumberFormat="1" applyFont="1" applyFill="1" applyBorder="1" applyAlignment="1">
      <alignment vertical="center" wrapText="1"/>
    </xf>
    <xf numFmtId="3" fontId="91" fillId="8" borderId="16" xfId="31" applyNumberFormat="1" applyFont="1" applyFill="1" applyBorder="1" applyAlignment="1">
      <alignment vertical="center"/>
    </xf>
    <xf numFmtId="0" fontId="91" fillId="8" borderId="8" xfId="0" applyFont="1" applyFill="1" applyBorder="1" applyAlignment="1">
      <alignment horizontal="justify" vertical="center"/>
    </xf>
    <xf numFmtId="3" fontId="91" fillId="8" borderId="8" xfId="31" quotePrefix="1" applyNumberFormat="1" applyFont="1" applyFill="1" applyBorder="1" applyAlignment="1">
      <alignment vertical="center" wrapText="1"/>
    </xf>
    <xf numFmtId="0" fontId="91" fillId="8" borderId="8" xfId="8" applyFont="1" applyFill="1" applyBorder="1" applyAlignment="1">
      <alignment horizontal="justify" vertical="center"/>
    </xf>
    <xf numFmtId="0" fontId="91" fillId="8" borderId="8" xfId="0" applyFont="1" applyFill="1" applyBorder="1" applyAlignment="1">
      <alignment horizontal="left" vertical="center" wrapText="1"/>
    </xf>
    <xf numFmtId="0" fontId="91" fillId="8" borderId="15" xfId="0" applyFont="1" applyFill="1" applyBorder="1" applyAlignment="1">
      <alignment horizontal="center" vertical="center"/>
    </xf>
    <xf numFmtId="0" fontId="92" fillId="8" borderId="15" xfId="0" applyFont="1" applyFill="1" applyBorder="1" applyAlignment="1">
      <alignment horizontal="justify" vertical="center"/>
    </xf>
    <xf numFmtId="3" fontId="91" fillId="8" borderId="15" xfId="8" quotePrefix="1" applyNumberFormat="1" applyFont="1" applyFill="1" applyBorder="1" applyAlignment="1">
      <alignment vertical="center" wrapText="1"/>
    </xf>
    <xf numFmtId="3" fontId="91" fillId="8" borderId="15" xfId="8" applyNumberFormat="1" applyFont="1" applyFill="1" applyBorder="1" applyAlignment="1">
      <alignment vertical="center"/>
    </xf>
    <xf numFmtId="3" fontId="91" fillId="8" borderId="15" xfId="31" quotePrefix="1" applyNumberFormat="1" applyFont="1" applyFill="1" applyBorder="1" applyAlignment="1">
      <alignment vertical="center" wrapText="1"/>
    </xf>
    <xf numFmtId="3" fontId="91" fillId="8" borderId="16" xfId="31" quotePrefix="1" applyNumberFormat="1" applyFont="1" applyFill="1" applyBorder="1" applyAlignment="1">
      <alignment vertical="center"/>
    </xf>
    <xf numFmtId="0" fontId="91" fillId="8" borderId="15" xfId="8" applyFont="1" applyFill="1" applyBorder="1" applyAlignment="1">
      <alignment horizontal="justify" vertical="center"/>
    </xf>
    <xf numFmtId="0" fontId="92" fillId="8" borderId="15" xfId="8" applyFont="1" applyFill="1" applyBorder="1" applyAlignment="1">
      <alignment horizontal="justify" vertical="center"/>
    </xf>
    <xf numFmtId="3" fontId="91" fillId="8" borderId="15" xfId="31" applyNumberFormat="1" applyFont="1" applyFill="1" applyBorder="1" applyAlignment="1">
      <alignment vertical="center"/>
    </xf>
    <xf numFmtId="0" fontId="91" fillId="8" borderId="16" xfId="0" applyFont="1" applyFill="1" applyBorder="1" applyAlignment="1">
      <alignment vertical="center"/>
    </xf>
    <xf numFmtId="165" fontId="91" fillId="8" borderId="16" xfId="7" quotePrefix="1" applyNumberFormat="1" applyFont="1" applyFill="1" applyBorder="1" applyAlignment="1">
      <alignment vertical="center" wrapText="1"/>
    </xf>
    <xf numFmtId="165" fontId="91" fillId="8" borderId="8" xfId="7" quotePrefix="1" applyNumberFormat="1" applyFont="1" applyFill="1" applyBorder="1" applyAlignment="1">
      <alignment vertical="center" wrapText="1"/>
    </xf>
    <xf numFmtId="165" fontId="91" fillId="8" borderId="8" xfId="7" applyNumberFormat="1" applyFont="1" applyFill="1" applyBorder="1" applyAlignment="1">
      <alignment vertical="center"/>
    </xf>
    <xf numFmtId="165" fontId="91" fillId="8" borderId="8" xfId="7" quotePrefix="1" applyNumberFormat="1" applyFont="1" applyFill="1" applyBorder="1" applyAlignment="1">
      <alignment vertical="center"/>
    </xf>
    <xf numFmtId="0" fontId="92" fillId="8" borderId="16" xfId="0" applyFont="1" applyFill="1" applyBorder="1" applyAlignment="1">
      <alignment vertical="center"/>
    </xf>
    <xf numFmtId="0" fontId="91" fillId="8" borderId="0" xfId="0" applyFont="1" applyFill="1" applyAlignment="1">
      <alignment horizontal="center" vertical="center" wrapText="1"/>
    </xf>
    <xf numFmtId="0" fontId="91" fillId="8" borderId="0" xfId="0" applyFont="1" applyFill="1" applyAlignment="1">
      <alignment vertical="center" wrapText="1"/>
    </xf>
    <xf numFmtId="0" fontId="91" fillId="8" borderId="0" xfId="0" quotePrefix="1" applyFont="1" applyFill="1" applyAlignment="1">
      <alignment horizontal="center" vertical="center" wrapText="1"/>
    </xf>
    <xf numFmtId="0" fontId="91" fillId="8" borderId="17" xfId="0" applyFont="1" applyFill="1" applyBorder="1" applyAlignment="1">
      <alignment horizontal="center" vertical="center" wrapText="1"/>
    </xf>
    <xf numFmtId="0" fontId="91" fillId="8" borderId="17" xfId="0" applyFont="1" applyFill="1" applyBorder="1" applyAlignment="1">
      <alignment vertical="center" wrapText="1"/>
    </xf>
    <xf numFmtId="165" fontId="91" fillId="8" borderId="17" xfId="7" quotePrefix="1" applyNumberFormat="1" applyFont="1" applyFill="1" applyBorder="1" applyAlignment="1">
      <alignment vertical="center" wrapText="1"/>
    </xf>
    <xf numFmtId="165" fontId="91" fillId="8" borderId="17" xfId="7" quotePrefix="1" applyNumberFormat="1" applyFont="1" applyFill="1" applyBorder="1" applyAlignment="1">
      <alignment vertical="center"/>
    </xf>
    <xf numFmtId="3" fontId="91" fillId="0" borderId="16" xfId="0" applyNumberFormat="1" applyFont="1" applyBorder="1" applyAlignment="1">
      <alignment horizontal="right" vertical="center"/>
    </xf>
    <xf numFmtId="3" fontId="91" fillId="8" borderId="16" xfId="0" applyNumberFormat="1" applyFont="1" applyFill="1" applyBorder="1" applyAlignment="1">
      <alignment horizontal="right" vertical="center"/>
    </xf>
    <xf numFmtId="3" fontId="91" fillId="8" borderId="8" xfId="0" applyNumberFormat="1" applyFont="1" applyFill="1" applyBorder="1" applyAlignment="1">
      <alignment horizontal="right" vertical="center"/>
    </xf>
    <xf numFmtId="3" fontId="91" fillId="5" borderId="8" xfId="0" applyNumberFormat="1" applyFont="1" applyFill="1" applyBorder="1" applyAlignment="1">
      <alignment horizontal="right" vertical="center"/>
    </xf>
    <xf numFmtId="3" fontId="91" fillId="0" borderId="9" xfId="0" applyNumberFormat="1" applyFont="1" applyBorder="1" applyAlignment="1">
      <alignment horizontal="right" vertical="center"/>
    </xf>
    <xf numFmtId="3" fontId="91" fillId="5" borderId="9" xfId="0" applyNumberFormat="1" applyFont="1" applyFill="1" applyBorder="1" applyAlignment="1">
      <alignment horizontal="right" vertical="center"/>
    </xf>
    <xf numFmtId="0" fontId="91" fillId="0" borderId="16" xfId="0" applyFont="1" applyBorder="1" applyAlignment="1">
      <alignment horizontal="center" vertical="center"/>
    </xf>
    <xf numFmtId="0" fontId="91" fillId="0" borderId="9" xfId="0" applyFont="1" applyBorder="1" applyAlignment="1">
      <alignment horizontal="center" vertical="center"/>
    </xf>
    <xf numFmtId="3" fontId="91" fillId="8" borderId="9" xfId="0" applyNumberFormat="1" applyFont="1" applyFill="1" applyBorder="1" applyAlignment="1">
      <alignment horizontal="right" vertical="center"/>
    </xf>
    <xf numFmtId="0" fontId="92" fillId="0" borderId="10" xfId="0" applyFont="1" applyBorder="1" applyAlignment="1">
      <alignment horizontal="center" vertical="center"/>
    </xf>
    <xf numFmtId="3" fontId="92" fillId="8" borderId="10" xfId="0" applyNumberFormat="1" applyFont="1" applyFill="1" applyBorder="1" applyAlignment="1">
      <alignment horizontal="right" vertical="center"/>
    </xf>
    <xf numFmtId="3" fontId="91" fillId="0" borderId="8" xfId="0" quotePrefix="1" applyNumberFormat="1" applyFont="1" applyBorder="1" applyAlignment="1">
      <alignment vertical="center" wrapText="1"/>
    </xf>
    <xf numFmtId="3" fontId="91" fillId="0" borderId="8" xfId="0" applyNumberFormat="1" applyFont="1" applyBorder="1" applyAlignment="1">
      <alignment vertical="center" wrapText="1"/>
    </xf>
    <xf numFmtId="0" fontId="92" fillId="8" borderId="4" xfId="0" applyFont="1" applyFill="1" applyBorder="1" applyAlignment="1">
      <alignment horizontal="center" vertical="center" wrapText="1"/>
    </xf>
    <xf numFmtId="3" fontId="91" fillId="8" borderId="8" xfId="0" applyNumberFormat="1" applyFont="1" applyFill="1" applyBorder="1" applyAlignment="1">
      <alignment vertical="center" wrapText="1"/>
    </xf>
    <xf numFmtId="3" fontId="91" fillId="0" borderId="9" xfId="0" applyNumberFormat="1" applyFont="1" applyBorder="1" applyAlignment="1">
      <alignment vertical="center" wrapText="1"/>
    </xf>
    <xf numFmtId="3" fontId="91" fillId="8" borderId="9" xfId="0" applyNumberFormat="1" applyFont="1" applyFill="1" applyBorder="1" applyAlignment="1">
      <alignment vertical="center" wrapText="1"/>
    </xf>
    <xf numFmtId="3" fontId="92" fillId="0" borderId="10" xfId="0" applyNumberFormat="1" applyFont="1" applyBorder="1" applyAlignment="1">
      <alignment vertical="center" wrapText="1"/>
    </xf>
    <xf numFmtId="3" fontId="91" fillId="0" borderId="7" xfId="0" applyNumberFormat="1" applyFont="1" applyBorder="1" applyAlignment="1">
      <alignment vertical="center" wrapText="1"/>
    </xf>
    <xf numFmtId="3" fontId="92" fillId="8" borderId="10" xfId="0" applyNumberFormat="1" applyFont="1" applyFill="1" applyBorder="1" applyAlignment="1">
      <alignment vertical="center" wrapText="1"/>
    </xf>
    <xf numFmtId="3" fontId="16" fillId="0" borderId="7" xfId="0" applyNumberFormat="1" applyFont="1" applyBorder="1" applyAlignment="1">
      <alignment horizontal="right" vertical="center" wrapText="1"/>
    </xf>
    <xf numFmtId="3" fontId="16" fillId="0" borderId="8" xfId="0" applyNumberFormat="1" applyFont="1" applyBorder="1" applyAlignment="1">
      <alignment horizontal="right" vertical="center" wrapText="1"/>
    </xf>
    <xf numFmtId="3" fontId="16" fillId="7" borderId="8" xfId="0" applyNumberFormat="1" applyFont="1" applyFill="1" applyBorder="1" applyAlignment="1">
      <alignment horizontal="right" vertical="center" wrapText="1"/>
    </xf>
    <xf numFmtId="3" fontId="134" fillId="7" borderId="8" xfId="0" applyNumberFormat="1" applyFont="1" applyFill="1" applyBorder="1" applyAlignment="1">
      <alignment horizontal="right" vertical="center"/>
    </xf>
    <xf numFmtId="3" fontId="134" fillId="0" borderId="8" xfId="0" applyNumberFormat="1" applyFont="1" applyBorder="1" applyAlignment="1">
      <alignment horizontal="right" vertical="center" wrapText="1"/>
    </xf>
    <xf numFmtId="3" fontId="134" fillId="0" borderId="8" xfId="0" applyNumberFormat="1" applyFont="1" applyBorder="1" applyAlignment="1">
      <alignment horizontal="right" vertical="center"/>
    </xf>
    <xf numFmtId="3" fontId="134" fillId="0" borderId="17" xfId="0" applyNumberFormat="1" applyFont="1" applyBorder="1" applyAlignment="1">
      <alignment horizontal="right" vertical="center" wrapText="1"/>
    </xf>
    <xf numFmtId="3" fontId="134" fillId="0" borderId="17" xfId="0" applyNumberFormat="1" applyFont="1" applyBorder="1" applyAlignment="1">
      <alignment horizontal="right" vertical="center"/>
    </xf>
    <xf numFmtId="3" fontId="91" fillId="0" borderId="16" xfId="0" applyNumberFormat="1" applyFont="1" applyBorder="1" applyAlignment="1">
      <alignment horizontal="center" vertical="center" wrapText="1"/>
    </xf>
    <xf numFmtId="49" fontId="91" fillId="5" borderId="16" xfId="0" applyNumberFormat="1" applyFont="1" applyFill="1" applyBorder="1" applyAlignment="1">
      <alignment vertical="center" wrapText="1"/>
    </xf>
    <xf numFmtId="3" fontId="91" fillId="0" borderId="8" xfId="0" quotePrefix="1" applyNumberFormat="1" applyFont="1" applyBorder="1" applyAlignment="1">
      <alignment horizontal="center" vertical="center" wrapText="1"/>
    </xf>
    <xf numFmtId="3" fontId="91" fillId="0" borderId="9" xfId="0" quotePrefix="1" applyNumberFormat="1" applyFont="1" applyBorder="1" applyAlignment="1">
      <alignment horizontal="center" vertical="center" wrapText="1"/>
    </xf>
    <xf numFmtId="3" fontId="92" fillId="0" borderId="10" xfId="0" quotePrefix="1" applyNumberFormat="1" applyFont="1" applyBorder="1" applyAlignment="1">
      <alignment horizontal="center" vertical="center"/>
    </xf>
    <xf numFmtId="3" fontId="91" fillId="0" borderId="11" xfId="0" applyNumberFormat="1" applyFont="1" applyBorder="1" applyAlignment="1">
      <alignment horizontal="center" vertical="center" wrapText="1"/>
    </xf>
    <xf numFmtId="10" fontId="91" fillId="0" borderId="11" xfId="0" applyNumberFormat="1" applyFont="1" applyBorder="1" applyAlignment="1">
      <alignment horizontal="center" vertical="center" wrapText="1"/>
    </xf>
    <xf numFmtId="10" fontId="91" fillId="0" borderId="8" xfId="0" applyNumberFormat="1" applyFont="1" applyBorder="1" applyAlignment="1">
      <alignment horizontal="center" vertical="center" wrapText="1"/>
    </xf>
    <xf numFmtId="9" fontId="91" fillId="0" borderId="17" xfId="0" applyNumberFormat="1" applyFont="1" applyBorder="1" applyAlignment="1">
      <alignment horizontal="center"/>
    </xf>
    <xf numFmtId="0" fontId="58" fillId="0" borderId="10" xfId="0" applyFont="1" applyBorder="1" applyAlignment="1">
      <alignment horizontal="center" vertical="center" wrapText="1"/>
    </xf>
    <xf numFmtId="0" fontId="92" fillId="0" borderId="0" xfId="0" applyFont="1" applyAlignment="1">
      <alignment wrapText="1"/>
    </xf>
    <xf numFmtId="0" fontId="92" fillId="8" borderId="11" xfId="0" applyFont="1" applyFill="1" applyBorder="1" applyAlignment="1">
      <alignment wrapText="1"/>
    </xf>
    <xf numFmtId="0" fontId="92" fillId="8" borderId="11" xfId="0" applyFont="1" applyFill="1" applyBorder="1" applyAlignment="1">
      <alignment horizontal="left" vertical="center" wrapText="1"/>
    </xf>
    <xf numFmtId="3" fontId="92" fillId="0" borderId="11" xfId="0" applyNumberFormat="1" applyFont="1" applyBorder="1" applyAlignment="1">
      <alignment horizontal="center" vertical="center" wrapText="1"/>
    </xf>
    <xf numFmtId="0" fontId="92" fillId="8" borderId="0" xfId="13" applyFont="1" applyFill="1" applyAlignment="1">
      <alignment horizontal="left" vertical="center" wrapText="1"/>
    </xf>
    <xf numFmtId="0" fontId="91" fillId="0" borderId="0" xfId="0" applyFont="1" applyAlignment="1">
      <alignment wrapText="1"/>
    </xf>
    <xf numFmtId="0" fontId="91" fillId="8" borderId="8" xfId="0" applyFont="1" applyFill="1" applyBorder="1" applyAlignment="1">
      <alignment wrapText="1"/>
    </xf>
    <xf numFmtId="0" fontId="91" fillId="8" borderId="8" xfId="0" applyFont="1" applyFill="1" applyBorder="1" applyAlignment="1">
      <alignment horizontal="left" vertical="center" wrapText="1" indent="3"/>
    </xf>
    <xf numFmtId="0" fontId="92" fillId="8" borderId="8" xfId="0" applyFont="1" applyFill="1" applyBorder="1" applyAlignment="1">
      <alignment wrapText="1"/>
    </xf>
    <xf numFmtId="0" fontId="92" fillId="8" borderId="8" xfId="0" applyFont="1" applyFill="1" applyBorder="1" applyAlignment="1">
      <alignment horizontal="left" vertical="center" wrapText="1"/>
    </xf>
    <xf numFmtId="3" fontId="92" fillId="0" borderId="8" xfId="0" applyNumberFormat="1" applyFont="1" applyBorder="1" applyAlignment="1">
      <alignment horizontal="center" vertical="center" wrapText="1"/>
    </xf>
    <xf numFmtId="10" fontId="92" fillId="0" borderId="8" xfId="0" applyNumberFormat="1" applyFont="1" applyBorder="1" applyAlignment="1">
      <alignment horizontal="center" vertical="center" wrapText="1"/>
    </xf>
    <xf numFmtId="0" fontId="92" fillId="8" borderId="9" xfId="0" applyFont="1" applyFill="1" applyBorder="1" applyAlignment="1">
      <alignment wrapText="1"/>
    </xf>
    <xf numFmtId="0" fontId="92" fillId="8" borderId="9" xfId="0" applyFont="1" applyFill="1" applyBorder="1" applyAlignment="1">
      <alignment horizontal="left" vertical="center" wrapText="1"/>
    </xf>
    <xf numFmtId="3" fontId="92" fillId="0" borderId="9" xfId="0" applyNumberFormat="1" applyFont="1" applyBorder="1" applyAlignment="1">
      <alignment horizontal="center" vertical="center" wrapText="1"/>
    </xf>
    <xf numFmtId="0" fontId="91" fillId="0" borderId="14" xfId="0" applyFont="1" applyBorder="1" applyAlignment="1">
      <alignment horizontal="center" vertical="center" wrapText="1"/>
    </xf>
    <xf numFmtId="0" fontId="91" fillId="8" borderId="7" xfId="0" applyFont="1" applyFill="1" applyBorder="1" applyAlignment="1">
      <alignment horizontal="center" vertical="center" wrapText="1"/>
    </xf>
    <xf numFmtId="3" fontId="91" fillId="8" borderId="8" xfId="0" applyNumberFormat="1" applyFont="1" applyFill="1" applyBorder="1" applyAlignment="1">
      <alignment horizontal="center" vertical="center" wrapText="1"/>
    </xf>
    <xf numFmtId="10" fontId="91" fillId="8" borderId="8" xfId="0" applyNumberFormat="1" applyFont="1" applyFill="1" applyBorder="1" applyAlignment="1">
      <alignment horizontal="center" vertical="center" wrapText="1"/>
    </xf>
    <xf numFmtId="3" fontId="91" fillId="8" borderId="9" xfId="0" applyNumberFormat="1" applyFont="1" applyFill="1" applyBorder="1" applyAlignment="1">
      <alignment horizontal="center" vertical="center" wrapText="1"/>
    </xf>
    <xf numFmtId="10" fontId="91" fillId="8" borderId="9" xfId="0" applyNumberFormat="1" applyFont="1" applyFill="1" applyBorder="1" applyAlignment="1">
      <alignment horizontal="center" vertical="center" wrapText="1"/>
    </xf>
    <xf numFmtId="10" fontId="92" fillId="8" borderId="10" xfId="0" applyNumberFormat="1" applyFont="1" applyFill="1" applyBorder="1" applyAlignment="1">
      <alignment horizontal="center" vertical="center" wrapText="1"/>
    </xf>
    <xf numFmtId="9" fontId="91" fillId="0" borderId="9" xfId="0" applyNumberFormat="1" applyFont="1" applyBorder="1" applyAlignment="1">
      <alignment horizontal="center" wrapText="1"/>
    </xf>
    <xf numFmtId="0" fontId="91" fillId="0" borderId="5" xfId="0" applyFont="1" applyBorder="1" applyAlignment="1">
      <alignment vertical="center" wrapText="1"/>
    </xf>
    <xf numFmtId="3" fontId="92" fillId="0" borderId="5" xfId="0" applyNumberFormat="1" applyFont="1" applyBorder="1" applyAlignment="1">
      <alignment horizontal="center" vertical="center" wrapText="1"/>
    </xf>
    <xf numFmtId="0" fontId="91" fillId="0" borderId="14" xfId="0" applyFont="1" applyBorder="1" applyAlignment="1">
      <alignment vertical="center" wrapText="1"/>
    </xf>
    <xf numFmtId="3" fontId="92" fillId="0" borderId="14" xfId="0" applyNumberFormat="1" applyFont="1" applyBorder="1" applyAlignment="1">
      <alignment horizontal="center" vertical="center" wrapText="1"/>
    </xf>
    <xf numFmtId="3" fontId="91" fillId="0" borderId="7" xfId="2" applyNumberFormat="1" applyFont="1" applyBorder="1" applyAlignment="1">
      <alignment vertical="center" wrapText="1"/>
    </xf>
    <xf numFmtId="3" fontId="91" fillId="6" borderId="7" xfId="0" applyNumberFormat="1" applyFont="1" applyFill="1" applyBorder="1" applyAlignment="1">
      <alignment vertical="center" wrapText="1"/>
    </xf>
    <xf numFmtId="0" fontId="91" fillId="5" borderId="7" xfId="0" applyFont="1" applyFill="1" applyBorder="1" applyAlignment="1">
      <alignment vertical="center" wrapText="1"/>
    </xf>
    <xf numFmtId="0" fontId="141" fillId="6" borderId="7" xfId="0" applyFont="1" applyFill="1" applyBorder="1" applyAlignment="1">
      <alignment horizontal="center" vertical="center" wrapText="1"/>
    </xf>
    <xf numFmtId="0" fontId="91" fillId="6" borderId="7" xfId="0" applyFont="1" applyFill="1" applyBorder="1" applyAlignment="1">
      <alignment vertical="center" wrapText="1"/>
    </xf>
    <xf numFmtId="3" fontId="91" fillId="6" borderId="8" xfId="0" applyNumberFormat="1" applyFont="1" applyFill="1" applyBorder="1" applyAlignment="1">
      <alignment vertical="center" wrapText="1"/>
    </xf>
    <xf numFmtId="0" fontId="129" fillId="5" borderId="8" xfId="0" applyFont="1" applyFill="1" applyBorder="1" applyAlignment="1">
      <alignment vertical="center" wrapText="1"/>
    </xf>
    <xf numFmtId="0" fontId="141" fillId="6" borderId="8" xfId="0" applyFont="1" applyFill="1" applyBorder="1" applyAlignment="1">
      <alignment horizontal="center" vertical="center" wrapText="1"/>
    </xf>
    <xf numFmtId="0" fontId="91" fillId="5" borderId="8" xfId="0" applyFont="1" applyFill="1" applyBorder="1" applyAlignment="1">
      <alignment vertical="center" wrapText="1"/>
    </xf>
    <xf numFmtId="0" fontId="91" fillId="5" borderId="9" xfId="0" applyFont="1" applyFill="1" applyBorder="1" applyAlignment="1">
      <alignment vertical="center" wrapText="1"/>
    </xf>
    <xf numFmtId="0" fontId="91" fillId="6" borderId="9" xfId="0" applyFont="1" applyFill="1" applyBorder="1" applyAlignment="1">
      <alignment vertical="center" wrapText="1"/>
    </xf>
    <xf numFmtId="0" fontId="91" fillId="5" borderId="10" xfId="0" applyFont="1" applyFill="1" applyBorder="1" applyAlignment="1">
      <alignment vertical="center" wrapText="1"/>
    </xf>
    <xf numFmtId="3" fontId="92" fillId="6" borderId="10" xfId="0" applyNumberFormat="1" applyFont="1" applyFill="1" applyBorder="1" applyAlignment="1">
      <alignment vertical="center" wrapText="1"/>
    </xf>
    <xf numFmtId="3" fontId="91" fillId="5" borderId="8" xfId="0" applyNumberFormat="1" applyFont="1" applyFill="1" applyBorder="1" applyAlignment="1">
      <alignment vertical="center" wrapText="1"/>
    </xf>
    <xf numFmtId="0" fontId="129" fillId="0" borderId="8" xfId="0" applyFont="1" applyBorder="1" applyAlignment="1">
      <alignment vertical="center" wrapText="1"/>
    </xf>
    <xf numFmtId="3" fontId="92" fillId="0" borderId="17" xfId="0" applyNumberFormat="1" applyFont="1" applyBorder="1" applyAlignment="1">
      <alignment vertical="center" wrapText="1"/>
    </xf>
    <xf numFmtId="0" fontId="91" fillId="0" borderId="16" xfId="0" applyFont="1" applyBorder="1" applyAlignment="1">
      <alignment vertical="center"/>
    </xf>
    <xf numFmtId="3" fontId="91" fillId="0" borderId="16" xfId="0" applyNumberFormat="1" applyFont="1" applyBorder="1" applyAlignment="1">
      <alignment horizontal="right" vertical="center" wrapText="1"/>
    </xf>
    <xf numFmtId="3" fontId="91" fillId="0" borderId="9" xfId="0" applyNumberFormat="1" applyFont="1" applyBorder="1" applyAlignment="1">
      <alignment horizontal="right" vertical="center" wrapText="1"/>
    </xf>
    <xf numFmtId="3" fontId="92" fillId="0" borderId="10" xfId="0" applyNumberFormat="1" applyFont="1" applyBorder="1" applyAlignment="1">
      <alignment horizontal="right" vertical="center" wrapText="1"/>
    </xf>
    <xf numFmtId="3" fontId="91" fillId="6" borderId="16" xfId="0" applyNumberFormat="1" applyFont="1" applyFill="1" applyBorder="1" applyAlignment="1">
      <alignment horizontal="right" vertical="center" wrapText="1"/>
    </xf>
    <xf numFmtId="3" fontId="91" fillId="6" borderId="8" xfId="0" applyNumberFormat="1" applyFont="1" applyFill="1" applyBorder="1" applyAlignment="1">
      <alignment horizontal="right" vertical="center" wrapText="1"/>
    </xf>
    <xf numFmtId="3" fontId="91" fillId="6" borderId="9" xfId="0" applyNumberFormat="1" applyFont="1" applyFill="1" applyBorder="1" applyAlignment="1">
      <alignment horizontal="right" vertical="center" wrapText="1"/>
    </xf>
    <xf numFmtId="3" fontId="91" fillId="6" borderId="10" xfId="0" applyNumberFormat="1" applyFont="1" applyFill="1" applyBorder="1" applyAlignment="1">
      <alignment horizontal="right" vertical="center" wrapText="1"/>
    </xf>
    <xf numFmtId="0" fontId="48" fillId="0" borderId="0" xfId="0" applyFont="1"/>
    <xf numFmtId="3" fontId="92" fillId="5" borderId="16" xfId="0" applyNumberFormat="1" applyFont="1" applyFill="1" applyBorder="1" applyAlignment="1">
      <alignment vertical="center"/>
    </xf>
    <xf numFmtId="3" fontId="92" fillId="0" borderId="16" xfId="0" applyNumberFormat="1" applyFont="1" applyBorder="1" applyAlignment="1">
      <alignment vertical="center"/>
    </xf>
    <xf numFmtId="3" fontId="91" fillId="5" borderId="8" xfId="0" applyNumberFormat="1" applyFont="1" applyFill="1" applyBorder="1" applyAlignment="1">
      <alignment vertical="center"/>
    </xf>
    <xf numFmtId="3" fontId="91" fillId="0" borderId="9" xfId="0" applyNumberFormat="1" applyFont="1" applyBorder="1" applyAlignment="1">
      <alignment vertical="center"/>
    </xf>
    <xf numFmtId="3" fontId="91" fillId="0" borderId="7" xfId="0" applyNumberFormat="1" applyFont="1" applyBorder="1" applyAlignment="1">
      <alignment vertical="center"/>
    </xf>
    <xf numFmtId="3" fontId="91" fillId="0" borderId="17" xfId="0" applyNumberFormat="1" applyFont="1" applyBorder="1" applyAlignment="1">
      <alignment vertical="center"/>
    </xf>
    <xf numFmtId="3" fontId="91" fillId="5" borderId="8" xfId="0" applyNumberFormat="1" applyFont="1" applyFill="1" applyBorder="1" applyAlignment="1">
      <alignment horizontal="center" vertical="center" wrapText="1"/>
    </xf>
    <xf numFmtId="3" fontId="91" fillId="5" borderId="17" xfId="0" applyNumberFormat="1" applyFont="1" applyFill="1" applyBorder="1" applyAlignment="1">
      <alignment horizontal="center" vertical="center" wrapText="1"/>
    </xf>
    <xf numFmtId="0" fontId="67" fillId="8" borderId="12" xfId="0" applyFont="1" applyFill="1" applyBorder="1" applyAlignment="1">
      <alignment vertical="center" wrapText="1"/>
    </xf>
    <xf numFmtId="0" fontId="67" fillId="8" borderId="12" xfId="0" applyFont="1" applyFill="1" applyBorder="1" applyAlignment="1">
      <alignment horizontal="center" vertical="center" wrapText="1"/>
    </xf>
    <xf numFmtId="0" fontId="81" fillId="0" borderId="14" xfId="0" applyFont="1" applyBorder="1"/>
    <xf numFmtId="3" fontId="91" fillId="8" borderId="16" xfId="0" applyNumberFormat="1" applyFont="1" applyFill="1" applyBorder="1" applyAlignment="1">
      <alignment horizontal="center" vertical="center" wrapText="1"/>
    </xf>
    <xf numFmtId="10" fontId="91" fillId="8" borderId="16" xfId="0" applyNumberFormat="1" applyFont="1" applyFill="1" applyBorder="1" applyAlignment="1">
      <alignment horizontal="center" vertical="center" wrapText="1"/>
    </xf>
    <xf numFmtId="3" fontId="91" fillId="8" borderId="15" xfId="0" applyNumberFormat="1" applyFont="1" applyFill="1" applyBorder="1" applyAlignment="1">
      <alignment horizontal="center" vertical="center" wrapText="1"/>
    </xf>
    <xf numFmtId="10" fontId="91" fillId="8" borderId="15" xfId="0" applyNumberFormat="1" applyFont="1" applyFill="1" applyBorder="1" applyAlignment="1">
      <alignment horizontal="center" vertical="center" wrapText="1"/>
    </xf>
    <xf numFmtId="3" fontId="92" fillId="8" borderId="10" xfId="0" applyNumberFormat="1" applyFont="1" applyFill="1" applyBorder="1" applyAlignment="1">
      <alignment horizontal="center" vertical="center" wrapText="1"/>
    </xf>
    <xf numFmtId="3" fontId="91" fillId="8" borderId="0" xfId="9" applyNumberFormat="1" applyFont="1" applyFill="1" applyAlignment="1">
      <alignment horizontal="right" vertical="center"/>
    </xf>
    <xf numFmtId="3" fontId="91" fillId="8" borderId="8" xfId="9" applyNumberFormat="1" applyFont="1" applyFill="1" applyBorder="1" applyAlignment="1">
      <alignment horizontal="right" vertical="center"/>
    </xf>
    <xf numFmtId="3" fontId="91" fillId="8" borderId="9" xfId="9" applyNumberFormat="1" applyFont="1" applyFill="1" applyBorder="1" applyAlignment="1">
      <alignment horizontal="right" vertical="center"/>
    </xf>
    <xf numFmtId="3" fontId="91" fillId="8" borderId="10" xfId="9" applyNumberFormat="1" applyFont="1" applyFill="1" applyBorder="1" applyAlignment="1">
      <alignment horizontal="right" vertical="center"/>
    </xf>
    <xf numFmtId="0" fontId="92" fillId="0" borderId="7" xfId="0" applyFont="1" applyBorder="1" applyAlignment="1">
      <alignment horizontal="center" vertical="center"/>
    </xf>
    <xf numFmtId="0" fontId="92" fillId="0" borderId="7" xfId="0" applyFont="1" applyBorder="1" applyAlignment="1">
      <alignment horizontal="left" vertical="center"/>
    </xf>
    <xf numFmtId="0" fontId="91" fillId="0" borderId="7" xfId="0" applyFont="1" applyBorder="1" applyAlignment="1">
      <alignment horizontal="center" wrapText="1"/>
    </xf>
    <xf numFmtId="3" fontId="91" fillId="0" borderId="7" xfId="0" applyNumberFormat="1" applyFont="1" applyBorder="1" applyAlignment="1">
      <alignment horizontal="center" wrapText="1"/>
    </xf>
    <xf numFmtId="0" fontId="91" fillId="0" borderId="8" xfId="0" applyFont="1" applyBorder="1" applyAlignment="1">
      <alignment horizontal="center" wrapText="1"/>
    </xf>
    <xf numFmtId="3" fontId="91" fillId="0" borderId="8" xfId="0" applyNumberFormat="1" applyFont="1" applyBorder="1" applyAlignment="1">
      <alignment horizontal="center" wrapText="1"/>
    </xf>
    <xf numFmtId="0" fontId="91" fillId="0" borderId="17" xfId="0" applyFont="1" applyBorder="1" applyAlignment="1">
      <alignment horizontal="center" vertical="center"/>
    </xf>
    <xf numFmtId="0" fontId="91" fillId="0" borderId="17" xfId="0" applyFont="1" applyBorder="1" applyAlignment="1">
      <alignment vertical="center"/>
    </xf>
    <xf numFmtId="0" fontId="91" fillId="0" borderId="17" xfId="0" applyFont="1" applyBorder="1" applyAlignment="1">
      <alignment horizontal="center" wrapText="1"/>
    </xf>
    <xf numFmtId="3" fontId="91" fillId="0" borderId="17" xfId="0" applyNumberFormat="1" applyFont="1" applyBorder="1" applyAlignment="1">
      <alignment horizontal="center" wrapText="1"/>
    </xf>
    <xf numFmtId="3" fontId="91" fillId="0" borderId="16" xfId="0" applyNumberFormat="1" applyFont="1" applyBorder="1" applyAlignment="1">
      <alignment vertical="center" wrapText="1"/>
    </xf>
    <xf numFmtId="0" fontId="91" fillId="6" borderId="0" xfId="0" applyFont="1" applyFill="1" applyAlignment="1">
      <alignment horizontal="center" vertical="center" wrapText="1"/>
    </xf>
    <xf numFmtId="0" fontId="91" fillId="6" borderId="0" xfId="0" applyFont="1" applyFill="1" applyAlignment="1">
      <alignment vertical="center" wrapText="1"/>
    </xf>
    <xf numFmtId="0" fontId="91" fillId="6" borderId="16" xfId="0" applyFont="1" applyFill="1" applyBorder="1" applyAlignment="1">
      <alignment horizontal="center" vertical="center" wrapText="1"/>
    </xf>
    <xf numFmtId="0" fontId="91" fillId="6" borderId="16" xfId="0" applyFont="1" applyFill="1" applyBorder="1" applyAlignment="1">
      <alignment vertical="center" wrapText="1"/>
    </xf>
    <xf numFmtId="0" fontId="91" fillId="6" borderId="8" xfId="0" applyFont="1" applyFill="1" applyBorder="1" applyAlignment="1">
      <alignment horizontal="center" vertical="center" wrapText="1"/>
    </xf>
    <xf numFmtId="0" fontId="91" fillId="6" borderId="15" xfId="0" applyFont="1" applyFill="1" applyBorder="1" applyAlignment="1">
      <alignment horizontal="center" vertical="center" wrapText="1"/>
    </xf>
    <xf numFmtId="0" fontId="92" fillId="6" borderId="15" xfId="0" applyFont="1" applyFill="1" applyBorder="1" applyAlignment="1">
      <alignment vertical="center" wrapText="1"/>
    </xf>
    <xf numFmtId="0" fontId="91" fillId="0" borderId="14" xfId="0" applyFont="1" applyBorder="1" applyAlignment="1">
      <alignment horizontal="center" vertical="center"/>
    </xf>
    <xf numFmtId="0" fontId="92" fillId="0" borderId="14" xfId="0" applyFont="1" applyBorder="1" applyAlignment="1">
      <alignment vertical="center"/>
    </xf>
    <xf numFmtId="0" fontId="81" fillId="0" borderId="0" xfId="3" quotePrefix="1" applyFont="1" applyBorder="1" applyAlignment="1">
      <alignment horizontal="center" vertical="center"/>
    </xf>
    <xf numFmtId="0" fontId="81" fillId="0" borderId="12" xfId="3" quotePrefix="1" applyFont="1" applyBorder="1" applyAlignment="1">
      <alignment horizontal="center" vertical="center"/>
    </xf>
    <xf numFmtId="3" fontId="91" fillId="0" borderId="10" xfId="5" applyFont="1" applyFill="1" applyBorder="1" applyAlignment="1">
      <alignment horizontal="center" vertical="center"/>
      <protection locked="0"/>
    </xf>
    <xf numFmtId="0" fontId="92" fillId="0" borderId="27" xfId="30" applyFont="1" applyFill="1" applyBorder="1" applyAlignment="1">
      <alignment horizontal="center" vertical="center" wrapText="1"/>
    </xf>
    <xf numFmtId="0" fontId="92" fillId="0" borderId="27" xfId="30" applyFont="1" applyFill="1" applyBorder="1" applyAlignment="1">
      <alignment vertical="center" wrapText="1"/>
    </xf>
    <xf numFmtId="172" fontId="91" fillId="0" borderId="7" xfId="31" applyNumberFormat="1" applyFont="1" applyBorder="1"/>
    <xf numFmtId="172" fontId="91" fillId="0" borderId="8" xfId="31" applyNumberFormat="1" applyFont="1" applyBorder="1"/>
    <xf numFmtId="3" fontId="91" fillId="0" borderId="7" xfId="31" applyNumberFormat="1" applyFont="1" applyBorder="1"/>
    <xf numFmtId="3" fontId="91" fillId="0" borderId="9" xfId="31" applyNumberFormat="1" applyFont="1" applyBorder="1"/>
    <xf numFmtId="3" fontId="91" fillId="0" borderId="11" xfId="0" applyNumberFormat="1" applyFont="1" applyBorder="1" applyAlignment="1">
      <alignment horizontal="center"/>
    </xf>
    <xf numFmtId="3" fontId="91" fillId="0" borderId="8" xfId="0" applyNumberFormat="1" applyFont="1" applyBorder="1" applyAlignment="1">
      <alignment horizontal="center"/>
    </xf>
    <xf numFmtId="3" fontId="91" fillId="0" borderId="17" xfId="0" applyNumberFormat="1" applyFont="1" applyBorder="1" applyAlignment="1">
      <alignment horizontal="center"/>
    </xf>
    <xf numFmtId="0" fontId="81" fillId="0" borderId="17" xfId="9" applyFont="1" applyBorder="1" applyAlignment="1">
      <alignment wrapText="1"/>
    </xf>
    <xf numFmtId="172" fontId="91" fillId="0" borderId="8" xfId="31" quotePrefix="1" applyNumberFormat="1" applyFont="1" applyFill="1" applyBorder="1" applyAlignment="1">
      <alignment horizontal="center" vertical="center"/>
    </xf>
    <xf numFmtId="172" fontId="91" fillId="0" borderId="8" xfId="31" quotePrefix="1" applyNumberFormat="1" applyFont="1" applyFill="1" applyBorder="1" applyAlignment="1">
      <alignment horizontal="center" vertical="center" wrapText="1"/>
    </xf>
    <xf numFmtId="172" fontId="91" fillId="0" borderId="8" xfId="31" quotePrefix="1" applyNumberFormat="1" applyFont="1" applyBorder="1" applyAlignment="1">
      <alignment horizontal="center" vertical="center"/>
    </xf>
    <xf numFmtId="172" fontId="91" fillId="0" borderId="17" xfId="31" quotePrefix="1" applyNumberFormat="1" applyFont="1" applyBorder="1" applyAlignment="1">
      <alignment horizontal="center" vertical="center"/>
    </xf>
    <xf numFmtId="3" fontId="92" fillId="8" borderId="7" xfId="0" applyNumberFormat="1" applyFont="1" applyFill="1" applyBorder="1" applyAlignment="1">
      <alignment horizontal="center" vertical="center" wrapText="1"/>
    </xf>
    <xf numFmtId="0" fontId="67" fillId="0" borderId="10" xfId="0" applyFont="1" applyBorder="1" applyAlignment="1">
      <alignment vertical="center" wrapText="1"/>
    </xf>
    <xf numFmtId="3" fontId="81" fillId="8" borderId="16" xfId="16" applyNumberFormat="1" applyFont="1" applyFill="1" applyBorder="1" applyAlignment="1">
      <alignment horizontal="right" vertical="center"/>
    </xf>
    <xf numFmtId="3" fontId="81" fillId="8" borderId="8" xfId="16" applyNumberFormat="1" applyFont="1" applyFill="1" applyBorder="1" applyAlignment="1">
      <alignment horizontal="right" vertical="center"/>
    </xf>
    <xf numFmtId="3" fontId="67" fillId="8" borderId="15" xfId="16" applyNumberFormat="1" applyFont="1" applyFill="1" applyBorder="1" applyAlignment="1">
      <alignment horizontal="right" vertical="center"/>
    </xf>
    <xf numFmtId="165" fontId="67" fillId="8" borderId="16" xfId="19" applyNumberFormat="1" applyFont="1" applyFill="1" applyBorder="1" applyAlignment="1">
      <alignment horizontal="right" vertical="center"/>
    </xf>
    <xf numFmtId="165" fontId="67" fillId="8" borderId="8" xfId="19" applyNumberFormat="1" applyFont="1" applyFill="1" applyBorder="1" applyAlignment="1">
      <alignment horizontal="right" vertical="center" wrapText="1"/>
    </xf>
    <xf numFmtId="165" fontId="67" fillId="8" borderId="8" xfId="19" applyNumberFormat="1" applyFont="1" applyFill="1" applyBorder="1" applyAlignment="1">
      <alignment horizontal="right" vertical="center"/>
    </xf>
    <xf numFmtId="165" fontId="67" fillId="8" borderId="17" xfId="20" applyNumberFormat="1" applyFont="1" applyFill="1" applyBorder="1" applyAlignment="1">
      <alignment horizontal="right" vertical="center"/>
    </xf>
    <xf numFmtId="3" fontId="81" fillId="8" borderId="16" xfId="0" applyNumberFormat="1" applyFont="1" applyFill="1" applyBorder="1" applyAlignment="1">
      <alignment horizontal="right" vertical="center" wrapText="1" indent="1"/>
    </xf>
    <xf numFmtId="3" fontId="142" fillId="5" borderId="8" xfId="0" applyNumberFormat="1" applyFont="1" applyFill="1" applyBorder="1" applyAlignment="1">
      <alignment horizontal="right" vertical="center" wrapText="1" indent="1"/>
    </xf>
    <xf numFmtId="3" fontId="81" fillId="8" borderId="8" xfId="0" applyNumberFormat="1" applyFont="1" applyFill="1" applyBorder="1" applyAlignment="1">
      <alignment horizontal="right" vertical="center" wrapText="1" indent="1"/>
    </xf>
    <xf numFmtId="3" fontId="81" fillId="0" borderId="9" xfId="0" applyNumberFormat="1" applyFont="1" applyBorder="1" applyAlignment="1">
      <alignment horizontal="right" vertical="center" wrapText="1" indent="1"/>
    </xf>
    <xf numFmtId="3" fontId="67" fillId="8" borderId="10" xfId="0" applyNumberFormat="1" applyFont="1" applyFill="1" applyBorder="1" applyAlignment="1">
      <alignment horizontal="right" vertical="center" wrapText="1" indent="1"/>
    </xf>
    <xf numFmtId="0" fontId="67" fillId="0" borderId="0" xfId="0" applyFont="1" applyAlignment="1">
      <alignment horizontal="center" vertical="center" wrapText="1"/>
    </xf>
    <xf numFmtId="0" fontId="114" fillId="0" borderId="0" xfId="0" applyFont="1"/>
    <xf numFmtId="0" fontId="105" fillId="8" borderId="6" xfId="6" applyFont="1" applyFill="1" applyBorder="1" applyAlignment="1">
      <alignment horizontal="center" vertical="center"/>
    </xf>
    <xf numFmtId="0" fontId="11" fillId="0" borderId="27" xfId="36" applyFont="1" applyBorder="1" applyAlignment="1">
      <alignment vertical="center"/>
    </xf>
    <xf numFmtId="49" fontId="11" fillId="0" borderId="27" xfId="36" applyNumberFormat="1" applyFont="1" applyBorder="1" applyAlignment="1">
      <alignment horizontal="center" vertical="center" wrapText="1"/>
    </xf>
    <xf numFmtId="0" fontId="11" fillId="0" borderId="0" xfId="36" applyFont="1" applyAlignment="1">
      <alignment vertical="center"/>
    </xf>
    <xf numFmtId="0" fontId="11" fillId="0" borderId="4" xfId="36" applyFont="1" applyBorder="1" applyAlignment="1">
      <alignment vertical="center"/>
    </xf>
    <xf numFmtId="0" fontId="11" fillId="0" borderId="4" xfId="36" applyFont="1" applyBorder="1" applyAlignment="1">
      <alignment horizontal="center" vertical="center" wrapText="1"/>
    </xf>
    <xf numFmtId="0" fontId="11" fillId="0" borderId="36" xfId="36" applyFont="1" applyBorder="1" applyAlignment="1">
      <alignment horizontal="center" vertical="center" wrapText="1"/>
    </xf>
    <xf numFmtId="0" fontId="11" fillId="0" borderId="36" xfId="36" applyFont="1" applyBorder="1" applyAlignment="1">
      <alignment horizontal="left" vertical="center" wrapText="1"/>
    </xf>
    <xf numFmtId="0" fontId="11" fillId="0" borderId="37" xfId="36" applyFont="1" applyBorder="1" applyAlignment="1">
      <alignment horizontal="center" vertical="center" wrapText="1"/>
    </xf>
    <xf numFmtId="0" fontId="11" fillId="0" borderId="37" xfId="36" applyFont="1" applyBorder="1" applyAlignment="1">
      <alignment horizontal="left" vertical="center" wrapText="1"/>
    </xf>
    <xf numFmtId="0" fontId="11" fillId="5" borderId="37" xfId="36" applyFont="1" applyFill="1" applyBorder="1" applyAlignment="1">
      <alignment horizontal="center" vertical="center" wrapText="1"/>
    </xf>
    <xf numFmtId="0" fontId="11" fillId="0" borderId="38" xfId="36" quotePrefix="1" applyFont="1" applyBorder="1" applyAlignment="1">
      <alignment horizontal="center" vertical="center" wrapText="1"/>
    </xf>
    <xf numFmtId="0" fontId="11" fillId="0" borderId="38" xfId="36" applyFont="1" applyBorder="1" applyAlignment="1">
      <alignment horizontal="left" vertical="center" wrapText="1"/>
    </xf>
    <xf numFmtId="0" fontId="11" fillId="5" borderId="38" xfId="36" applyFont="1" applyFill="1" applyBorder="1" applyAlignment="1">
      <alignment horizontal="center" vertical="center" wrapText="1"/>
    </xf>
    <xf numFmtId="0" fontId="81" fillId="8" borderId="0" xfId="0" applyFont="1" applyFill="1" applyAlignment="1">
      <alignment horizontal="center"/>
    </xf>
    <xf numFmtId="0" fontId="67" fillId="8" borderId="27" xfId="0" applyFont="1" applyFill="1" applyBorder="1" applyAlignment="1">
      <alignment vertical="center" wrapText="1"/>
    </xf>
    <xf numFmtId="0" fontId="67" fillId="8" borderId="4" xfId="0" applyFont="1" applyFill="1" applyBorder="1" applyAlignment="1">
      <alignment vertical="center" wrapText="1"/>
    </xf>
    <xf numFmtId="0" fontId="91" fillId="8" borderId="4" xfId="0" applyFont="1" applyFill="1" applyBorder="1" applyAlignment="1">
      <alignment vertical="center" wrapText="1"/>
    </xf>
    <xf numFmtId="0" fontId="13" fillId="8" borderId="39" xfId="0" applyFont="1" applyFill="1" applyBorder="1"/>
    <xf numFmtId="0" fontId="67" fillId="8" borderId="39" xfId="0" applyFont="1" applyFill="1" applyBorder="1" applyAlignment="1">
      <alignment horizontal="left" vertical="center" wrapText="1"/>
    </xf>
    <xf numFmtId="0" fontId="13" fillId="8" borderId="29" xfId="0" applyFont="1" applyFill="1" applyBorder="1"/>
    <xf numFmtId="0" fontId="81" fillId="8" borderId="29" xfId="0" applyFont="1" applyFill="1" applyBorder="1" applyAlignment="1">
      <alignment horizontal="left" vertical="center" indent="1"/>
    </xf>
    <xf numFmtId="0" fontId="81" fillId="8" borderId="29" xfId="0" applyFont="1" applyFill="1" applyBorder="1" applyAlignment="1">
      <alignment horizontal="left" vertical="center" indent="3"/>
    </xf>
    <xf numFmtId="0" fontId="81" fillId="8" borderId="29" xfId="0" applyFont="1" applyFill="1" applyBorder="1" applyAlignment="1">
      <alignment horizontal="left" vertical="center" wrapText="1"/>
    </xf>
    <xf numFmtId="0" fontId="81" fillId="8" borderId="29" xfId="0" applyFont="1" applyFill="1" applyBorder="1" applyAlignment="1">
      <alignment horizontal="left" vertical="center" wrapText="1" indent="3"/>
    </xf>
    <xf numFmtId="0" fontId="26" fillId="8" borderId="0" xfId="0" applyFont="1" applyFill="1"/>
    <xf numFmtId="0" fontId="67" fillId="8" borderId="29" xfId="0" applyFont="1" applyFill="1" applyBorder="1" applyAlignment="1">
      <alignment horizontal="left" vertical="center" wrapText="1"/>
    </xf>
    <xf numFmtId="0" fontId="81" fillId="8" borderId="29" xfId="0" applyFont="1" applyFill="1" applyBorder="1" applyAlignment="1">
      <alignment horizontal="left" vertical="center" wrapText="1" indent="1"/>
    </xf>
    <xf numFmtId="0" fontId="13" fillId="8" borderId="30" xfId="0" applyFont="1" applyFill="1" applyBorder="1"/>
    <xf numFmtId="0" fontId="81" fillId="8" borderId="30" xfId="0" applyFont="1" applyFill="1" applyBorder="1" applyAlignment="1">
      <alignment horizontal="left" vertical="center"/>
    </xf>
    <xf numFmtId="0" fontId="81" fillId="8" borderId="14" xfId="0" applyFont="1" applyFill="1" applyBorder="1"/>
    <xf numFmtId="0" fontId="81" fillId="8" borderId="14" xfId="0" applyFont="1" applyFill="1" applyBorder="1" applyAlignment="1">
      <alignment horizontal="center"/>
    </xf>
    <xf numFmtId="0" fontId="81" fillId="8" borderId="41" xfId="0" applyFont="1" applyFill="1" applyBorder="1"/>
    <xf numFmtId="0" fontId="81" fillId="8" borderId="41" xfId="0" applyFont="1" applyFill="1" applyBorder="1" applyAlignment="1">
      <alignment horizontal="center" vertical="center" wrapText="1"/>
    </xf>
    <xf numFmtId="0" fontId="81" fillId="8" borderId="37" xfId="0" applyFont="1" applyFill="1" applyBorder="1" applyAlignment="1">
      <alignment vertical="center"/>
    </xf>
    <xf numFmtId="0" fontId="81" fillId="8" borderId="37" xfId="0" applyFont="1" applyFill="1" applyBorder="1" applyAlignment="1">
      <alignment vertical="center" wrapText="1"/>
    </xf>
    <xf numFmtId="0" fontId="111" fillId="8" borderId="37" xfId="0" applyFont="1" applyFill="1" applyBorder="1" applyAlignment="1">
      <alignment vertical="center" wrapText="1"/>
    </xf>
    <xf numFmtId="0" fontId="111" fillId="8" borderId="37" xfId="0" applyFont="1" applyFill="1" applyBorder="1" applyAlignment="1">
      <alignment horizontal="center" vertical="center" wrapText="1"/>
    </xf>
    <xf numFmtId="0" fontId="81" fillId="8" borderId="37" xfId="0" applyFont="1" applyFill="1" applyBorder="1" applyAlignment="1">
      <alignment horizontal="left" vertical="center" wrapText="1"/>
    </xf>
    <xf numFmtId="0" fontId="81" fillId="0" borderId="37" xfId="0" applyFont="1" applyBorder="1" applyAlignment="1">
      <alignment horizontal="left" vertical="center" wrapText="1"/>
    </xf>
    <xf numFmtId="0" fontId="111" fillId="0" borderId="37" xfId="0" applyFont="1" applyBorder="1" applyAlignment="1">
      <alignment vertical="center" wrapText="1"/>
    </xf>
    <xf numFmtId="0" fontId="111" fillId="0" borderId="37" xfId="0" applyFont="1" applyBorder="1" applyAlignment="1">
      <alignment horizontal="center" vertical="center" wrapText="1"/>
    </xf>
    <xf numFmtId="0" fontId="17" fillId="8" borderId="0" xfId="0" applyFont="1" applyFill="1" applyAlignment="1">
      <alignment horizontal="center"/>
    </xf>
    <xf numFmtId="0" fontId="16" fillId="8" borderId="13" xfId="0" applyFont="1" applyFill="1" applyBorder="1" applyAlignment="1">
      <alignment horizontal="center" vertical="center" wrapText="1"/>
    </xf>
    <xf numFmtId="0" fontId="16" fillId="0" borderId="13" xfId="0" applyFont="1" applyBorder="1" applyAlignment="1">
      <alignment horizontal="center" vertical="center" wrapText="1"/>
    </xf>
    <xf numFmtId="0" fontId="81" fillId="8" borderId="4" xfId="0" applyFont="1" applyFill="1" applyBorder="1"/>
    <xf numFmtId="0" fontId="81" fillId="8" borderId="36" xfId="0" applyFont="1" applyFill="1" applyBorder="1"/>
    <xf numFmtId="0" fontId="81" fillId="8" borderId="37" xfId="0" applyFont="1" applyFill="1" applyBorder="1"/>
    <xf numFmtId="0" fontId="81" fillId="8" borderId="38" xfId="0" applyFont="1" applyFill="1" applyBorder="1"/>
    <xf numFmtId="0" fontId="107" fillId="8" borderId="27" xfId="0" applyFont="1" applyFill="1" applyBorder="1"/>
    <xf numFmtId="0" fontId="107" fillId="8" borderId="4" xfId="0" applyFont="1" applyFill="1" applyBorder="1"/>
    <xf numFmtId="0" fontId="67" fillId="8" borderId="4" xfId="0" applyFont="1" applyFill="1" applyBorder="1" applyAlignment="1">
      <alignment horizontal="center" wrapText="1"/>
    </xf>
    <xf numFmtId="0" fontId="67" fillId="8" borderId="36" xfId="0" applyFont="1" applyFill="1" applyBorder="1"/>
    <xf numFmtId="0" fontId="67" fillId="8" borderId="38" xfId="0" applyFont="1" applyFill="1" applyBorder="1"/>
    <xf numFmtId="0" fontId="107" fillId="8" borderId="38" xfId="0" applyFont="1" applyFill="1" applyBorder="1"/>
    <xf numFmtId="0" fontId="17" fillId="8" borderId="0" xfId="0" applyFont="1" applyFill="1" applyAlignment="1">
      <alignment vertical="center" wrapText="1"/>
    </xf>
    <xf numFmtId="0" fontId="64" fillId="8" borderId="0" xfId="0" applyFont="1" applyFill="1" applyAlignment="1">
      <alignment vertical="center" wrapText="1"/>
    </xf>
    <xf numFmtId="0" fontId="64" fillId="8" borderId="0" xfId="0" applyFont="1" applyFill="1" applyAlignment="1">
      <alignment horizontal="center" vertical="center" wrapText="1"/>
    </xf>
    <xf numFmtId="0" fontId="64" fillId="8" borderId="0" xfId="0" applyFont="1" applyFill="1" applyAlignment="1">
      <alignment vertical="center"/>
    </xf>
    <xf numFmtId="0" fontId="107" fillId="0" borderId="0" xfId="0" applyFont="1" applyAlignment="1">
      <alignment horizontal="left" vertical="center" wrapText="1"/>
    </xf>
    <xf numFmtId="0" fontId="64" fillId="8" borderId="43" xfId="0" applyFont="1" applyFill="1" applyBorder="1" applyAlignment="1">
      <alignment horizontal="center" vertical="center" wrapText="1"/>
    </xf>
    <xf numFmtId="0" fontId="64" fillId="8" borderId="43" xfId="0" applyFont="1" applyFill="1" applyBorder="1" applyAlignment="1">
      <alignment horizontal="left" vertical="center" wrapText="1" indent="1"/>
    </xf>
    <xf numFmtId="0" fontId="64" fillId="8" borderId="43" xfId="0" applyFont="1" applyFill="1" applyBorder="1" applyAlignment="1">
      <alignment vertical="center" wrapText="1"/>
    </xf>
    <xf numFmtId="0" fontId="64" fillId="8" borderId="37" xfId="0" applyFont="1" applyFill="1" applyBorder="1" applyAlignment="1">
      <alignment horizontal="center" vertical="center" wrapText="1"/>
    </xf>
    <xf numFmtId="0" fontId="107" fillId="8" borderId="37" xfId="0" applyFont="1" applyFill="1" applyBorder="1" applyAlignment="1">
      <alignment horizontal="left" vertical="center" wrapText="1" indent="3"/>
    </xf>
    <xf numFmtId="0" fontId="64" fillId="8" borderId="37" xfId="0" applyFont="1" applyFill="1" applyBorder="1" applyAlignment="1">
      <alignment horizontal="left" vertical="center" wrapText="1" indent="3"/>
    </xf>
    <xf numFmtId="0" fontId="64" fillId="8" borderId="37" xfId="0" applyFont="1" applyFill="1" applyBorder="1" applyAlignment="1">
      <alignment vertical="center" wrapText="1"/>
    </xf>
    <xf numFmtId="0" fontId="64" fillId="8" borderId="37" xfId="0" applyFont="1" applyFill="1" applyBorder="1" applyAlignment="1">
      <alignment horizontal="left" vertical="center" wrapText="1" indent="4"/>
    </xf>
    <xf numFmtId="0" fontId="64" fillId="8" borderId="37" xfId="0" applyFont="1" applyFill="1" applyBorder="1" applyAlignment="1">
      <alignment horizontal="left" vertical="center" wrapText="1" indent="5"/>
    </xf>
    <xf numFmtId="0" fontId="64" fillId="0" borderId="37" xfId="0" applyFont="1" applyBorder="1" applyAlignment="1">
      <alignment horizontal="left" vertical="center" wrapText="1" indent="4"/>
    </xf>
    <xf numFmtId="0" fontId="64" fillId="0" borderId="37" xfId="0" applyFont="1" applyBorder="1" applyAlignment="1">
      <alignment vertical="center" wrapText="1"/>
    </xf>
    <xf numFmtId="0" fontId="64" fillId="11" borderId="37" xfId="0" applyFont="1" applyFill="1" applyBorder="1" applyAlignment="1">
      <alignment vertical="center" wrapText="1"/>
    </xf>
    <xf numFmtId="0" fontId="64" fillId="8" borderId="37" xfId="0" applyFont="1" applyFill="1" applyBorder="1" applyAlignment="1">
      <alignment horizontal="left" vertical="center" wrapText="1" indent="6"/>
    </xf>
    <xf numFmtId="0" fontId="64" fillId="0" borderId="37" xfId="0" applyFont="1" applyBorder="1" applyAlignment="1">
      <alignment horizontal="left" vertical="center" wrapText="1" indent="5"/>
    </xf>
    <xf numFmtId="0" fontId="64" fillId="0" borderId="37" xfId="0" applyFont="1" applyBorder="1" applyAlignment="1">
      <alignment horizontal="left" vertical="center" wrapText="1" indent="6"/>
    </xf>
    <xf numFmtId="0" fontId="107" fillId="0" borderId="37" xfId="0" applyFont="1" applyBorder="1" applyAlignment="1">
      <alignment horizontal="left" vertical="center" wrapText="1" indent="3"/>
    </xf>
    <xf numFmtId="0" fontId="64" fillId="8" borderId="37" xfId="0" applyFont="1" applyFill="1" applyBorder="1" applyAlignment="1">
      <alignment horizontal="left" vertical="center" wrapText="1" indent="1"/>
    </xf>
    <xf numFmtId="0" fontId="64" fillId="0" borderId="37" xfId="0" applyFont="1" applyBorder="1" applyAlignment="1">
      <alignment horizontal="left" vertical="center" wrapText="1" indent="3"/>
    </xf>
    <xf numFmtId="0" fontId="107" fillId="0" borderId="37" xfId="0" applyFont="1" applyBorder="1" applyAlignment="1">
      <alignment vertical="center" wrapText="1"/>
    </xf>
    <xf numFmtId="0" fontId="64" fillId="0" borderId="37" xfId="0" applyFont="1" applyBorder="1" applyAlignment="1">
      <alignment horizontal="left" vertical="center" wrapText="1" indent="1"/>
    </xf>
    <xf numFmtId="0" fontId="64" fillId="5" borderId="37" xfId="0" applyFont="1" applyFill="1" applyBorder="1" applyAlignment="1">
      <alignment horizontal="center" vertical="center" wrapText="1"/>
    </xf>
    <xf numFmtId="0" fontId="107" fillId="5" borderId="37" xfId="0" applyFont="1" applyFill="1" applyBorder="1" applyAlignment="1">
      <alignment horizontal="left" vertical="center" wrapText="1"/>
    </xf>
    <xf numFmtId="0" fontId="64" fillId="5" borderId="37" xfId="0" applyFont="1" applyFill="1" applyBorder="1" applyAlignment="1">
      <alignment horizontal="left" vertical="center" wrapText="1"/>
    </xf>
    <xf numFmtId="0" fontId="64" fillId="5" borderId="37" xfId="0" applyFont="1" applyFill="1" applyBorder="1" applyAlignment="1">
      <alignment vertical="center" wrapText="1"/>
    </xf>
    <xf numFmtId="0" fontId="107" fillId="0" borderId="37" xfId="0" applyFont="1" applyBorder="1" applyAlignment="1">
      <alignment horizontal="left" vertical="center" wrapText="1" indent="2"/>
    </xf>
    <xf numFmtId="0" fontId="64" fillId="8" borderId="37" xfId="0" applyFont="1" applyFill="1" applyBorder="1" applyAlignment="1">
      <alignment horizontal="left" vertical="center" wrapText="1"/>
    </xf>
    <xf numFmtId="0" fontId="107" fillId="8" borderId="37" xfId="0" applyFont="1" applyFill="1" applyBorder="1" applyAlignment="1">
      <alignment horizontal="left" vertical="center" wrapText="1"/>
    </xf>
    <xf numFmtId="0" fontId="64" fillId="8" borderId="38" xfId="0" applyFont="1" applyFill="1" applyBorder="1" applyAlignment="1">
      <alignment horizontal="center" vertical="center" wrapText="1"/>
    </xf>
    <xf numFmtId="0" fontId="107" fillId="0" borderId="38" xfId="0" applyFont="1" applyBorder="1" applyAlignment="1">
      <alignment vertical="center" wrapText="1"/>
    </xf>
    <xf numFmtId="0" fontId="64" fillId="0" borderId="38" xfId="0" applyFont="1" applyBorder="1" applyAlignment="1">
      <alignment horizontal="left" vertical="center" wrapText="1" indent="1"/>
    </xf>
    <xf numFmtId="0" fontId="64" fillId="11" borderId="38" xfId="0" applyFont="1" applyFill="1" applyBorder="1" applyAlignment="1">
      <alignment vertical="center" wrapText="1"/>
    </xf>
    <xf numFmtId="0" fontId="64" fillId="0" borderId="14" xfId="0" applyFont="1" applyBorder="1" applyAlignment="1">
      <alignment horizontal="center" vertical="center" wrapText="1"/>
    </xf>
    <xf numFmtId="0" fontId="143" fillId="8" borderId="43" xfId="0" applyFont="1" applyFill="1" applyBorder="1" applyAlignment="1">
      <alignment horizontal="left" vertical="center" wrapText="1"/>
    </xf>
    <xf numFmtId="0" fontId="64" fillId="8" borderId="0" xfId="0" quotePrefix="1" applyFont="1" applyFill="1" applyAlignment="1">
      <alignment vertical="center" wrapText="1"/>
    </xf>
    <xf numFmtId="0" fontId="64" fillId="8" borderId="38" xfId="0" applyFont="1" applyFill="1" applyBorder="1" applyAlignment="1">
      <alignment horizontal="left" vertical="center" wrapText="1" indent="2"/>
    </xf>
    <xf numFmtId="0" fontId="64" fillId="8" borderId="38" xfId="0" applyFont="1" applyFill="1" applyBorder="1" applyAlignment="1">
      <alignment vertical="center" wrapText="1"/>
    </xf>
    <xf numFmtId="0" fontId="91" fillId="8" borderId="0" xfId="0" applyFont="1" applyFill="1" applyAlignment="1">
      <alignment horizontal="left" vertical="center"/>
    </xf>
    <xf numFmtId="0" fontId="81" fillId="8" borderId="43" xfId="0" applyFont="1" applyFill="1" applyBorder="1" applyAlignment="1">
      <alignment horizontal="center" vertical="center" wrapText="1"/>
    </xf>
    <xf numFmtId="0" fontId="67" fillId="0" borderId="43" xfId="0" applyFont="1" applyBorder="1" applyAlignment="1">
      <alignment horizontal="left" vertical="center" wrapText="1" indent="2"/>
    </xf>
    <xf numFmtId="0" fontId="81" fillId="0" borderId="43" xfId="0" applyFont="1" applyBorder="1" applyAlignment="1">
      <alignment horizontal="left" vertical="center" wrapText="1" indent="1"/>
    </xf>
    <xf numFmtId="0" fontId="81" fillId="0" borderId="43" xfId="0" applyFont="1" applyBorder="1" applyAlignment="1">
      <alignment vertical="center" wrapText="1"/>
    </xf>
    <xf numFmtId="0" fontId="81" fillId="5" borderId="37" xfId="0" applyFont="1" applyFill="1" applyBorder="1" applyAlignment="1">
      <alignment horizontal="center" vertical="center" wrapText="1"/>
    </xf>
    <xf numFmtId="0" fontId="67" fillId="5" borderId="37" xfId="0" applyFont="1" applyFill="1" applyBorder="1" applyAlignment="1">
      <alignment horizontal="left" vertical="center" wrapText="1"/>
    </xf>
    <xf numFmtId="0" fontId="91" fillId="5" borderId="37" xfId="0" applyFont="1" applyFill="1" applyBorder="1" applyAlignment="1">
      <alignment horizontal="left" vertical="center" wrapText="1"/>
    </xf>
    <xf numFmtId="0" fontId="91" fillId="5" borderId="37" xfId="0" applyFont="1" applyFill="1" applyBorder="1" applyAlignment="1">
      <alignment vertical="center" wrapText="1"/>
    </xf>
    <xf numFmtId="0" fontId="67" fillId="0" borderId="37" xfId="0" applyFont="1" applyBorder="1" applyAlignment="1">
      <alignment horizontal="left" vertical="center" wrapText="1" indent="2"/>
    </xf>
    <xf numFmtId="0" fontId="91" fillId="8" borderId="37" xfId="0" applyFont="1" applyFill="1" applyBorder="1" applyAlignment="1">
      <alignment horizontal="left" vertical="center" wrapText="1" indent="1"/>
    </xf>
    <xf numFmtId="0" fontId="81" fillId="0" borderId="37" xfId="0" applyFont="1" applyBorder="1" applyAlignment="1">
      <alignment horizontal="left" vertical="center" wrapText="1" indent="4"/>
    </xf>
    <xf numFmtId="0" fontId="81" fillId="0" borderId="37" xfId="0" applyFont="1" applyBorder="1" applyAlignment="1">
      <alignment horizontal="left" vertical="center" wrapText="1" indent="5"/>
    </xf>
    <xf numFmtId="0" fontId="91" fillId="11" borderId="37" xfId="0" applyFont="1" applyFill="1" applyBorder="1" applyAlignment="1">
      <alignment horizontal="left" vertical="center" wrapText="1" indent="1"/>
    </xf>
    <xf numFmtId="0" fontId="67" fillId="0" borderId="37" xfId="0" applyFont="1" applyBorder="1" applyAlignment="1">
      <alignment vertical="center" wrapText="1"/>
    </xf>
    <xf numFmtId="0" fontId="91" fillId="0" borderId="37" xfId="0" applyFont="1" applyBorder="1" applyAlignment="1">
      <alignment horizontal="left" vertical="center" wrapText="1" indent="1"/>
    </xf>
    <xf numFmtId="0" fontId="81" fillId="8" borderId="37" xfId="0" applyFont="1" applyFill="1" applyBorder="1" applyAlignment="1">
      <alignment horizontal="left" vertical="center" wrapText="1" indent="1"/>
    </xf>
    <xf numFmtId="0" fontId="91" fillId="11" borderId="37" xfId="0" applyFont="1" applyFill="1" applyBorder="1" applyAlignment="1">
      <alignment vertical="center" wrapText="1"/>
    </xf>
    <xf numFmtId="0" fontId="67" fillId="8" borderId="37" xfId="0" applyFont="1" applyFill="1" applyBorder="1" applyAlignment="1">
      <alignment horizontal="left" vertical="center" wrapText="1"/>
    </xf>
    <xf numFmtId="0" fontId="91" fillId="8" borderId="37" xfId="0" applyFont="1" applyFill="1" applyBorder="1" applyAlignment="1">
      <alignment horizontal="left" vertical="center" wrapText="1"/>
    </xf>
    <xf numFmtId="0" fontId="67" fillId="0" borderId="38" xfId="0" applyFont="1" applyBorder="1" applyAlignment="1">
      <alignment vertical="center" wrapText="1"/>
    </xf>
    <xf numFmtId="0" fontId="91" fillId="0" borderId="38" xfId="0" applyFont="1" applyBorder="1" applyAlignment="1">
      <alignment horizontal="left" vertical="center" wrapText="1" indent="1"/>
    </xf>
    <xf numFmtId="0" fontId="91" fillId="11" borderId="38" xfId="0" applyFont="1" applyFill="1" applyBorder="1" applyAlignment="1">
      <alignment vertical="center" wrapText="1"/>
    </xf>
    <xf numFmtId="0" fontId="64" fillId="0" borderId="0" xfId="0" applyFont="1" applyAlignment="1">
      <alignment horizontal="left" vertical="center" wrapText="1" indent="1"/>
    </xf>
    <xf numFmtId="0" fontId="64" fillId="8" borderId="0" xfId="0" applyFont="1" applyFill="1" applyAlignment="1">
      <alignment horizontal="left" vertical="center" wrapText="1" indent="1"/>
    </xf>
    <xf numFmtId="0" fontId="64" fillId="19" borderId="0" xfId="0" applyFont="1" applyFill="1" applyAlignment="1">
      <alignment vertical="center" wrapText="1"/>
    </xf>
    <xf numFmtId="0" fontId="91" fillId="8" borderId="43" xfId="0" applyFont="1" applyFill="1" applyBorder="1" applyAlignment="1">
      <alignment horizontal="center" vertical="center" wrapText="1"/>
    </xf>
    <xf numFmtId="0" fontId="144" fillId="8" borderId="43" xfId="0" applyFont="1" applyFill="1" applyBorder="1" applyAlignment="1">
      <alignment horizontal="left" vertical="center" wrapText="1"/>
    </xf>
    <xf numFmtId="0" fontId="91" fillId="8" borderId="37" xfId="0" applyFont="1" applyFill="1" applyBorder="1" applyAlignment="1">
      <alignment horizontal="center" vertical="center" wrapText="1"/>
    </xf>
    <xf numFmtId="0" fontId="92" fillId="0" borderId="37" xfId="0" applyFont="1" applyBorder="1" applyAlignment="1">
      <alignment horizontal="left" vertical="center" wrapText="1" indent="3"/>
    </xf>
    <xf numFmtId="0" fontId="91" fillId="0" borderId="37" xfId="0" applyFont="1" applyBorder="1" applyAlignment="1">
      <alignment horizontal="left" vertical="center" wrapText="1" indent="3"/>
    </xf>
    <xf numFmtId="0" fontId="91" fillId="0" borderId="37" xfId="0" applyFont="1" applyBorder="1" applyAlignment="1">
      <alignment horizontal="left" vertical="center" wrapText="1" indent="6"/>
    </xf>
    <xf numFmtId="0" fontId="91" fillId="8" borderId="38" xfId="0" applyFont="1" applyFill="1" applyBorder="1" applyAlignment="1">
      <alignment horizontal="center" vertical="center" wrapText="1"/>
    </xf>
    <xf numFmtId="0" fontId="91" fillId="0" borderId="38" xfId="0" applyFont="1" applyBorder="1" applyAlignment="1">
      <alignment horizontal="left" vertical="center" wrapText="1" indent="3"/>
    </xf>
    <xf numFmtId="0" fontId="107" fillId="8" borderId="0" xfId="0" applyFont="1" applyFill="1"/>
    <xf numFmtId="0" fontId="107" fillId="8" borderId="0" xfId="0" applyFont="1" applyFill="1" applyAlignment="1">
      <alignment wrapText="1"/>
    </xf>
    <xf numFmtId="0" fontId="107" fillId="8" borderId="43" xfId="0" applyFont="1" applyFill="1" applyBorder="1"/>
    <xf numFmtId="0" fontId="64" fillId="8" borderId="14" xfId="0" applyFont="1" applyFill="1" applyBorder="1"/>
    <xf numFmtId="0" fontId="64" fillId="8" borderId="14" xfId="0" applyFont="1" applyFill="1" applyBorder="1" applyAlignment="1">
      <alignment horizontal="center"/>
    </xf>
    <xf numFmtId="0" fontId="81" fillId="8" borderId="27" xfId="0" applyFont="1" applyFill="1" applyBorder="1"/>
    <xf numFmtId="0" fontId="81" fillId="8" borderId="5" xfId="0" applyFont="1" applyFill="1" applyBorder="1"/>
    <xf numFmtId="0" fontId="64" fillId="8" borderId="36" xfId="0" applyFont="1" applyFill="1" applyBorder="1"/>
    <xf numFmtId="0" fontId="64" fillId="0" borderId="36" xfId="0" applyFont="1" applyBorder="1"/>
    <xf numFmtId="0" fontId="64" fillId="8" borderId="37" xfId="0" applyFont="1" applyFill="1" applyBorder="1"/>
    <xf numFmtId="0" fontId="64" fillId="0" borderId="37" xfId="0" applyFont="1" applyBorder="1"/>
    <xf numFmtId="0" fontId="81" fillId="8" borderId="37" xfId="0" applyFont="1" applyFill="1" applyBorder="1" applyAlignment="1">
      <alignment horizontal="left" indent="2"/>
    </xf>
    <xf numFmtId="0" fontId="64" fillId="8" borderId="38" xfId="0" applyFont="1" applyFill="1" applyBorder="1"/>
    <xf numFmtId="0" fontId="64" fillId="0" borderId="38" xfId="0" applyFont="1" applyBorder="1"/>
    <xf numFmtId="0" fontId="81" fillId="0" borderId="4" xfId="0" applyFont="1" applyBorder="1" applyAlignment="1">
      <alignment horizontal="center" vertical="center" wrapText="1"/>
    </xf>
    <xf numFmtId="0" fontId="81" fillId="0" borderId="0" xfId="0" applyFont="1" applyAlignment="1">
      <alignment horizontal="center" vertical="center" wrapText="1"/>
    </xf>
    <xf numFmtId="0" fontId="91" fillId="0" borderId="9" xfId="0" applyFont="1" applyBorder="1" applyAlignment="1">
      <alignment horizontal="left" vertical="center" wrapText="1" indent="2"/>
    </xf>
    <xf numFmtId="49" fontId="91" fillId="8" borderId="11" xfId="0" applyNumberFormat="1" applyFont="1" applyFill="1" applyBorder="1" applyAlignment="1">
      <alignment horizontal="center" vertical="center" wrapText="1"/>
    </xf>
    <xf numFmtId="0" fontId="91" fillId="8" borderId="11" xfId="0" applyFont="1" applyFill="1" applyBorder="1" applyAlignment="1">
      <alignment vertical="center" wrapText="1"/>
    </xf>
    <xf numFmtId="0" fontId="67" fillId="0" borderId="0" xfId="0" applyFont="1" applyAlignment="1">
      <alignment horizontal="center"/>
    </xf>
    <xf numFmtId="0" fontId="81" fillId="0" borderId="0" xfId="0" applyFont="1" applyAlignment="1">
      <alignment horizontal="center"/>
    </xf>
    <xf numFmtId="0" fontId="81" fillId="0" borderId="27" xfId="0" applyFont="1" applyBorder="1" applyAlignment="1">
      <alignment vertical="center" wrapText="1"/>
    </xf>
    <xf numFmtId="0" fontId="81" fillId="0" borderId="8" xfId="0" quotePrefix="1" applyFont="1" applyBorder="1" applyAlignment="1">
      <alignment horizontal="center" vertical="center"/>
    </xf>
    <xf numFmtId="165" fontId="67" fillId="17" borderId="10" xfId="7" applyNumberFormat="1" applyFont="1" applyFill="1" applyBorder="1" applyAlignment="1">
      <alignment horizontal="right" vertical="center" wrapText="1"/>
    </xf>
    <xf numFmtId="165" fontId="67" fillId="8" borderId="10" xfId="7" applyNumberFormat="1" applyFont="1" applyFill="1" applyBorder="1" applyAlignment="1">
      <alignment horizontal="right" vertical="center"/>
    </xf>
    <xf numFmtId="10" fontId="67" fillId="8" borderId="10" xfId="7" applyNumberFormat="1" applyFont="1" applyFill="1" applyBorder="1" applyAlignment="1">
      <alignment horizontal="right" vertical="center"/>
    </xf>
    <xf numFmtId="3" fontId="81" fillId="8" borderId="0" xfId="0" applyNumberFormat="1" applyFont="1" applyFill="1" applyAlignment="1">
      <alignment horizontal="center" vertical="center"/>
    </xf>
    <xf numFmtId="3" fontId="81" fillId="8" borderId="0" xfId="0" applyNumberFormat="1" applyFont="1" applyFill="1"/>
    <xf numFmtId="0" fontId="50" fillId="5" borderId="0" xfId="0" applyFont="1" applyFill="1" applyAlignment="1">
      <alignment horizontal="center"/>
    </xf>
    <xf numFmtId="0" fontId="13" fillId="8" borderId="10" xfId="0" applyFont="1" applyFill="1" applyBorder="1" applyAlignment="1">
      <alignment horizontal="center"/>
    </xf>
    <xf numFmtId="3" fontId="17" fillId="8" borderId="10" xfId="0" applyNumberFormat="1" applyFont="1" applyFill="1" applyBorder="1"/>
    <xf numFmtId="0" fontId="52" fillId="18" borderId="0" xfId="12" applyFont="1" applyFill="1" applyBorder="1" applyAlignment="1">
      <alignment horizontal="center" vertical="center" wrapText="1"/>
    </xf>
    <xf numFmtId="0" fontId="49" fillId="0" borderId="0" xfId="39" applyFont="1" applyAlignment="1">
      <alignment horizontal="left" vertical="center"/>
    </xf>
    <xf numFmtId="0" fontId="13" fillId="0" borderId="0" xfId="39" applyFont="1"/>
    <xf numFmtId="14" fontId="55" fillId="8" borderId="0" xfId="39" applyNumberFormat="1" applyFont="1" applyFill="1" applyAlignment="1">
      <alignment horizontal="left" vertical="center"/>
    </xf>
    <xf numFmtId="164" fontId="55" fillId="8" borderId="0" xfId="39" applyNumberFormat="1" applyFont="1" applyFill="1" applyAlignment="1">
      <alignment horizontal="right" vertical="center"/>
    </xf>
    <xf numFmtId="0" fontId="91" fillId="0" borderId="0" xfId="16" applyFont="1"/>
    <xf numFmtId="165" fontId="91" fillId="0" borderId="7" xfId="41" applyNumberFormat="1" applyFont="1" applyFill="1" applyBorder="1" applyAlignment="1">
      <alignment vertical="center"/>
    </xf>
    <xf numFmtId="168" fontId="91" fillId="0" borderId="7" xfId="41" applyNumberFormat="1" applyFont="1" applyFill="1" applyBorder="1" applyAlignment="1">
      <alignment vertical="center"/>
    </xf>
    <xf numFmtId="165" fontId="91" fillId="0" borderId="9" xfId="41" applyNumberFormat="1" applyFont="1" applyFill="1" applyBorder="1" applyAlignment="1">
      <alignment vertical="center"/>
    </xf>
    <xf numFmtId="168" fontId="91" fillId="0" borderId="9" xfId="41" applyNumberFormat="1" applyFont="1" applyFill="1" applyBorder="1" applyAlignment="1">
      <alignment vertical="center"/>
    </xf>
    <xf numFmtId="165" fontId="91" fillId="0" borderId="10" xfId="41" applyNumberFormat="1" applyFont="1" applyFill="1" applyBorder="1" applyAlignment="1">
      <alignment vertical="center"/>
    </xf>
    <xf numFmtId="0" fontId="16" fillId="0" borderId="0" xfId="39" applyFont="1" applyAlignment="1">
      <alignment horizontal="left" indent="1"/>
    </xf>
    <xf numFmtId="0" fontId="52" fillId="0" borderId="0" xfId="38" applyFont="1" applyFill="1" applyBorder="1" applyAlignment="1">
      <alignment horizontal="center" vertical="center" wrapText="1"/>
    </xf>
    <xf numFmtId="0" fontId="5" fillId="0" borderId="0" xfId="42"/>
    <xf numFmtId="0" fontId="145" fillId="8" borderId="44" xfId="16" applyFont="1" applyFill="1" applyBorder="1" applyAlignment="1">
      <alignment horizontal="right" vertical="top"/>
    </xf>
    <xf numFmtId="0" fontId="145" fillId="8" borderId="44" xfId="16" applyFont="1" applyFill="1" applyBorder="1" applyAlignment="1">
      <alignment horizontal="right" wrapText="1"/>
    </xf>
    <xf numFmtId="0" fontId="53" fillId="8" borderId="0" xfId="16" applyFont="1" applyFill="1" applyAlignment="1">
      <alignment horizontal="center" vertical="center"/>
    </xf>
    <xf numFmtId="0" fontId="53" fillId="8" borderId="0" xfId="16" applyFont="1" applyFill="1" applyAlignment="1">
      <alignment vertical="center" wrapText="1"/>
    </xf>
    <xf numFmtId="0" fontId="137" fillId="8" borderId="0" xfId="16" applyFont="1" applyFill="1" applyAlignment="1">
      <alignment horizontal="right" vertical="center" wrapText="1"/>
    </xf>
    <xf numFmtId="0" fontId="137" fillId="8" borderId="31" xfId="16" applyFont="1" applyFill="1" applyBorder="1" applyAlignment="1">
      <alignment horizontal="right" vertical="center" wrapText="1"/>
    </xf>
    <xf numFmtId="0" fontId="53" fillId="8" borderId="8" xfId="16" applyFont="1" applyFill="1" applyBorder="1" applyAlignment="1">
      <alignment horizontal="center" vertical="center"/>
    </xf>
    <xf numFmtId="0" fontId="53" fillId="8" borderId="8" xfId="16" applyFont="1" applyFill="1" applyBorder="1" applyAlignment="1">
      <alignment vertical="center" wrapText="1"/>
    </xf>
    <xf numFmtId="0" fontId="137" fillId="8" borderId="8" xfId="16" applyFont="1" applyFill="1" applyBorder="1" applyAlignment="1">
      <alignment horizontal="right" vertical="center" wrapText="1"/>
    </xf>
    <xf numFmtId="0" fontId="137" fillId="8" borderId="8" xfId="42" applyFont="1" applyFill="1" applyBorder="1" applyAlignment="1">
      <alignment horizontal="right" vertical="center" wrapText="1"/>
    </xf>
    <xf numFmtId="9" fontId="137" fillId="8" borderId="0" xfId="19" applyFont="1" applyFill="1" applyBorder="1" applyAlignment="1">
      <alignment horizontal="right" vertical="center"/>
    </xf>
    <xf numFmtId="0" fontId="55" fillId="8" borderId="8" xfId="16" applyFont="1" applyFill="1" applyBorder="1" applyAlignment="1">
      <alignment horizontal="left" wrapText="1"/>
    </xf>
    <xf numFmtId="0" fontId="146" fillId="8" borderId="8" xfId="42" applyFont="1" applyFill="1" applyBorder="1" applyAlignment="1">
      <alignment horizontal="right" vertical="center"/>
    </xf>
    <xf numFmtId="3" fontId="137" fillId="8" borderId="8" xfId="42" applyNumberFormat="1" applyFont="1" applyFill="1" applyBorder="1" applyAlignment="1">
      <alignment vertical="center"/>
    </xf>
    <xf numFmtId="3" fontId="137" fillId="8" borderId="8" xfId="42" applyNumberFormat="1" applyFont="1" applyFill="1" applyBorder="1" applyAlignment="1">
      <alignment horizontal="right" vertical="center" wrapText="1"/>
    </xf>
    <xf numFmtId="3" fontId="137" fillId="8" borderId="8" xfId="42" applyNumberFormat="1" applyFont="1" applyFill="1" applyBorder="1" applyAlignment="1">
      <alignment horizontal="right" vertical="center"/>
    </xf>
    <xf numFmtId="9" fontId="137" fillId="8" borderId="8" xfId="19" applyFont="1" applyFill="1" applyBorder="1" applyAlignment="1">
      <alignment vertical="center"/>
    </xf>
    <xf numFmtId="9" fontId="137" fillId="8" borderId="0" xfId="19" applyFont="1" applyFill="1" applyBorder="1" applyAlignment="1">
      <alignment vertical="center"/>
    </xf>
    <xf numFmtId="9" fontId="137" fillId="8" borderId="8" xfId="19" applyFont="1" applyFill="1" applyBorder="1" applyAlignment="1">
      <alignment horizontal="right" vertical="center"/>
    </xf>
    <xf numFmtId="9" fontId="137" fillId="8" borderId="8" xfId="19" applyFont="1" applyFill="1" applyBorder="1" applyAlignment="1">
      <alignment horizontal="right" vertical="center" wrapText="1"/>
    </xf>
    <xf numFmtId="0" fontId="53" fillId="8" borderId="8" xfId="16" applyFont="1" applyFill="1" applyBorder="1" applyAlignment="1">
      <alignment horizontal="left" vertical="center" wrapText="1"/>
    </xf>
    <xf numFmtId="0" fontId="137" fillId="8" borderId="7" xfId="42" applyFont="1" applyFill="1" applyBorder="1" applyAlignment="1">
      <alignment horizontal="right" vertical="center" wrapText="1"/>
    </xf>
    <xf numFmtId="0" fontId="137" fillId="8" borderId="7" xfId="16" applyFont="1" applyFill="1" applyBorder="1" applyAlignment="1">
      <alignment horizontal="right" vertical="center" wrapText="1"/>
    </xf>
    <xf numFmtId="10" fontId="137" fillId="8" borderId="8" xfId="19" applyNumberFormat="1" applyFont="1" applyFill="1" applyBorder="1" applyAlignment="1">
      <alignment horizontal="right" vertical="center" wrapText="1"/>
    </xf>
    <xf numFmtId="0" fontId="137" fillId="8" borderId="8" xfId="42" applyFont="1" applyFill="1" applyBorder="1" applyAlignment="1">
      <alignment horizontal="right" vertical="center"/>
    </xf>
    <xf numFmtId="0" fontId="53" fillId="8" borderId="0" xfId="16" applyFont="1" applyFill="1" applyAlignment="1">
      <alignment horizontal="left" vertical="center" wrapText="1"/>
    </xf>
    <xf numFmtId="0" fontId="137" fillId="8" borderId="8" xfId="42" quotePrefix="1" applyFont="1" applyFill="1" applyBorder="1" applyAlignment="1">
      <alignment horizontal="right" vertical="center" wrapText="1"/>
    </xf>
    <xf numFmtId="0" fontId="53" fillId="8" borderId="32" xfId="16" applyFont="1" applyFill="1" applyBorder="1" applyAlignment="1">
      <alignment horizontal="center" vertical="center"/>
    </xf>
    <xf numFmtId="0" fontId="53" fillId="8" borderId="32" xfId="16" applyFont="1" applyFill="1" applyBorder="1" applyAlignment="1">
      <alignment horizontal="left" vertical="center" wrapText="1"/>
    </xf>
    <xf numFmtId="0" fontId="137" fillId="8" borderId="32" xfId="42" applyFont="1" applyFill="1" applyBorder="1" applyAlignment="1">
      <alignment vertical="center" wrapText="1"/>
    </xf>
    <xf numFmtId="0" fontId="137" fillId="8" borderId="32" xfId="42" applyFont="1" applyFill="1" applyBorder="1" applyAlignment="1">
      <alignment horizontal="center" vertical="center" wrapText="1"/>
    </xf>
    <xf numFmtId="0" fontId="137" fillId="8" borderId="32" xfId="42" applyFont="1" applyFill="1" applyBorder="1" applyAlignment="1">
      <alignment horizontal="right" vertical="center" wrapText="1"/>
    </xf>
    <xf numFmtId="0" fontId="66" fillId="8" borderId="0" xfId="16" applyFont="1" applyFill="1" applyAlignment="1">
      <alignment horizontal="right" vertical="center" wrapText="1"/>
    </xf>
    <xf numFmtId="0" fontId="147" fillId="8" borderId="0" xfId="42" applyFont="1" applyFill="1"/>
    <xf numFmtId="0" fontId="123" fillId="8" borderId="0" xfId="16" applyFont="1" applyFill="1"/>
    <xf numFmtId="0" fontId="148" fillId="8" borderId="0" xfId="16" applyFont="1" applyFill="1"/>
    <xf numFmtId="0" fontId="123" fillId="8" borderId="0" xfId="42" quotePrefix="1" applyFont="1" applyFill="1" applyAlignment="1">
      <alignment wrapText="1"/>
    </xf>
    <xf numFmtId="0" fontId="15" fillId="0" borderId="0" xfId="0" applyFont="1" applyBorder="1"/>
    <xf numFmtId="3" fontId="11" fillId="0" borderId="36" xfId="36" applyNumberFormat="1" applyFont="1" applyBorder="1" applyAlignment="1">
      <alignment horizontal="center" vertical="center" wrapText="1"/>
    </xf>
    <xf numFmtId="3" fontId="11" fillId="0" borderId="37" xfId="36" applyNumberFormat="1" applyFont="1" applyBorder="1" applyAlignment="1">
      <alignment horizontal="center" vertical="center" wrapText="1"/>
    </xf>
    <xf numFmtId="3" fontId="11" fillId="0" borderId="38" xfId="36" applyNumberFormat="1" applyFont="1" applyBorder="1" applyAlignment="1">
      <alignment horizontal="center" vertical="center" wrapText="1"/>
    </xf>
    <xf numFmtId="3" fontId="53" fillId="0" borderId="8" xfId="0" applyNumberFormat="1" applyFont="1" applyBorder="1" applyAlignment="1">
      <alignment horizontal="center" vertical="center" wrapText="1"/>
    </xf>
    <xf numFmtId="3" fontId="53" fillId="0" borderId="11" xfId="0" applyNumberFormat="1" applyFont="1" applyBorder="1" applyAlignment="1">
      <alignment horizontal="center" vertical="center" wrapText="1"/>
    </xf>
    <xf numFmtId="9" fontId="53" fillId="0" borderId="11" xfId="0" applyNumberFormat="1" applyFont="1" applyBorder="1" applyAlignment="1">
      <alignment horizontal="center" vertical="center" wrapText="1"/>
    </xf>
    <xf numFmtId="0" fontId="152" fillId="5" borderId="8" xfId="0" applyFont="1" applyFill="1" applyBorder="1" applyAlignment="1">
      <alignment vertical="center" wrapText="1"/>
    </xf>
    <xf numFmtId="9" fontId="53" fillId="0" borderId="8" xfId="0" applyNumberFormat="1" applyFont="1" applyBorder="1" applyAlignment="1">
      <alignment horizontal="center" vertical="center" wrapText="1"/>
    </xf>
    <xf numFmtId="165" fontId="53" fillId="0" borderId="8" xfId="0" applyNumberFormat="1" applyFont="1" applyBorder="1" applyAlignment="1">
      <alignment horizontal="center" vertical="center" wrapText="1"/>
    </xf>
    <xf numFmtId="0" fontId="153" fillId="5" borderId="8" xfId="0" applyFont="1" applyFill="1" applyBorder="1" applyAlignment="1">
      <alignment vertical="center" wrapText="1"/>
    </xf>
    <xf numFmtId="3" fontId="53" fillId="0" borderId="9" xfId="0" applyNumberFormat="1" applyFont="1" applyBorder="1" applyAlignment="1">
      <alignment horizontal="center" vertical="center" wrapText="1"/>
    </xf>
    <xf numFmtId="165" fontId="53" fillId="0" borderId="9" xfId="0" applyNumberFormat="1" applyFont="1" applyBorder="1" applyAlignment="1">
      <alignment horizontal="center" vertical="center" wrapText="1"/>
    </xf>
    <xf numFmtId="9" fontId="53" fillId="0" borderId="9"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165" fontId="55" fillId="0" borderId="10" xfId="0" applyNumberFormat="1" applyFont="1" applyBorder="1" applyAlignment="1">
      <alignment horizontal="center" vertical="center" wrapText="1"/>
    </xf>
    <xf numFmtId="3" fontId="55" fillId="0" borderId="8" xfId="0" applyNumberFormat="1" applyFont="1" applyBorder="1" applyAlignment="1">
      <alignment horizontal="center" vertical="center" wrapText="1"/>
    </xf>
    <xf numFmtId="0" fontId="81" fillId="0" borderId="0" xfId="0" applyFont="1" applyBorder="1" applyAlignment="1">
      <alignment vertical="center"/>
    </xf>
    <xf numFmtId="3" fontId="53" fillId="0" borderId="17" xfId="0" applyNumberFormat="1" applyFont="1" applyBorder="1" applyAlignment="1">
      <alignment horizontal="center" wrapText="1"/>
    </xf>
    <xf numFmtId="14" fontId="58" fillId="8" borderId="12" xfId="13" quotePrefix="1" applyNumberFormat="1" applyFont="1" applyFill="1" applyBorder="1" applyAlignment="1">
      <alignment horizontal="right" vertical="center" wrapText="1"/>
    </xf>
    <xf numFmtId="14" fontId="92" fillId="8" borderId="12" xfId="13" quotePrefix="1" applyNumberFormat="1" applyFont="1" applyFill="1" applyBorder="1" applyAlignment="1">
      <alignment horizontal="right" vertical="center" wrapText="1"/>
    </xf>
    <xf numFmtId="3" fontId="58" fillId="12" borderId="0" xfId="9" applyNumberFormat="1" applyFont="1" applyFill="1" applyAlignment="1">
      <alignment horizontal="right" vertical="center"/>
    </xf>
    <xf numFmtId="3" fontId="58" fillId="12" borderId="8" xfId="9" applyNumberFormat="1" applyFont="1" applyFill="1" applyBorder="1" applyAlignment="1">
      <alignment horizontal="right" vertical="center"/>
    </xf>
    <xf numFmtId="3" fontId="58" fillId="12" borderId="9" xfId="9" applyNumberFormat="1" applyFont="1" applyFill="1" applyBorder="1" applyAlignment="1">
      <alignment horizontal="right" vertical="center"/>
    </xf>
    <xf numFmtId="3" fontId="58" fillId="12" borderId="10" xfId="9" applyNumberFormat="1" applyFont="1" applyFill="1" applyBorder="1" applyAlignment="1">
      <alignment horizontal="right" vertical="center"/>
    </xf>
    <xf numFmtId="0" fontId="11" fillId="0" borderId="0" xfId="11" applyFont="1"/>
    <xf numFmtId="0" fontId="49" fillId="0" borderId="0" xfId="16" quotePrefix="1" applyFont="1" applyAlignment="1">
      <alignment horizontal="left" vertical="center"/>
    </xf>
    <xf numFmtId="0" fontId="15" fillId="0" borderId="0" xfId="9" quotePrefix="1" applyFont="1" applyAlignment="1">
      <alignment horizontal="left" vertical="center"/>
    </xf>
    <xf numFmtId="0" fontId="15" fillId="0" borderId="0" xfId="16" quotePrefix="1" applyFont="1" applyAlignment="1">
      <alignment horizontal="left" vertical="center"/>
    </xf>
    <xf numFmtId="0" fontId="10" fillId="8" borderId="0" xfId="16" applyFont="1" applyFill="1" applyAlignment="1">
      <alignment horizontal="left"/>
    </xf>
    <xf numFmtId="0" fontId="11" fillId="0" borderId="0" xfId="11" applyFont="1" applyAlignment="1">
      <alignment horizontal="left"/>
    </xf>
    <xf numFmtId="0" fontId="10" fillId="0" borderId="0" xfId="16" applyFont="1"/>
    <xf numFmtId="0" fontId="67" fillId="0" borderId="0" xfId="11" applyFont="1" applyAlignment="1">
      <alignment vertical="center" wrapText="1"/>
    </xf>
    <xf numFmtId="0" fontId="81" fillId="8" borderId="0" xfId="13" applyFont="1" applyFill="1" applyAlignment="1">
      <alignment horizontal="center" vertical="center" wrapText="1"/>
    </xf>
    <xf numFmtId="3" fontId="53" fillId="0" borderId="0" xfId="0" applyNumberFormat="1" applyFont="1" applyAlignment="1">
      <alignment vertical="center" wrapText="1"/>
    </xf>
    <xf numFmtId="0" fontId="81" fillId="0" borderId="0" xfId="11" applyFont="1"/>
    <xf numFmtId="49" fontId="67" fillId="0" borderId="45" xfId="14" applyNumberFormat="1" applyFont="1" applyBorder="1" applyAlignment="1">
      <alignment horizontal="center" vertical="center" wrapText="1"/>
    </xf>
    <xf numFmtId="0" fontId="67" fillId="0" borderId="0" xfId="11" applyFont="1"/>
    <xf numFmtId="0" fontId="53" fillId="0" borderId="0" xfId="11" applyFont="1"/>
    <xf numFmtId="3" fontId="53" fillId="8" borderId="11" xfId="13" applyNumberFormat="1" applyFont="1" applyFill="1" applyBorder="1" applyAlignment="1">
      <alignment horizontal="right" vertical="center" wrapText="1"/>
    </xf>
    <xf numFmtId="3" fontId="91" fillId="8" borderId="11" xfId="13" applyNumberFormat="1" applyFont="1" applyFill="1" applyBorder="1" applyAlignment="1">
      <alignment horizontal="right" vertical="center" wrapText="1"/>
    </xf>
    <xf numFmtId="3" fontId="53" fillId="8" borderId="8" xfId="13" applyNumberFormat="1" applyFont="1" applyFill="1" applyBorder="1" applyAlignment="1">
      <alignment horizontal="right" vertical="center" wrapText="1"/>
    </xf>
    <xf numFmtId="3" fontId="91" fillId="8" borderId="8" xfId="13" applyNumberFormat="1" applyFont="1" applyFill="1" applyBorder="1" applyAlignment="1">
      <alignment horizontal="right" vertical="center" wrapText="1"/>
    </xf>
    <xf numFmtId="3" fontId="53" fillId="8" borderId="17" xfId="13" applyNumberFormat="1" applyFont="1" applyFill="1" applyBorder="1" applyAlignment="1">
      <alignment horizontal="right" vertical="center" wrapText="1"/>
    </xf>
    <xf numFmtId="3" fontId="91" fillId="8" borderId="17" xfId="13" applyNumberFormat="1" applyFont="1" applyFill="1" applyBorder="1" applyAlignment="1">
      <alignment horizontal="right" vertical="center" wrapText="1"/>
    </xf>
    <xf numFmtId="0" fontId="64" fillId="0" borderId="0" xfId="11" applyFont="1"/>
    <xf numFmtId="0" fontId="91" fillId="0" borderId="0" xfId="11" applyFont="1"/>
    <xf numFmtId="0" fontId="114" fillId="0" borderId="0" xfId="11" applyFont="1"/>
    <xf numFmtId="0" fontId="34" fillId="0" borderId="0" xfId="11" applyFont="1"/>
    <xf numFmtId="0" fontId="34" fillId="0" borderId="0" xfId="15" applyFont="1"/>
    <xf numFmtId="0" fontId="11" fillId="8" borderId="0" xfId="16" applyFont="1" applyFill="1" applyAlignment="1">
      <alignment horizontal="left"/>
    </xf>
    <xf numFmtId="0" fontId="67" fillId="0" borderId="0" xfId="15" applyFont="1" applyAlignment="1">
      <alignment vertical="center" wrapText="1"/>
    </xf>
    <xf numFmtId="0" fontId="81" fillId="0" borderId="0" xfId="15" applyFont="1"/>
    <xf numFmtId="0" fontId="91" fillId="0" borderId="16" xfId="16" applyFont="1" applyBorder="1" applyAlignment="1">
      <alignment vertical="center" wrapText="1"/>
    </xf>
    <xf numFmtId="3" fontId="91" fillId="8" borderId="16" xfId="13" applyNumberFormat="1" applyFont="1" applyFill="1" applyBorder="1" applyAlignment="1">
      <alignment horizontal="right" vertical="center" wrapText="1"/>
    </xf>
    <xf numFmtId="0" fontId="135" fillId="7" borderId="7" xfId="15" applyFont="1" applyFill="1" applyBorder="1" applyAlignment="1">
      <alignment vertical="center" wrapText="1"/>
    </xf>
    <xf numFmtId="0" fontId="55" fillId="0" borderId="0" xfId="15" applyFont="1" applyAlignment="1">
      <alignment vertical="center" wrapText="1"/>
    </xf>
    <xf numFmtId="0" fontId="91" fillId="0" borderId="8" xfId="16" applyFont="1" applyBorder="1" applyAlignment="1">
      <alignment vertical="center" wrapText="1"/>
    </xf>
    <xf numFmtId="0" fontId="135" fillId="7" borderId="8" xfId="15" applyFont="1" applyFill="1" applyBorder="1" applyAlignment="1">
      <alignment vertical="center" wrapText="1"/>
    </xf>
    <xf numFmtId="0" fontId="91" fillId="0" borderId="17" xfId="16" applyFont="1" applyBorder="1" applyAlignment="1">
      <alignment vertical="center" wrapText="1"/>
    </xf>
    <xf numFmtId="0" fontId="135" fillId="7" borderId="17" xfId="15" applyFont="1" applyFill="1" applyBorder="1" applyAlignment="1">
      <alignment vertical="center" wrapText="1"/>
    </xf>
    <xf numFmtId="0" fontId="53" fillId="0" borderId="0" xfId="15" applyFont="1"/>
    <xf numFmtId="0" fontId="33" fillId="0" borderId="0" xfId="15" applyFont="1"/>
    <xf numFmtId="0" fontId="81" fillId="0" borderId="0" xfId="16" applyFont="1"/>
    <xf numFmtId="0" fontId="91" fillId="0" borderId="0" xfId="15" applyFont="1" applyAlignment="1">
      <alignment horizontal="center" vertical="center" wrapText="1"/>
    </xf>
    <xf numFmtId="0" fontId="67" fillId="0" borderId="0" xfId="16" applyFont="1" applyAlignment="1">
      <alignment horizontal="center" vertical="center" wrapText="1"/>
    </xf>
    <xf numFmtId="0" fontId="92" fillId="0" borderId="5" xfId="16" applyFont="1" applyBorder="1" applyAlignment="1">
      <alignment horizontal="center" vertical="center" wrapText="1"/>
    </xf>
    <xf numFmtId="0" fontId="92" fillId="0" borderId="5" xfId="17" quotePrefix="1" applyFont="1" applyBorder="1" applyAlignment="1">
      <alignment horizontal="center" vertical="center" wrapText="1"/>
    </xf>
    <xf numFmtId="0" fontId="67" fillId="0" borderId="0" xfId="16" applyFont="1"/>
    <xf numFmtId="0" fontId="92" fillId="0" borderId="0" xfId="16" applyFont="1" applyAlignment="1">
      <alignment horizontal="center" vertical="center" wrapText="1"/>
    </xf>
    <xf numFmtId="0" fontId="92" fillId="0" borderId="0" xfId="17" quotePrefix="1" applyFont="1" applyAlignment="1">
      <alignment horizontal="center" vertical="center" wrapText="1"/>
    </xf>
    <xf numFmtId="0" fontId="91" fillId="0" borderId="11" xfId="16" applyFont="1" applyBorder="1" applyAlignment="1">
      <alignment vertical="center" wrapText="1"/>
    </xf>
    <xf numFmtId="0" fontId="99" fillId="0" borderId="0" xfId="16" applyFont="1" applyAlignment="1">
      <alignment horizontal="justify"/>
    </xf>
    <xf numFmtId="3" fontId="53" fillId="0" borderId="11" xfId="0" applyNumberFormat="1" applyFont="1" applyBorder="1" applyAlignment="1">
      <alignment vertical="center" wrapText="1"/>
    </xf>
    <xf numFmtId="3" fontId="53" fillId="8" borderId="11" xfId="0" applyNumberFormat="1" applyFont="1" applyFill="1" applyBorder="1" applyAlignment="1">
      <alignment vertical="center" wrapText="1"/>
    </xf>
    <xf numFmtId="3" fontId="53" fillId="0" borderId="8" xfId="0" applyNumberFormat="1" applyFont="1" applyBorder="1" applyAlignment="1">
      <alignment vertical="center" wrapText="1"/>
    </xf>
    <xf numFmtId="3" fontId="53" fillId="8" borderId="8" xfId="0" applyNumberFormat="1" applyFont="1" applyFill="1" applyBorder="1" applyAlignment="1">
      <alignment vertical="center" wrapText="1"/>
    </xf>
    <xf numFmtId="3" fontId="53" fillId="0" borderId="9" xfId="0" applyNumberFormat="1" applyFont="1" applyBorder="1" applyAlignment="1">
      <alignment vertical="center" wrapText="1"/>
    </xf>
    <xf numFmtId="3" fontId="53" fillId="8" borderId="9" xfId="0" applyNumberFormat="1" applyFont="1" applyFill="1" applyBorder="1" applyAlignment="1">
      <alignment vertical="center" wrapText="1"/>
    </xf>
    <xf numFmtId="3" fontId="55" fillId="0" borderId="10" xfId="0" applyNumberFormat="1" applyFont="1" applyBorder="1" applyAlignment="1">
      <alignment vertical="center" wrapText="1"/>
    </xf>
    <xf numFmtId="3" fontId="154" fillId="0" borderId="11" xfId="0" applyNumberFormat="1" applyFont="1" applyBorder="1" applyAlignment="1">
      <alignment vertical="center" wrapText="1"/>
    </xf>
    <xf numFmtId="3" fontId="154" fillId="0" borderId="8" xfId="0" applyNumberFormat="1" applyFont="1" applyBorder="1" applyAlignment="1">
      <alignment vertical="center" wrapText="1"/>
    </xf>
    <xf numFmtId="3" fontId="154" fillId="0" borderId="9" xfId="0" applyNumberFormat="1" applyFont="1" applyBorder="1" applyAlignment="1">
      <alignment vertical="center" wrapText="1"/>
    </xf>
    <xf numFmtId="3" fontId="154" fillId="0" borderId="10" xfId="0" applyNumberFormat="1" applyFont="1" applyBorder="1" applyAlignment="1">
      <alignment vertical="center" wrapText="1"/>
    </xf>
    <xf numFmtId="0" fontId="81" fillId="20" borderId="0" xfId="0" applyFont="1" applyFill="1"/>
    <xf numFmtId="3" fontId="53" fillId="6" borderId="0" xfId="0" applyNumberFormat="1" applyFont="1" applyFill="1" applyAlignment="1">
      <alignment horizontal="right" vertical="center" wrapText="1"/>
    </xf>
    <xf numFmtId="3" fontId="53" fillId="6" borderId="16" xfId="0" applyNumberFormat="1" applyFont="1" applyFill="1" applyBorder="1" applyAlignment="1">
      <alignment horizontal="right" vertical="center" wrapText="1"/>
    </xf>
    <xf numFmtId="3" fontId="53" fillId="6" borderId="8" xfId="0" applyNumberFormat="1" applyFont="1" applyFill="1" applyBorder="1" applyAlignment="1">
      <alignment horizontal="right" vertical="center" wrapText="1"/>
    </xf>
    <xf numFmtId="3" fontId="155" fillId="7" borderId="8" xfId="0" applyNumberFormat="1" applyFont="1" applyFill="1" applyBorder="1" applyAlignment="1">
      <alignment vertical="center" wrapText="1"/>
    </xf>
    <xf numFmtId="3" fontId="53" fillId="7" borderId="15" xfId="0" applyNumberFormat="1" applyFont="1" applyFill="1" applyBorder="1" applyAlignment="1">
      <alignment vertical="center" wrapText="1"/>
    </xf>
    <xf numFmtId="3" fontId="53" fillId="6" borderId="15" xfId="0" applyNumberFormat="1" applyFont="1" applyFill="1" applyBorder="1" applyAlignment="1">
      <alignment horizontal="right" vertical="center" wrapText="1"/>
    </xf>
    <xf numFmtId="3" fontId="53" fillId="6" borderId="16" xfId="0" applyNumberFormat="1" applyFont="1" applyFill="1" applyBorder="1" applyAlignment="1">
      <alignment vertical="center" wrapText="1"/>
    </xf>
    <xf numFmtId="3" fontId="53" fillId="6" borderId="8" xfId="0" applyNumberFormat="1" applyFont="1" applyFill="1" applyBorder="1" applyAlignment="1">
      <alignment vertical="center" wrapText="1"/>
    </xf>
    <xf numFmtId="3" fontId="53" fillId="0" borderId="0" xfId="0" applyNumberFormat="1" applyFont="1" applyAlignment="1">
      <alignment vertical="center"/>
    </xf>
    <xf numFmtId="9" fontId="55" fillId="0" borderId="14" xfId="7" applyFont="1" applyFill="1" applyBorder="1" applyAlignment="1">
      <alignment vertical="center"/>
    </xf>
    <xf numFmtId="167" fontId="55" fillId="8" borderId="16" xfId="31" applyNumberFormat="1" applyFont="1" applyFill="1" applyBorder="1" applyAlignment="1">
      <alignment vertical="center" wrapText="1"/>
    </xf>
    <xf numFmtId="167" fontId="55" fillId="8" borderId="16" xfId="31" applyNumberFormat="1" applyFont="1" applyFill="1" applyBorder="1" applyAlignment="1">
      <alignment vertical="center"/>
    </xf>
    <xf numFmtId="167" fontId="53" fillId="0" borderId="8" xfId="31" applyNumberFormat="1" applyFont="1" applyBorder="1" applyAlignment="1">
      <alignment vertical="center"/>
    </xf>
    <xf numFmtId="167" fontId="53" fillId="0" borderId="8" xfId="31" applyNumberFormat="1" applyFont="1" applyBorder="1" applyAlignment="1">
      <alignment vertical="center" wrapText="1"/>
    </xf>
    <xf numFmtId="167" fontId="53" fillId="7" borderId="8" xfId="31" applyNumberFormat="1" applyFont="1" applyFill="1" applyBorder="1" applyAlignment="1">
      <alignment vertical="center" wrapText="1"/>
    </xf>
    <xf numFmtId="167" fontId="156" fillId="8" borderId="8" xfId="31" applyNumberFormat="1" applyFont="1" applyFill="1" applyBorder="1" applyAlignment="1">
      <alignment vertical="center" wrapText="1"/>
    </xf>
    <xf numFmtId="167" fontId="55" fillId="8" borderId="8" xfId="31" applyNumberFormat="1" applyFont="1" applyFill="1" applyBorder="1" applyAlignment="1">
      <alignment vertical="center" wrapText="1"/>
    </xf>
    <xf numFmtId="167" fontId="55" fillId="0" borderId="8" xfId="31" applyNumberFormat="1" applyFont="1" applyFill="1" applyBorder="1" applyAlignment="1">
      <alignment vertical="center" wrapText="1"/>
    </xf>
    <xf numFmtId="167" fontId="53" fillId="0" borderId="8" xfId="31" applyNumberFormat="1" applyFont="1" applyFill="1" applyBorder="1" applyAlignment="1">
      <alignment vertical="center" wrapText="1"/>
    </xf>
    <xf numFmtId="167" fontId="157" fillId="8" borderId="8" xfId="31" applyNumberFormat="1" applyFont="1" applyFill="1" applyBorder="1" applyAlignment="1">
      <alignment horizontal="center" vertical="center" wrapText="1"/>
    </xf>
    <xf numFmtId="167" fontId="53" fillId="0" borderId="8" xfId="31" applyNumberFormat="1" applyFont="1" applyBorder="1" applyAlignment="1">
      <alignment horizontal="center" vertical="center" wrapText="1"/>
    </xf>
    <xf numFmtId="167" fontId="53" fillId="7" borderId="15" xfId="31" applyNumberFormat="1" applyFont="1" applyFill="1" applyBorder="1" applyAlignment="1">
      <alignment vertical="center"/>
    </xf>
    <xf numFmtId="167" fontId="55" fillId="0" borderId="15" xfId="31" applyNumberFormat="1" applyFont="1" applyBorder="1" applyAlignment="1">
      <alignment vertical="center"/>
    </xf>
    <xf numFmtId="167" fontId="53" fillId="7" borderId="16" xfId="31" applyNumberFormat="1" applyFont="1" applyFill="1" applyBorder="1" applyAlignment="1">
      <alignment vertical="center" wrapText="1"/>
    </xf>
    <xf numFmtId="167" fontId="55" fillId="7" borderId="16" xfId="31" applyNumberFormat="1" applyFont="1" applyFill="1" applyBorder="1" applyAlignment="1">
      <alignment vertical="center" wrapText="1"/>
    </xf>
    <xf numFmtId="167" fontId="55" fillId="8" borderId="8" xfId="31" quotePrefix="1" applyNumberFormat="1" applyFont="1" applyFill="1" applyBorder="1" applyAlignment="1">
      <alignment vertical="center" wrapText="1"/>
    </xf>
    <xf numFmtId="167" fontId="53" fillId="8" borderId="8" xfId="31" applyNumberFormat="1" applyFont="1" applyFill="1" applyBorder="1" applyAlignment="1">
      <alignment vertical="center" wrapText="1"/>
    </xf>
    <xf numFmtId="9" fontId="55" fillId="8" borderId="10" xfId="7" applyFont="1" applyFill="1" applyBorder="1" applyAlignment="1">
      <alignment vertical="center"/>
    </xf>
    <xf numFmtId="3" fontId="91" fillId="0" borderId="11" xfId="5" applyFont="1" applyFill="1" applyBorder="1" applyAlignment="1">
      <alignment horizontal="right" vertical="center" indent="1"/>
      <protection locked="0"/>
    </xf>
    <xf numFmtId="3" fontId="91" fillId="7" borderId="11" xfId="5" applyFont="1" applyFill="1" applyBorder="1" applyAlignment="1">
      <alignment horizontal="right" vertical="center" indent="1"/>
      <protection locked="0"/>
    </xf>
    <xf numFmtId="3" fontId="91" fillId="0" borderId="8" xfId="5" applyFont="1" applyFill="1" applyBorder="1" applyAlignment="1">
      <alignment horizontal="right" vertical="center" indent="1"/>
      <protection locked="0"/>
    </xf>
    <xf numFmtId="3" fontId="91" fillId="0" borderId="17" xfId="5" applyFont="1" applyFill="1" applyBorder="1" applyAlignment="1">
      <alignment horizontal="right" vertical="center" indent="1"/>
      <protection locked="0"/>
    </xf>
    <xf numFmtId="3" fontId="130" fillId="7" borderId="17" xfId="5" applyFont="1" applyFill="1" applyBorder="1" applyAlignment="1">
      <alignment horizontal="right" vertical="center" indent="1"/>
      <protection locked="0"/>
    </xf>
    <xf numFmtId="3" fontId="81" fillId="0" borderId="11" xfId="5" applyFont="1" applyFill="1" applyBorder="1" applyAlignment="1">
      <alignment horizontal="right" vertical="center" indent="1"/>
      <protection locked="0"/>
    </xf>
    <xf numFmtId="3" fontId="81" fillId="0" borderId="8" xfId="5" applyFont="1" applyFill="1" applyBorder="1" applyAlignment="1">
      <alignment horizontal="right" vertical="center" indent="1"/>
      <protection locked="0"/>
    </xf>
    <xf numFmtId="3" fontId="81" fillId="11" borderId="8" xfId="5" applyFont="1" applyFill="1" applyBorder="1" applyAlignment="1">
      <alignment horizontal="right" vertical="center" indent="1"/>
      <protection locked="0"/>
    </xf>
    <xf numFmtId="3" fontId="81" fillId="0" borderId="17" xfId="5" applyFont="1" applyFill="1" applyBorder="1" applyAlignment="1">
      <alignment horizontal="right" vertical="center" indent="1"/>
      <protection locked="0"/>
    </xf>
    <xf numFmtId="3" fontId="81" fillId="11" borderId="17" xfId="5" applyFont="1" applyFill="1" applyBorder="1" applyAlignment="1">
      <alignment horizontal="right" vertical="center" indent="1"/>
      <protection locked="0"/>
    </xf>
    <xf numFmtId="3" fontId="81" fillId="12" borderId="11" xfId="16" applyNumberFormat="1" applyFont="1" applyFill="1" applyBorder="1" applyAlignment="1">
      <alignment horizontal="right" vertical="center"/>
    </xf>
    <xf numFmtId="9" fontId="81" fillId="12" borderId="11" xfId="7" applyFont="1" applyFill="1" applyBorder="1" applyAlignment="1">
      <alignment horizontal="right" vertical="center"/>
    </xf>
    <xf numFmtId="3" fontId="81" fillId="12" borderId="8" xfId="16" applyNumberFormat="1" applyFont="1" applyFill="1" applyBorder="1" applyAlignment="1">
      <alignment horizontal="right" vertical="center"/>
    </xf>
    <xf numFmtId="9" fontId="81" fillId="12" borderId="8" xfId="7" applyFont="1" applyFill="1" applyBorder="1" applyAlignment="1">
      <alignment horizontal="right" vertical="center"/>
    </xf>
    <xf numFmtId="3" fontId="81" fillId="12" borderId="17" xfId="16" applyNumberFormat="1" applyFont="1" applyFill="1" applyBorder="1" applyAlignment="1">
      <alignment horizontal="right" vertical="center"/>
    </xf>
    <xf numFmtId="9" fontId="81" fillId="12" borderId="17" xfId="7" applyFont="1" applyFill="1" applyBorder="1" applyAlignment="1">
      <alignment horizontal="right" vertical="center"/>
    </xf>
    <xf numFmtId="0" fontId="64" fillId="0" borderId="0" xfId="0" applyFont="1" applyAlignment="1">
      <alignment vertical="center" wrapText="1"/>
    </xf>
    <xf numFmtId="0" fontId="67" fillId="8" borderId="0" xfId="0" applyFont="1" applyFill="1" applyAlignment="1">
      <alignment vertical="center" wrapText="1"/>
    </xf>
    <xf numFmtId="0" fontId="81" fillId="0" borderId="0" xfId="0" applyFont="1"/>
    <xf numFmtId="0" fontId="81" fillId="8" borderId="14" xfId="0" applyFont="1" applyFill="1" applyBorder="1" applyAlignment="1">
      <alignment horizontal="center" vertical="center" wrapText="1"/>
    </xf>
    <xf numFmtId="0" fontId="81" fillId="8" borderId="27" xfId="0" applyFont="1" applyFill="1" applyBorder="1" applyAlignment="1">
      <alignment horizontal="center" vertical="center" wrapText="1"/>
    </xf>
    <xf numFmtId="0" fontId="91" fillId="8" borderId="0" xfId="0" applyFont="1" applyFill="1" applyAlignment="1">
      <alignment horizontal="center" vertical="center" wrapText="1"/>
    </xf>
    <xf numFmtId="0" fontId="64" fillId="0" borderId="0" xfId="0" applyFont="1" applyAlignment="1">
      <alignment horizontal="center" vertical="center" wrapText="1"/>
    </xf>
    <xf numFmtId="0" fontId="107" fillId="8" borderId="0" xfId="0" applyFont="1" applyFill="1" applyAlignment="1">
      <alignment horizontal="center" vertical="center" wrapText="1"/>
    </xf>
    <xf numFmtId="0" fontId="64" fillId="8" borderId="14" xfId="0" applyFont="1" applyFill="1" applyBorder="1" applyAlignment="1">
      <alignment horizontal="center" vertical="center" wrapText="1"/>
    </xf>
    <xf numFmtId="0" fontId="81" fillId="8" borderId="37" xfId="0" applyFont="1" applyFill="1" applyBorder="1" applyAlignment="1">
      <alignment horizontal="center" vertical="center" wrapText="1"/>
    </xf>
    <xf numFmtId="0" fontId="81" fillId="8" borderId="38" xfId="0" applyFont="1" applyFill="1" applyBorder="1" applyAlignment="1">
      <alignment horizontal="center" vertical="center" wrapText="1"/>
    </xf>
    <xf numFmtId="0" fontId="159" fillId="8" borderId="0" xfId="0" applyFont="1" applyFill="1"/>
    <xf numFmtId="0" fontId="160" fillId="8" borderId="0" xfId="0" applyFont="1" applyFill="1" applyAlignment="1">
      <alignment horizontal="left"/>
    </xf>
    <xf numFmtId="0" fontId="159" fillId="8" borderId="0" xfId="0" applyFont="1" applyFill="1" applyAlignment="1">
      <alignment vertical="center"/>
    </xf>
    <xf numFmtId="0" fontId="159" fillId="8" borderId="0" xfId="0" applyFont="1" applyFill="1" applyAlignment="1">
      <alignment vertical="center" wrapText="1"/>
    </xf>
    <xf numFmtId="0" fontId="0" fillId="8" borderId="0" xfId="0" applyFill="1"/>
    <xf numFmtId="0" fontId="162" fillId="8" borderId="0" xfId="0" applyFont="1" applyFill="1"/>
    <xf numFmtId="0" fontId="164" fillId="8" borderId="0" xfId="0" applyFont="1" applyFill="1"/>
    <xf numFmtId="0" fontId="0" fillId="8" borderId="0" xfId="0" applyFill="1" applyAlignment="1">
      <alignment vertical="center" wrapText="1"/>
    </xf>
    <xf numFmtId="0" fontId="0" fillId="8" borderId="0" xfId="0" applyFill="1" applyAlignment="1">
      <alignment horizontal="center" vertical="center" wrapText="1"/>
    </xf>
    <xf numFmtId="0" fontId="164" fillId="8" borderId="0" xfId="0" applyFont="1" applyFill="1" applyAlignment="1">
      <alignment vertical="center" wrapText="1"/>
    </xf>
    <xf numFmtId="0" fontId="164" fillId="8" borderId="0" xfId="0" applyFont="1" applyFill="1" applyAlignment="1">
      <alignment horizontal="center" vertical="center" wrapText="1"/>
    </xf>
    <xf numFmtId="0" fontId="164" fillId="0" borderId="0" xfId="0" applyFont="1" applyAlignment="1">
      <alignment vertical="center" wrapText="1"/>
    </xf>
    <xf numFmtId="0" fontId="81" fillId="8" borderId="0" xfId="0" applyFont="1" applyFill="1" applyBorder="1"/>
    <xf numFmtId="0" fontId="22" fillId="8" borderId="0" xfId="0" applyFont="1" applyFill="1" applyBorder="1"/>
    <xf numFmtId="0" fontId="159" fillId="8" borderId="0" xfId="0" applyFont="1" applyFill="1" applyBorder="1"/>
    <xf numFmtId="0" fontId="160" fillId="8" borderId="0" xfId="0" applyFont="1" applyFill="1" applyBorder="1" applyAlignment="1">
      <alignment horizontal="left"/>
    </xf>
    <xf numFmtId="0" fontId="162" fillId="8" borderId="0" xfId="0" applyFont="1" applyFill="1" applyBorder="1"/>
    <xf numFmtId="169" fontId="52" fillId="8" borderId="11" xfId="9" applyNumberFormat="1" applyFont="1" applyFill="1" applyBorder="1" applyAlignment="1">
      <alignment horizontal="right" vertical="center"/>
    </xf>
    <xf numFmtId="169" fontId="81" fillId="8" borderId="11" xfId="9" applyNumberFormat="1" applyFont="1" applyFill="1" applyBorder="1" applyAlignment="1">
      <alignment horizontal="right" vertical="center"/>
    </xf>
    <xf numFmtId="169" fontId="52" fillId="8" borderId="8" xfId="9" applyNumberFormat="1" applyFont="1" applyFill="1" applyBorder="1" applyAlignment="1">
      <alignment horizontal="right" vertical="center"/>
    </xf>
    <xf numFmtId="169" fontId="81" fillId="8" borderId="8" xfId="9" applyNumberFormat="1" applyFont="1" applyFill="1" applyBorder="1" applyAlignment="1">
      <alignment horizontal="right" vertical="center"/>
    </xf>
    <xf numFmtId="169" fontId="52" fillId="21" borderId="8" xfId="9" applyNumberFormat="1" applyFont="1" applyFill="1" applyBorder="1" applyAlignment="1">
      <alignment horizontal="right" vertical="center"/>
    </xf>
    <xf numFmtId="169" fontId="81" fillId="21" borderId="8" xfId="9" applyNumberFormat="1" applyFont="1" applyFill="1" applyBorder="1" applyAlignment="1">
      <alignment horizontal="right" vertical="center"/>
    </xf>
    <xf numFmtId="169" fontId="52" fillId="21" borderId="32" xfId="9" applyNumberFormat="1" applyFont="1" applyFill="1" applyBorder="1" applyAlignment="1">
      <alignment horizontal="right" vertical="center"/>
    </xf>
    <xf numFmtId="169" fontId="81" fillId="21" borderId="32" xfId="9" applyNumberFormat="1" applyFont="1" applyFill="1" applyBorder="1" applyAlignment="1">
      <alignment horizontal="right" vertical="center"/>
    </xf>
    <xf numFmtId="169" fontId="52" fillId="8" borderId="17" xfId="9" applyNumberFormat="1" applyFont="1" applyFill="1" applyBorder="1" applyAlignment="1">
      <alignment horizontal="right" vertical="center"/>
    </xf>
    <xf numFmtId="169" fontId="81" fillId="8" borderId="17" xfId="9" applyNumberFormat="1" applyFont="1" applyFill="1" applyBorder="1" applyAlignment="1">
      <alignment horizontal="right" vertical="center"/>
    </xf>
    <xf numFmtId="0" fontId="17" fillId="0" borderId="0" xfId="0" applyFont="1" applyFill="1"/>
    <xf numFmtId="0" fontId="22" fillId="0" borderId="0" xfId="0" applyFont="1" applyFill="1"/>
    <xf numFmtId="0" fontId="81" fillId="0" borderId="14" xfId="0" applyFont="1" applyFill="1" applyBorder="1" applyAlignment="1">
      <alignment horizontal="center" vertical="center"/>
    </xf>
    <xf numFmtId="3" fontId="91" fillId="0" borderId="16" xfId="0" applyNumberFormat="1" applyFont="1" applyFill="1" applyBorder="1" applyAlignment="1">
      <alignment horizontal="center" vertical="center" wrapText="1"/>
    </xf>
    <xf numFmtId="3" fontId="91" fillId="0" borderId="8" xfId="0" applyNumberFormat="1" applyFont="1" applyFill="1" applyBorder="1" applyAlignment="1">
      <alignment horizontal="center" vertical="center" wrapText="1"/>
    </xf>
    <xf numFmtId="3" fontId="91" fillId="0" borderId="9" xfId="0" applyNumberFormat="1" applyFont="1" applyFill="1" applyBorder="1" applyAlignment="1">
      <alignment horizontal="center" vertical="center" wrapText="1"/>
    </xf>
    <xf numFmtId="3" fontId="92" fillId="0" borderId="10" xfId="0" applyNumberFormat="1" applyFont="1" applyFill="1" applyBorder="1" applyAlignment="1">
      <alignment horizontal="center" vertical="center" wrapText="1"/>
    </xf>
    <xf numFmtId="167" fontId="91" fillId="0" borderId="7" xfId="31" applyNumberFormat="1" applyFont="1" applyBorder="1"/>
    <xf numFmtId="167" fontId="91" fillId="0" borderId="8" xfId="31" applyNumberFormat="1" applyFont="1" applyBorder="1"/>
    <xf numFmtId="167" fontId="91" fillId="5" borderId="8" xfId="31" applyNumberFormat="1" applyFont="1" applyFill="1" applyBorder="1"/>
    <xf numFmtId="167" fontId="91" fillId="5" borderId="9" xfId="31" applyNumberFormat="1" applyFont="1" applyFill="1" applyBorder="1"/>
    <xf numFmtId="167" fontId="91" fillId="0" borderId="11" xfId="31" applyNumberFormat="1" applyFont="1" applyBorder="1"/>
    <xf numFmtId="167" fontId="91" fillId="0" borderId="15" xfId="31" applyNumberFormat="1" applyFont="1" applyBorder="1"/>
    <xf numFmtId="167" fontId="91" fillId="0" borderId="14" xfId="31" applyNumberFormat="1" applyFont="1" applyBorder="1"/>
    <xf numFmtId="172" fontId="91" fillId="0" borderId="17" xfId="31" applyNumberFormat="1" applyFont="1" applyBorder="1"/>
    <xf numFmtId="3" fontId="81" fillId="0" borderId="11" xfId="0" applyNumberFormat="1" applyFont="1" applyBorder="1"/>
    <xf numFmtId="3" fontId="81" fillId="0" borderId="8" xfId="0" applyNumberFormat="1" applyFont="1" applyBorder="1"/>
    <xf numFmtId="3" fontId="81" fillId="0" borderId="9" xfId="0" applyNumberFormat="1" applyFont="1" applyBorder="1"/>
    <xf numFmtId="3" fontId="81" fillId="0" borderId="10" xfId="0" applyNumberFormat="1" applyFont="1" applyBorder="1"/>
    <xf numFmtId="172" fontId="53" fillId="7" borderId="11" xfId="31" applyNumberFormat="1" applyFont="1" applyFill="1" applyBorder="1" applyAlignment="1">
      <alignment wrapText="1"/>
    </xf>
    <xf numFmtId="172" fontId="55" fillId="0" borderId="11" xfId="31" applyNumberFormat="1" applyFont="1" applyBorder="1" applyAlignment="1">
      <alignment horizontal="center" wrapText="1"/>
    </xf>
    <xf numFmtId="172" fontId="53" fillId="0" borderId="8" xfId="31" applyNumberFormat="1" applyFont="1" applyBorder="1" applyAlignment="1">
      <alignment wrapText="1"/>
    </xf>
    <xf numFmtId="172" fontId="53" fillId="7" borderId="8" xfId="31" applyNumberFormat="1" applyFont="1" applyFill="1" applyBorder="1" applyAlignment="1">
      <alignment wrapText="1"/>
    </xf>
    <xf numFmtId="172" fontId="55" fillId="7" borderId="8" xfId="31" applyNumberFormat="1" applyFont="1" applyFill="1" applyBorder="1" applyAlignment="1">
      <alignment horizontal="center" wrapText="1"/>
    </xf>
    <xf numFmtId="172" fontId="53" fillId="8" borderId="8" xfId="31" applyNumberFormat="1" applyFont="1" applyFill="1" applyBorder="1" applyAlignment="1">
      <alignment wrapText="1"/>
    </xf>
    <xf numFmtId="172" fontId="53" fillId="0" borderId="17" xfId="31" applyNumberFormat="1" applyFont="1" applyBorder="1" applyAlignment="1">
      <alignment wrapText="1"/>
    </xf>
    <xf numFmtId="172" fontId="55" fillId="7" borderId="17" xfId="31" applyNumberFormat="1" applyFont="1" applyFill="1" applyBorder="1" applyAlignment="1">
      <alignment horizontal="center" wrapText="1"/>
    </xf>
    <xf numFmtId="0" fontId="91" fillId="0" borderId="4" xfId="0" applyFont="1" applyBorder="1" applyAlignment="1">
      <alignment horizontal="center" vertical="center" wrapText="1"/>
    </xf>
    <xf numFmtId="10" fontId="92" fillId="0" borderId="10" xfId="7" applyNumberFormat="1" applyFont="1" applyBorder="1" applyAlignment="1">
      <alignment wrapText="1"/>
    </xf>
    <xf numFmtId="10" fontId="92" fillId="0" borderId="10" xfId="7" applyNumberFormat="1" applyFont="1" applyBorder="1" applyAlignment="1">
      <alignment horizontal="center" wrapText="1"/>
    </xf>
    <xf numFmtId="173" fontId="92" fillId="0" borderId="10" xfId="0" applyNumberFormat="1" applyFont="1" applyBorder="1" applyAlignment="1">
      <alignment horizontal="center" wrapText="1"/>
    </xf>
    <xf numFmtId="10" fontId="17" fillId="0" borderId="0" xfId="7" applyNumberFormat="1" applyFont="1"/>
    <xf numFmtId="10" fontId="81" fillId="0" borderId="12" xfId="7" applyNumberFormat="1" applyFont="1" applyBorder="1" applyAlignment="1">
      <alignment horizontal="center" vertical="center" wrapText="1"/>
    </xf>
    <xf numFmtId="10" fontId="81" fillId="0" borderId="14" xfId="7" applyNumberFormat="1" applyFont="1" applyBorder="1" applyAlignment="1">
      <alignment horizontal="center" vertical="center"/>
    </xf>
    <xf numFmtId="10" fontId="53" fillId="0" borderId="13" xfId="7" applyNumberFormat="1" applyFont="1" applyBorder="1" applyAlignment="1">
      <alignment wrapText="1"/>
    </xf>
    <xf numFmtId="10" fontId="92" fillId="0" borderId="11" xfId="7" applyNumberFormat="1" applyFont="1" applyBorder="1" applyAlignment="1">
      <alignment horizontal="center" vertical="center" wrapText="1"/>
    </xf>
    <xf numFmtId="10" fontId="91" fillId="0" borderId="8" xfId="7" applyNumberFormat="1" applyFont="1" applyBorder="1" applyAlignment="1">
      <alignment horizontal="center" vertical="center" wrapText="1"/>
    </xf>
    <xf numFmtId="10" fontId="92" fillId="0" borderId="8" xfId="7" applyNumberFormat="1" applyFont="1" applyBorder="1" applyAlignment="1">
      <alignment horizontal="center" vertical="center" wrapText="1"/>
    </xf>
    <xf numFmtId="10" fontId="92" fillId="0" borderId="9" xfId="7" applyNumberFormat="1" applyFont="1" applyBorder="1" applyAlignment="1">
      <alignment horizontal="center" vertical="center" wrapText="1"/>
    </xf>
    <xf numFmtId="10" fontId="92" fillId="8" borderId="11" xfId="7" applyNumberFormat="1" applyFont="1" applyFill="1" applyBorder="1" applyAlignment="1">
      <alignment horizontal="center" vertical="center" wrapText="1"/>
    </xf>
    <xf numFmtId="10" fontId="139" fillId="8" borderId="8" xfId="7" applyNumberFormat="1" applyFont="1" applyFill="1" applyBorder="1" applyAlignment="1">
      <alignment horizontal="center" vertical="center" wrapText="1"/>
    </xf>
    <xf numFmtId="10" fontId="140" fillId="8" borderId="8" xfId="7" applyNumberFormat="1" applyFont="1" applyFill="1" applyBorder="1" applyAlignment="1">
      <alignment horizontal="center" vertical="center" wrapText="1"/>
    </xf>
    <xf numFmtId="10" fontId="140" fillId="8" borderId="9" xfId="7" applyNumberFormat="1" applyFont="1" applyFill="1" applyBorder="1" applyAlignment="1">
      <alignment horizontal="center" vertical="center" wrapText="1"/>
    </xf>
    <xf numFmtId="10" fontId="140" fillId="8" borderId="10" xfId="7" applyNumberFormat="1" applyFont="1" applyFill="1" applyBorder="1" applyAlignment="1">
      <alignment horizontal="center" vertical="center" wrapText="1"/>
    </xf>
    <xf numFmtId="0" fontId="53" fillId="8" borderId="0" xfId="0" applyFont="1" applyFill="1"/>
    <xf numFmtId="0" fontId="53" fillId="8" borderId="0" xfId="0" applyFont="1" applyFill="1" applyAlignment="1">
      <alignment vertical="center" wrapText="1"/>
    </xf>
    <xf numFmtId="0" fontId="53" fillId="8" borderId="0" xfId="0" applyFont="1" applyFill="1" applyAlignment="1">
      <alignment horizontal="center" vertical="center" wrapText="1"/>
    </xf>
    <xf numFmtId="0" fontId="53" fillId="8" borderId="40" xfId="0" applyFont="1" applyFill="1" applyBorder="1" applyAlignment="1">
      <alignment horizontal="center"/>
    </xf>
    <xf numFmtId="0" fontId="53" fillId="8" borderId="34" xfId="0" applyFont="1" applyFill="1" applyBorder="1" applyAlignment="1">
      <alignment horizontal="center"/>
    </xf>
    <xf numFmtId="0" fontId="53" fillId="8" borderId="34" xfId="0" applyFont="1" applyFill="1" applyBorder="1" applyAlignment="1">
      <alignment horizontal="left" wrapText="1"/>
    </xf>
    <xf numFmtId="0" fontId="53" fillId="8" borderId="35" xfId="0" applyFont="1" applyFill="1" applyBorder="1" applyAlignment="1">
      <alignment horizontal="center"/>
    </xf>
    <xf numFmtId="0" fontId="53" fillId="8" borderId="35" xfId="0" applyFont="1" applyFill="1" applyBorder="1" applyAlignment="1">
      <alignment horizontal="left" wrapText="1"/>
    </xf>
    <xf numFmtId="0" fontId="91" fillId="8" borderId="0" xfId="16" applyFont="1" applyFill="1"/>
    <xf numFmtId="0" fontId="91" fillId="8" borderId="0" xfId="0" applyFont="1" applyFill="1"/>
    <xf numFmtId="0" fontId="91" fillId="8" borderId="0" xfId="0" applyFont="1" applyFill="1" applyAlignment="1">
      <alignment horizontal="center" vertical="center"/>
    </xf>
    <xf numFmtId="3" fontId="91" fillId="8" borderId="0" xfId="0" applyNumberFormat="1" applyFont="1" applyFill="1" applyAlignment="1">
      <alignment horizontal="center" vertical="center"/>
    </xf>
    <xf numFmtId="3" fontId="91" fillId="8" borderId="0" xfId="0" applyNumberFormat="1" applyFont="1" applyFill="1" applyAlignment="1">
      <alignment vertical="center" wrapText="1"/>
    </xf>
    <xf numFmtId="3" fontId="91" fillId="8" borderId="4" xfId="0" applyNumberFormat="1" applyFont="1" applyFill="1" applyBorder="1" applyAlignment="1">
      <alignment vertical="center" wrapText="1"/>
    </xf>
    <xf numFmtId="0" fontId="91" fillId="8" borderId="4" xfId="0" applyFont="1" applyFill="1" applyBorder="1"/>
    <xf numFmtId="0" fontId="91" fillId="0" borderId="4" xfId="0" applyFont="1" applyBorder="1" applyAlignment="1">
      <alignment vertical="center" wrapText="1"/>
    </xf>
    <xf numFmtId="0" fontId="91" fillId="8" borderId="36" xfId="0" applyFont="1" applyFill="1" applyBorder="1"/>
    <xf numFmtId="0" fontId="91" fillId="8" borderId="36" xfId="0" applyFont="1" applyFill="1" applyBorder="1" applyAlignment="1">
      <alignment vertical="center"/>
    </xf>
    <xf numFmtId="0" fontId="91" fillId="0" borderId="36" xfId="0" applyFont="1" applyBorder="1"/>
    <xf numFmtId="0" fontId="91" fillId="8" borderId="37" xfId="0" applyFont="1" applyFill="1" applyBorder="1"/>
    <xf numFmtId="0" fontId="91" fillId="8" borderId="37" xfId="0" applyFont="1" applyFill="1" applyBorder="1" applyAlignment="1">
      <alignment vertical="center"/>
    </xf>
    <xf numFmtId="0" fontId="91" fillId="0" borderId="37" xfId="0" applyFont="1" applyBorder="1"/>
    <xf numFmtId="0" fontId="91" fillId="8" borderId="38" xfId="0" applyFont="1" applyFill="1" applyBorder="1"/>
    <xf numFmtId="0" fontId="91" fillId="8" borderId="38" xfId="0" applyFont="1" applyFill="1" applyBorder="1" applyAlignment="1">
      <alignment vertical="center"/>
    </xf>
    <xf numFmtId="3" fontId="53" fillId="8" borderId="36" xfId="0" applyNumberFormat="1" applyFont="1" applyFill="1" applyBorder="1" applyAlignment="1">
      <alignment vertical="center"/>
    </xf>
    <xf numFmtId="3" fontId="53" fillId="8" borderId="37" xfId="0" applyNumberFormat="1" applyFont="1" applyFill="1" applyBorder="1" applyAlignment="1">
      <alignment vertical="center"/>
    </xf>
    <xf numFmtId="3" fontId="53" fillId="8" borderId="38" xfId="0" applyNumberFormat="1" applyFont="1" applyFill="1" applyBorder="1" applyAlignment="1">
      <alignment vertical="center"/>
    </xf>
    <xf numFmtId="0" fontId="105" fillId="0" borderId="0" xfId="6" applyFont="1" applyFill="1" applyBorder="1" applyAlignment="1">
      <alignment horizontal="center" vertical="center"/>
    </xf>
    <xf numFmtId="0" fontId="91" fillId="6" borderId="4" xfId="0" applyFont="1" applyFill="1" applyBorder="1" applyAlignment="1">
      <alignment horizontal="center" vertical="center" wrapText="1"/>
    </xf>
    <xf numFmtId="0" fontId="64" fillId="6" borderId="4" xfId="0" applyFont="1" applyFill="1" applyBorder="1" applyAlignment="1">
      <alignment horizontal="center" vertical="center" wrapText="1"/>
    </xf>
    <xf numFmtId="0" fontId="81" fillId="0" borderId="0" xfId="0" applyFont="1"/>
    <xf numFmtId="0" fontId="91" fillId="2" borderId="8" xfId="3" applyFont="1" applyFill="1" applyBorder="1" applyAlignment="1">
      <alignment horizontal="left" vertical="center" wrapText="1" indent="2"/>
    </xf>
    <xf numFmtId="3" fontId="91" fillId="8" borderId="8" xfId="0" applyNumberFormat="1" applyFont="1" applyFill="1" applyBorder="1" applyAlignment="1">
      <alignment vertical="center"/>
    </xf>
    <xf numFmtId="3" fontId="91" fillId="0" borderId="8" xfId="5" applyFont="1" applyFill="1" applyBorder="1" applyAlignment="1">
      <alignment horizontal="right" vertical="center" wrapText="1"/>
      <protection locked="0"/>
    </xf>
    <xf numFmtId="3" fontId="91" fillId="0" borderId="8" xfId="5" quotePrefix="1" applyFont="1" applyFill="1" applyBorder="1" applyAlignment="1">
      <alignment horizontal="right" vertical="center" wrapText="1"/>
      <protection locked="0"/>
    </xf>
    <xf numFmtId="3" fontId="91" fillId="8" borderId="7" xfId="0" applyNumberFormat="1" applyFont="1" applyFill="1" applyBorder="1" applyAlignment="1">
      <alignment vertical="center"/>
    </xf>
    <xf numFmtId="3" fontId="91" fillId="8" borderId="9" xfId="0" applyNumberFormat="1" applyFont="1" applyFill="1" applyBorder="1" applyAlignment="1">
      <alignment vertical="center"/>
    </xf>
    <xf numFmtId="3" fontId="91" fillId="0" borderId="9" xfId="5" applyFont="1" applyFill="1" applyBorder="1" applyAlignment="1">
      <alignment horizontal="right" vertical="center" wrapText="1"/>
      <protection locked="0"/>
    </xf>
    <xf numFmtId="3" fontId="91" fillId="0" borderId="9" xfId="5" quotePrefix="1" applyFont="1" applyFill="1" applyBorder="1" applyAlignment="1">
      <alignment horizontal="right" vertical="center" wrapText="1"/>
      <protection locked="0"/>
    </xf>
    <xf numFmtId="0" fontId="72" fillId="6" borderId="10" xfId="0" applyFont="1" applyFill="1" applyBorder="1" applyAlignment="1">
      <alignment vertical="center" wrapText="1"/>
    </xf>
    <xf numFmtId="0" fontId="67" fillId="8" borderId="7" xfId="0" applyFont="1" applyFill="1" applyBorder="1" applyAlignment="1">
      <alignment horizontal="left" vertical="center" indent="1"/>
    </xf>
    <xf numFmtId="3" fontId="23" fillId="0" borderId="17" xfId="0" applyNumberFormat="1" applyFont="1" applyBorder="1" applyAlignment="1">
      <alignment vertical="center" wrapText="1"/>
    </xf>
    <xf numFmtId="3" fontId="67" fillId="0" borderId="7" xfId="34" applyNumberFormat="1" applyFont="1" applyBorder="1" applyAlignment="1">
      <alignment horizontal="right" vertical="center"/>
    </xf>
    <xf numFmtId="3" fontId="81" fillId="0" borderId="8" xfId="40" applyNumberFormat="1" applyFont="1" applyBorder="1" applyAlignment="1">
      <alignment horizontal="right" vertical="center"/>
    </xf>
    <xf numFmtId="3" fontId="81" fillId="0" borderId="8" xfId="40" applyNumberFormat="1" applyFont="1" applyFill="1" applyBorder="1" applyAlignment="1">
      <alignment horizontal="right" vertical="center"/>
    </xf>
    <xf numFmtId="3" fontId="81" fillId="5" borderId="8" xfId="40" applyNumberFormat="1" applyFont="1" applyFill="1" applyBorder="1" applyAlignment="1">
      <alignment horizontal="right" vertical="center"/>
    </xf>
    <xf numFmtId="3" fontId="81" fillId="0" borderId="9" xfId="21" applyNumberFormat="1" applyFont="1" applyBorder="1" applyAlignment="1">
      <alignment horizontal="right" vertical="center"/>
    </xf>
    <xf numFmtId="0" fontId="81" fillId="8" borderId="6" xfId="0" applyFont="1" applyFill="1" applyBorder="1" applyAlignment="1">
      <alignment vertical="center" wrapText="1"/>
    </xf>
    <xf numFmtId="0" fontId="105" fillId="8" borderId="0" xfId="6" applyFont="1" applyFill="1" applyBorder="1" applyAlignment="1">
      <alignment horizontal="center" vertical="center"/>
    </xf>
    <xf numFmtId="0" fontId="28" fillId="8" borderId="0" xfId="0" applyFont="1" applyFill="1" applyAlignment="1">
      <alignment horizontal="center"/>
    </xf>
    <xf numFmtId="0" fontId="145" fillId="8" borderId="44" xfId="16" applyFont="1" applyFill="1" applyBorder="1" applyAlignment="1">
      <alignment horizontal="center" vertical="center"/>
    </xf>
    <xf numFmtId="0" fontId="145" fillId="8" borderId="44" xfId="16" quotePrefix="1" applyFont="1" applyFill="1" applyBorder="1" applyAlignment="1">
      <alignment horizontal="center" vertical="center"/>
    </xf>
    <xf numFmtId="0" fontId="91" fillId="8" borderId="0" xfId="16" applyFont="1" applyFill="1" applyBorder="1" applyAlignment="1">
      <alignment horizontal="left" vertical="center"/>
    </xf>
    <xf numFmtId="165" fontId="91" fillId="12" borderId="0" xfId="20" applyNumberFormat="1" applyFont="1" applyFill="1" applyBorder="1" applyAlignment="1">
      <alignment vertical="center" wrapText="1"/>
    </xf>
    <xf numFmtId="165" fontId="91" fillId="8" borderId="0" xfId="32" applyNumberFormat="1" applyFont="1" applyFill="1" applyBorder="1" applyAlignment="1">
      <alignment horizontal="right" vertical="center"/>
    </xf>
    <xf numFmtId="0" fontId="55" fillId="8" borderId="33" xfId="0" applyFont="1" applyFill="1" applyBorder="1" applyAlignment="1">
      <alignment vertical="center" wrapText="1"/>
    </xf>
    <xf numFmtId="0" fontId="168" fillId="8" borderId="0" xfId="0" applyFont="1" applyFill="1" applyAlignment="1">
      <alignment wrapText="1"/>
    </xf>
    <xf numFmtId="0" fontId="16" fillId="0" borderId="0" xfId="0" applyFont="1" applyAlignment="1">
      <alignment horizontal="justify" vertical="top" wrapText="1"/>
    </xf>
    <xf numFmtId="0" fontId="67" fillId="0" borderId="0" xfId="0" applyFont="1" applyAlignment="1">
      <alignment horizontal="center" vertical="center" wrapText="1"/>
    </xf>
    <xf numFmtId="0" fontId="67" fillId="0" borderId="14" xfId="0" applyFont="1" applyBorder="1" applyAlignment="1">
      <alignment horizontal="center" vertical="center" wrapText="1"/>
    </xf>
    <xf numFmtId="0" fontId="67" fillId="0" borderId="0" xfId="0" applyFont="1" applyAlignment="1">
      <alignment vertical="center" wrapText="1"/>
    </xf>
    <xf numFmtId="0" fontId="91" fillId="0" borderId="8" xfId="0" applyFont="1" applyBorder="1" applyAlignment="1">
      <alignment vertical="center" wrapText="1"/>
    </xf>
    <xf numFmtId="0" fontId="91" fillId="6" borderId="8" xfId="0" applyFont="1" applyFill="1" applyBorder="1" applyAlignment="1">
      <alignment vertical="center" wrapText="1"/>
    </xf>
    <xf numFmtId="0" fontId="16" fillId="0" borderId="0" xfId="0" applyFont="1" applyAlignment="1">
      <alignment horizontal="center" vertical="top"/>
    </xf>
    <xf numFmtId="172" fontId="91" fillId="8" borderId="16" xfId="31" quotePrefix="1" applyNumberFormat="1" applyFont="1" applyFill="1" applyBorder="1" applyAlignment="1">
      <alignment horizontal="center" vertical="center" wrapText="1"/>
    </xf>
    <xf numFmtId="3" fontId="91" fillId="0" borderId="10" xfId="0" applyNumberFormat="1" applyFont="1" applyBorder="1" applyAlignment="1">
      <alignment vertical="center" wrapText="1"/>
    </xf>
    <xf numFmtId="3" fontId="91" fillId="0" borderId="7" xfId="0" quotePrefix="1" applyNumberFormat="1" applyFont="1" applyBorder="1" applyAlignment="1">
      <alignment vertical="center" wrapText="1"/>
    </xf>
    <xf numFmtId="0" fontId="135" fillId="7" borderId="7" xfId="0" applyFont="1" applyFill="1" applyBorder="1" applyAlignment="1">
      <alignment horizontal="center" vertical="center" wrapText="1"/>
    </xf>
    <xf numFmtId="49" fontId="91" fillId="0" borderId="8" xfId="0" applyNumberFormat="1" applyFont="1" applyBorder="1" applyAlignment="1">
      <alignment vertical="center"/>
    </xf>
    <xf numFmtId="0" fontId="91" fillId="7" borderId="8" xfId="0" applyFont="1" applyFill="1" applyBorder="1" applyAlignment="1">
      <alignment vertical="center" wrapText="1"/>
    </xf>
    <xf numFmtId="0" fontId="135" fillId="7" borderId="8" xfId="0" applyFont="1" applyFill="1" applyBorder="1" applyAlignment="1">
      <alignment horizontal="center" vertical="center" wrapText="1"/>
    </xf>
    <xf numFmtId="49" fontId="91" fillId="0" borderId="9" xfId="0" applyNumberFormat="1" applyFont="1" applyBorder="1" applyAlignment="1">
      <alignment vertical="center"/>
    </xf>
    <xf numFmtId="0" fontId="91" fillId="7" borderId="9" xfId="0" applyFont="1" applyFill="1" applyBorder="1" applyAlignment="1">
      <alignment vertical="center" wrapText="1"/>
    </xf>
    <xf numFmtId="0" fontId="135" fillId="7" borderId="9" xfId="0" applyFont="1" applyFill="1" applyBorder="1" applyAlignment="1">
      <alignment horizontal="center" vertical="center" wrapText="1"/>
    </xf>
    <xf numFmtId="0" fontId="55" fillId="0" borderId="0" xfId="0" applyFont="1" applyAlignment="1">
      <alignment horizontal="center"/>
    </xf>
    <xf numFmtId="0" fontId="55" fillId="0" borderId="14" xfId="0" applyFont="1" applyBorder="1" applyAlignment="1">
      <alignment horizontal="center"/>
    </xf>
    <xf numFmtId="171" fontId="81" fillId="0" borderId="8" xfId="16" applyNumberFormat="1" applyFont="1" applyBorder="1" applyAlignment="1">
      <alignment horizontal="right"/>
    </xf>
    <xf numFmtId="171" fontId="81" fillId="0" borderId="9" xfId="16" applyNumberFormat="1" applyFont="1" applyBorder="1" applyAlignment="1">
      <alignment horizontal="right"/>
    </xf>
    <xf numFmtId="3" fontId="81" fillId="8" borderId="27" xfId="16" quotePrefix="1" applyNumberFormat="1" applyFont="1" applyFill="1" applyBorder="1" applyAlignment="1">
      <alignment horizontal="right" vertical="center"/>
    </xf>
    <xf numFmtId="0" fontId="91" fillId="6" borderId="11" xfId="16" applyFont="1" applyFill="1" applyBorder="1" applyAlignment="1">
      <alignment horizontal="right" vertical="center"/>
    </xf>
    <xf numFmtId="0" fontId="64" fillId="6" borderId="10" xfId="16" applyFont="1" applyFill="1" applyBorder="1" applyAlignment="1">
      <alignment vertical="center"/>
    </xf>
    <xf numFmtId="171" fontId="81" fillId="0" borderId="10" xfId="34" applyNumberFormat="1" applyFont="1" applyBorder="1" applyAlignment="1">
      <alignment horizontal="right"/>
    </xf>
    <xf numFmtId="3" fontId="53" fillId="8" borderId="33" xfId="0" applyNumberFormat="1" applyFont="1" applyFill="1" applyBorder="1" applyAlignment="1">
      <alignment horizontal="center" vertical="center" wrapText="1"/>
    </xf>
    <xf numFmtId="3" fontId="53" fillId="8" borderId="34" xfId="0" applyNumberFormat="1" applyFont="1" applyFill="1" applyBorder="1" applyAlignment="1">
      <alignment horizontal="center" vertical="center" wrapText="1"/>
    </xf>
    <xf numFmtId="3" fontId="53" fillId="11" borderId="34" xfId="0" applyNumberFormat="1" applyFont="1" applyFill="1" applyBorder="1" applyAlignment="1">
      <alignment horizontal="center" vertical="center" wrapText="1"/>
    </xf>
    <xf numFmtId="3" fontId="53" fillId="8" borderId="35" xfId="0" applyNumberFormat="1" applyFont="1" applyFill="1" applyBorder="1" applyAlignment="1">
      <alignment horizontal="center" vertical="center" wrapText="1"/>
    </xf>
    <xf numFmtId="3" fontId="53" fillId="11" borderId="35" xfId="0" applyNumberFormat="1" applyFont="1" applyFill="1" applyBorder="1" applyAlignment="1">
      <alignment horizontal="center" vertical="center" wrapText="1"/>
    </xf>
    <xf numFmtId="0" fontId="10" fillId="0" borderId="7" xfId="36" applyFont="1" applyBorder="1" applyAlignment="1">
      <alignment horizontal="center" vertical="center" wrapText="1"/>
    </xf>
    <xf numFmtId="167" fontId="10" fillId="0" borderId="7" xfId="31" applyNumberFormat="1" applyFont="1" applyBorder="1" applyAlignment="1">
      <alignment horizontal="center" vertical="center" wrapText="1"/>
    </xf>
    <xf numFmtId="0" fontId="10" fillId="0" borderId="8" xfId="36" applyFont="1" applyBorder="1" applyAlignment="1">
      <alignment horizontal="center" vertical="center" wrapText="1"/>
    </xf>
    <xf numFmtId="167" fontId="10" fillId="0" borderId="8" xfId="31" applyNumberFormat="1" applyFont="1" applyBorder="1" applyAlignment="1">
      <alignment horizontal="center" vertical="center" wrapText="1"/>
    </xf>
    <xf numFmtId="167" fontId="10" fillId="5" borderId="8" xfId="31" applyNumberFormat="1" applyFont="1" applyFill="1" applyBorder="1" applyAlignment="1">
      <alignment horizontal="center" vertical="center" wrapText="1"/>
    </xf>
    <xf numFmtId="167" fontId="10" fillId="5" borderId="8" xfId="31" applyNumberFormat="1" applyFont="1" applyFill="1" applyBorder="1" applyAlignment="1">
      <alignment wrapText="1"/>
    </xf>
    <xf numFmtId="167" fontId="10" fillId="0" borderId="8" xfId="31" applyNumberFormat="1" applyFont="1" applyBorder="1" applyAlignment="1">
      <alignment vertical="center" wrapText="1"/>
    </xf>
    <xf numFmtId="167" fontId="10" fillId="5" borderId="8" xfId="31" applyNumberFormat="1" applyFont="1" applyFill="1" applyBorder="1" applyAlignment="1">
      <alignment vertical="center" wrapText="1"/>
    </xf>
    <xf numFmtId="167" fontId="10" fillId="5" borderId="8" xfId="31" applyNumberFormat="1" applyFont="1" applyFill="1" applyBorder="1" applyAlignment="1"/>
    <xf numFmtId="0" fontId="10" fillId="0" borderId="17" xfId="36" quotePrefix="1" applyFont="1" applyBorder="1" applyAlignment="1">
      <alignment horizontal="center" vertical="center" wrapText="1"/>
    </xf>
    <xf numFmtId="167" fontId="10" fillId="0" borderId="17" xfId="31" applyNumberFormat="1" applyFont="1" applyBorder="1" applyAlignment="1">
      <alignment vertical="center" wrapText="1"/>
    </xf>
    <xf numFmtId="0" fontId="53" fillId="8" borderId="18" xfId="0" applyFont="1" applyFill="1" applyBorder="1" applyAlignment="1">
      <alignment vertical="center" wrapText="1"/>
    </xf>
    <xf numFmtId="0" fontId="171" fillId="8" borderId="50" xfId="0" applyFont="1" applyFill="1" applyBorder="1" applyAlignment="1">
      <alignment vertical="center" wrapText="1"/>
    </xf>
    <xf numFmtId="0" fontId="53" fillId="8" borderId="49" xfId="0" applyFont="1" applyFill="1" applyBorder="1" applyAlignment="1">
      <alignment vertical="center" wrapText="1"/>
    </xf>
    <xf numFmtId="0" fontId="171" fillId="8" borderId="49" xfId="0" applyFont="1" applyFill="1" applyBorder="1" applyAlignment="1">
      <alignment vertical="center" wrapText="1"/>
    </xf>
    <xf numFmtId="3" fontId="81" fillId="8" borderId="39" xfId="0" applyNumberFormat="1" applyFont="1" applyFill="1" applyBorder="1" applyAlignment="1">
      <alignment horizontal="right" vertical="center" wrapText="1"/>
    </xf>
    <xf numFmtId="3" fontId="81" fillId="8" borderId="29" xfId="31" applyNumberFormat="1" applyFont="1" applyFill="1" applyBorder="1" applyAlignment="1">
      <alignment horizontal="right" vertical="center"/>
    </xf>
    <xf numFmtId="3" fontId="81" fillId="11" borderId="29" xfId="31" applyNumberFormat="1" applyFont="1" applyFill="1" applyBorder="1" applyAlignment="1">
      <alignment horizontal="right" vertical="center"/>
    </xf>
    <xf numFmtId="3" fontId="81" fillId="8" borderId="30" xfId="31" applyNumberFormat="1" applyFont="1" applyFill="1" applyBorder="1" applyAlignment="1">
      <alignment horizontal="right" vertical="center"/>
    </xf>
    <xf numFmtId="165" fontId="53" fillId="8" borderId="33" xfId="7" applyNumberFormat="1" applyFont="1" applyFill="1" applyBorder="1" applyAlignment="1">
      <alignment horizontal="center" vertical="center" wrapText="1"/>
    </xf>
    <xf numFmtId="165" fontId="53" fillId="8" borderId="34" xfId="7" applyNumberFormat="1" applyFont="1" applyFill="1" applyBorder="1" applyAlignment="1">
      <alignment horizontal="center" vertical="center" wrapText="1"/>
    </xf>
    <xf numFmtId="165" fontId="53" fillId="8" borderId="35" xfId="7" applyNumberFormat="1" applyFont="1" applyFill="1" applyBorder="1" applyAlignment="1">
      <alignment horizontal="center" vertical="center" wrapText="1"/>
    </xf>
    <xf numFmtId="0" fontId="84" fillId="8" borderId="0" xfId="0" applyFont="1" applyFill="1" applyAlignment="1">
      <alignment horizontal="left" vertical="center"/>
    </xf>
    <xf numFmtId="0" fontId="86" fillId="8" borderId="0" xfId="0" applyFont="1" applyFill="1" applyAlignment="1">
      <alignment horizontal="left" vertical="center"/>
    </xf>
    <xf numFmtId="0" fontId="28" fillId="0" borderId="1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Alignment="1">
      <alignment horizontal="left" vertical="center" wrapText="1"/>
    </xf>
    <xf numFmtId="3" fontId="28" fillId="0" borderId="13" xfId="0" quotePrefix="1" applyNumberFormat="1" applyFont="1" applyBorder="1" applyAlignment="1">
      <alignment horizontal="left" vertical="center" wrapText="1"/>
    </xf>
    <xf numFmtId="3" fontId="92" fillId="0" borderId="8" xfId="0" quotePrefix="1" applyNumberFormat="1" applyFont="1" applyBorder="1" applyAlignment="1">
      <alignment horizontal="right" vertical="center" wrapText="1"/>
    </xf>
    <xf numFmtId="3" fontId="92" fillId="0" borderId="15" xfId="0" applyNumberFormat="1" applyFont="1" applyBorder="1" applyAlignment="1">
      <alignment horizontal="right" vertical="center" wrapText="1"/>
    </xf>
    <xf numFmtId="0" fontId="92" fillId="0" borderId="10" xfId="0" applyFont="1" applyBorder="1" applyAlignment="1">
      <alignment horizontal="right" vertical="center" wrapText="1"/>
    </xf>
    <xf numFmtId="0" fontId="64" fillId="0" borderId="0" xfId="0" applyFont="1" applyAlignment="1">
      <alignment vertical="center" wrapText="1"/>
    </xf>
    <xf numFmtId="0" fontId="92" fillId="8" borderId="0" xfId="0" applyFont="1" applyFill="1" applyAlignment="1">
      <alignment horizontal="right" vertical="center" wrapText="1"/>
    </xf>
    <xf numFmtId="0" fontId="92" fillId="8" borderId="14" xfId="0" applyFont="1" applyFill="1" applyBorder="1" applyAlignment="1">
      <alignment horizontal="right" vertical="center" wrapText="1"/>
    </xf>
    <xf numFmtId="0" fontId="92" fillId="0" borderId="9" xfId="0" applyFont="1" applyBorder="1" applyAlignment="1">
      <alignment horizontal="right" vertical="center" wrapText="1"/>
    </xf>
    <xf numFmtId="0" fontId="123" fillId="8" borderId="0" xfId="42" quotePrefix="1" applyFont="1" applyFill="1" applyAlignment="1">
      <alignment horizontal="left" wrapText="1"/>
    </xf>
    <xf numFmtId="0" fontId="53" fillId="0" borderId="0" xfId="0" applyFont="1" applyAlignment="1">
      <alignment horizontal="center" vertical="center" wrapText="1"/>
    </xf>
    <xf numFmtId="0" fontId="53" fillId="0" borderId="14" xfId="0" applyFont="1" applyBorder="1" applyAlignment="1">
      <alignment horizontal="center" vertical="center" wrapText="1"/>
    </xf>
    <xf numFmtId="0" fontId="92" fillId="0" borderId="4" xfId="0" applyFont="1" applyBorder="1" applyAlignment="1">
      <alignment horizontal="center" vertical="center" wrapText="1"/>
    </xf>
    <xf numFmtId="0" fontId="67" fillId="0" borderId="13" xfId="0" applyFont="1" applyBorder="1" applyAlignment="1">
      <alignment horizontal="left" vertical="center" wrapText="1"/>
    </xf>
    <xf numFmtId="0" fontId="15" fillId="0" borderId="0" xfId="0" applyFont="1" applyAlignment="1">
      <alignment horizontal="left" wrapText="1"/>
    </xf>
    <xf numFmtId="0" fontId="91" fillId="6" borderId="27" xfId="0" applyFont="1" applyFill="1" applyBorder="1" applyAlignment="1">
      <alignment horizontal="center" vertical="center" wrapText="1"/>
    </xf>
    <xf numFmtId="0" fontId="91" fillId="6" borderId="4" xfId="0" applyFont="1" applyFill="1" applyBorder="1" applyAlignment="1">
      <alignment horizontal="center" vertical="center" wrapText="1"/>
    </xf>
    <xf numFmtId="0" fontId="91" fillId="0" borderId="27" xfId="0" applyFont="1" applyBorder="1" applyAlignment="1">
      <alignment horizontal="center" vertical="center" wrapText="1"/>
    </xf>
    <xf numFmtId="0" fontId="91" fillId="0" borderId="4" xfId="0" applyFont="1" applyBorder="1" applyAlignment="1">
      <alignment horizontal="center" vertical="center" wrapText="1"/>
    </xf>
    <xf numFmtId="0" fontId="16" fillId="0" borderId="0" xfId="0" applyFont="1" applyAlignment="1">
      <alignment horizontal="justify" vertical="top" wrapText="1"/>
    </xf>
    <xf numFmtId="0" fontId="64" fillId="6" borderId="27" xfId="0" applyFont="1" applyFill="1" applyBorder="1" applyAlignment="1">
      <alignment horizontal="center" vertical="center" wrapText="1"/>
    </xf>
    <xf numFmtId="0" fontId="64" fillId="6" borderId="4" xfId="0" applyFont="1" applyFill="1" applyBorder="1" applyAlignment="1">
      <alignment horizontal="center" vertical="center" wrapText="1"/>
    </xf>
    <xf numFmtId="0" fontId="81" fillId="0" borderId="27" xfId="0" applyFont="1" applyBorder="1" applyAlignment="1">
      <alignment horizontal="center" vertical="center"/>
    </xf>
    <xf numFmtId="0" fontId="81" fillId="0" borderId="4" xfId="0" applyFont="1" applyBorder="1" applyAlignment="1">
      <alignment horizontal="center" vertical="center"/>
    </xf>
    <xf numFmtId="0" fontId="81" fillId="0" borderId="27" xfId="0" applyFont="1" applyBorder="1" applyAlignment="1">
      <alignment horizontal="center" vertical="center" wrapText="1"/>
    </xf>
    <xf numFmtId="0" fontId="81" fillId="0" borderId="4" xfId="0" applyFont="1" applyBorder="1" applyAlignment="1">
      <alignment horizontal="center" vertical="center" wrapText="1"/>
    </xf>
    <xf numFmtId="0" fontId="92" fillId="6" borderId="18" xfId="0" applyFont="1" applyFill="1" applyBorder="1" applyAlignment="1">
      <alignment horizontal="center" vertical="center" wrapText="1"/>
    </xf>
    <xf numFmtId="0" fontId="92" fillId="6" borderId="19" xfId="0" applyFont="1" applyFill="1" applyBorder="1" applyAlignment="1">
      <alignment horizontal="center" vertical="center" wrapText="1"/>
    </xf>
    <xf numFmtId="0" fontId="22" fillId="0" borderId="27" xfId="0" applyFont="1" applyBorder="1" applyAlignment="1">
      <alignment horizontal="center" vertical="center" wrapText="1"/>
    </xf>
    <xf numFmtId="0" fontId="13" fillId="8" borderId="27" xfId="0" applyFont="1" applyFill="1" applyBorder="1" applyAlignment="1">
      <alignment horizontal="center" vertical="center" wrapText="1"/>
    </xf>
    <xf numFmtId="0" fontId="13" fillId="0" borderId="27" xfId="0" applyFont="1" applyBorder="1" applyAlignment="1">
      <alignment horizontal="center" vertical="center" wrapText="1"/>
    </xf>
    <xf numFmtId="0" fontId="22" fillId="0" borderId="4" xfId="0" applyFont="1" applyBorder="1" applyAlignment="1">
      <alignment horizontal="center" vertical="center" wrapText="1"/>
    </xf>
    <xf numFmtId="0" fontId="81" fillId="0" borderId="0" xfId="0" applyFont="1" applyAlignment="1">
      <alignment vertical="center" wrapText="1"/>
    </xf>
    <xf numFmtId="0" fontId="81" fillId="0" borderId="14" xfId="0" applyFont="1" applyBorder="1" applyAlignment="1">
      <alignment vertical="center" wrapText="1"/>
    </xf>
    <xf numFmtId="0" fontId="67" fillId="0" borderId="7"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0" xfId="0" applyFont="1" applyAlignment="1">
      <alignment horizontal="center" vertical="center"/>
    </xf>
    <xf numFmtId="0" fontId="67" fillId="0" borderId="14" xfId="0" applyFont="1" applyBorder="1" applyAlignment="1">
      <alignment horizontal="center" vertical="center"/>
    </xf>
    <xf numFmtId="0" fontId="67" fillId="0" borderId="0" xfId="0" applyFont="1" applyAlignment="1">
      <alignment horizontal="center" vertical="center" wrapText="1"/>
    </xf>
    <xf numFmtId="0" fontId="67" fillId="0" borderId="5" xfId="0" applyFont="1" applyBorder="1" applyAlignment="1">
      <alignment horizontal="center" vertical="center" wrapText="1"/>
    </xf>
    <xf numFmtId="0" fontId="67" fillId="0" borderId="14" xfId="0" applyFont="1" applyBorder="1" applyAlignment="1">
      <alignment horizontal="center" vertical="center" wrapText="1"/>
    </xf>
    <xf numFmtId="0" fontId="67" fillId="0" borderId="4" xfId="0" applyFont="1" applyBorder="1" applyAlignment="1">
      <alignment horizontal="center" vertical="center" wrapText="1"/>
    </xf>
    <xf numFmtId="0" fontId="67" fillId="0" borderId="0" xfId="0" applyFont="1" applyAlignment="1">
      <alignment vertical="center" wrapText="1"/>
    </xf>
    <xf numFmtId="0" fontId="67" fillId="0" borderId="14" xfId="0" applyFont="1" applyBorder="1" applyAlignment="1">
      <alignment vertical="center" wrapText="1"/>
    </xf>
    <xf numFmtId="0" fontId="67" fillId="0" borderId="12" xfId="0" applyFont="1" applyBorder="1" applyAlignment="1">
      <alignment horizontal="right" vertical="center" wrapText="1"/>
    </xf>
    <xf numFmtId="0" fontId="74" fillId="10" borderId="0" xfId="0" applyFont="1" applyFill="1" applyAlignment="1">
      <alignment horizontal="center" wrapText="1"/>
    </xf>
    <xf numFmtId="0" fontId="75" fillId="0" borderId="0" xfId="0" applyFont="1" applyAlignment="1">
      <alignment horizontal="center" wrapText="1"/>
    </xf>
    <xf numFmtId="0" fontId="55" fillId="0" borderId="16" xfId="0" applyFont="1" applyBorder="1" applyAlignment="1">
      <alignment horizontal="left" vertical="center" wrapText="1" indent="7"/>
    </xf>
    <xf numFmtId="0" fontId="55" fillId="0" borderId="8" xfId="0" applyFont="1" applyBorder="1" applyAlignment="1">
      <alignment horizontal="left" vertical="center" wrapText="1" indent="7"/>
    </xf>
    <xf numFmtId="0" fontId="67" fillId="0" borderId="12" xfId="0" applyFont="1" applyBorder="1" applyAlignment="1">
      <alignment horizontal="center" vertical="center" wrapText="1"/>
    </xf>
    <xf numFmtId="0" fontId="67" fillId="0" borderId="12" xfId="0" applyFont="1" applyBorder="1" applyAlignment="1">
      <alignment horizontal="center"/>
    </xf>
    <xf numFmtId="9" fontId="67" fillId="0" borderId="12" xfId="0" applyNumberFormat="1" applyFont="1" applyBorder="1" applyAlignment="1">
      <alignment horizontal="center" vertical="center" wrapText="1"/>
    </xf>
    <xf numFmtId="9" fontId="67" fillId="0" borderId="5" xfId="0" applyNumberFormat="1" applyFont="1" applyBorder="1" applyAlignment="1">
      <alignment horizontal="center" vertical="center" wrapText="1"/>
    </xf>
    <xf numFmtId="9" fontId="67" fillId="0" borderId="12" xfId="0" applyNumberFormat="1" applyFont="1" applyFill="1" applyBorder="1" applyAlignment="1">
      <alignment horizontal="center" vertical="center" wrapText="1"/>
    </xf>
    <xf numFmtId="9" fontId="67" fillId="0" borderId="5" xfId="0" applyNumberFormat="1" applyFont="1" applyFill="1" applyBorder="1" applyAlignment="1">
      <alignment horizontal="center" vertical="center" wrapText="1"/>
    </xf>
    <xf numFmtId="0" fontId="92" fillId="8" borderId="10" xfId="0" applyFont="1" applyFill="1" applyBorder="1" applyAlignment="1">
      <alignment horizontal="left" vertical="center" wrapText="1"/>
    </xf>
    <xf numFmtId="0" fontId="28" fillId="8" borderId="13" xfId="13" applyFont="1" applyFill="1" applyBorder="1" applyAlignment="1">
      <alignment horizontal="left" vertical="center" wrapText="1"/>
    </xf>
    <xf numFmtId="0" fontId="67" fillId="8" borderId="10" xfId="0" applyFont="1" applyFill="1" applyBorder="1" applyAlignment="1">
      <alignment horizontal="left" vertical="center" wrapText="1"/>
    </xf>
    <xf numFmtId="0" fontId="67" fillId="8" borderId="22" xfId="0" applyFont="1" applyFill="1" applyBorder="1" applyAlignment="1">
      <alignment horizontal="center" vertical="center" wrapText="1"/>
    </xf>
    <xf numFmtId="0" fontId="117" fillId="8" borderId="13" xfId="13" applyFont="1" applyFill="1" applyBorder="1" applyAlignment="1">
      <alignment horizontal="left" vertical="center" wrapText="1"/>
    </xf>
    <xf numFmtId="0" fontId="67" fillId="0" borderId="5" xfId="0" applyFont="1" applyBorder="1" applyAlignment="1">
      <alignment horizontal="center" vertical="center"/>
    </xf>
    <xf numFmtId="0" fontId="91" fillId="0" borderId="0" xfId="0" applyFont="1" applyAlignment="1">
      <alignment horizontal="center" vertical="center" wrapText="1"/>
    </xf>
    <xf numFmtId="0" fontId="91" fillId="0" borderId="14" xfId="0" applyFont="1" applyBorder="1" applyAlignment="1">
      <alignment horizontal="center" vertical="center" wrapText="1"/>
    </xf>
    <xf numFmtId="0" fontId="92" fillId="8" borderId="0" xfId="0" applyFont="1" applyFill="1" applyAlignment="1">
      <alignment horizontal="center" vertical="center" wrapText="1"/>
    </xf>
    <xf numFmtId="0" fontId="92" fillId="8" borderId="4" xfId="0" applyFont="1" applyFill="1" applyBorder="1" applyAlignment="1">
      <alignment horizontal="center" vertical="center" wrapText="1"/>
    </xf>
    <xf numFmtId="0" fontId="92" fillId="8" borderId="12" xfId="0" applyFont="1" applyFill="1" applyBorder="1" applyAlignment="1">
      <alignment horizontal="center" vertical="center" wrapText="1"/>
    </xf>
    <xf numFmtId="0" fontId="64" fillId="0" borderId="16" xfId="0" applyFont="1" applyBorder="1" applyAlignment="1">
      <alignment horizontal="center"/>
    </xf>
    <xf numFmtId="0" fontId="64" fillId="0" borderId="8" xfId="0" applyFont="1" applyBorder="1" applyAlignment="1">
      <alignment horizontal="center"/>
    </xf>
    <xf numFmtId="0" fontId="64" fillId="0" borderId="17" xfId="0" applyFont="1" applyBorder="1" applyAlignment="1">
      <alignment horizontal="center"/>
    </xf>
    <xf numFmtId="0" fontId="67" fillId="0" borderId="27" xfId="0" applyFont="1" applyBorder="1" applyAlignment="1">
      <alignment horizontal="center" vertical="center" wrapText="1"/>
    </xf>
    <xf numFmtId="0" fontId="81" fillId="0" borderId="13" xfId="0" applyFont="1" applyBorder="1" applyAlignment="1">
      <alignment horizontal="center" vertical="center" wrapText="1"/>
    </xf>
    <xf numFmtId="0" fontId="64" fillId="0" borderId="5" xfId="0" applyFont="1" applyBorder="1" applyAlignment="1">
      <alignment horizontal="center"/>
    </xf>
    <xf numFmtId="0" fontId="64" fillId="0" borderId="0" xfId="0" applyFont="1" applyBorder="1" applyAlignment="1">
      <alignment horizontal="center"/>
    </xf>
    <xf numFmtId="0" fontId="64" fillId="0" borderId="14" xfId="0" applyFont="1" applyBorder="1" applyAlignment="1">
      <alignment horizontal="center"/>
    </xf>
    <xf numFmtId="0" fontId="67" fillId="0" borderId="13" xfId="0" applyFont="1" applyBorder="1" applyAlignment="1">
      <alignment horizontal="center" vertical="center" wrapText="1"/>
    </xf>
    <xf numFmtId="0" fontId="67" fillId="0" borderId="0" xfId="0" applyFont="1" applyBorder="1" applyAlignment="1">
      <alignment horizontal="center" vertical="center" wrapText="1"/>
    </xf>
    <xf numFmtId="0" fontId="67" fillId="0" borderId="0" xfId="0" applyFont="1" applyBorder="1" applyAlignment="1">
      <alignment horizontal="center" wrapText="1"/>
    </xf>
    <xf numFmtId="0" fontId="67" fillId="0" borderId="5" xfId="0" applyFont="1" applyBorder="1" applyAlignment="1">
      <alignment horizontal="center" wrapText="1"/>
    </xf>
    <xf numFmtId="0" fontId="55" fillId="0" borderId="5" xfId="0" applyFont="1" applyBorder="1" applyAlignment="1">
      <alignment horizontal="center" wrapText="1"/>
    </xf>
    <xf numFmtId="0" fontId="55" fillId="0" borderId="0" xfId="0" applyFont="1" applyAlignment="1">
      <alignment horizontal="center"/>
    </xf>
    <xf numFmtId="0" fontId="55" fillId="0" borderId="0" xfId="0" applyFont="1" applyAlignment="1">
      <alignment horizontal="center" vertical="center"/>
    </xf>
    <xf numFmtId="0" fontId="55" fillId="0" borderId="14" xfId="0" applyFont="1" applyBorder="1" applyAlignment="1">
      <alignment horizontal="center" vertical="center"/>
    </xf>
    <xf numFmtId="0" fontId="67" fillId="0" borderId="5" xfId="0" applyFont="1" applyBorder="1" applyAlignment="1">
      <alignment horizontal="center"/>
    </xf>
    <xf numFmtId="0" fontId="67" fillId="0" borderId="0" xfId="0" applyFont="1" applyAlignment="1">
      <alignment horizontal="center"/>
    </xf>
    <xf numFmtId="0" fontId="92" fillId="0" borderId="21" xfId="0" applyFont="1" applyBorder="1" applyAlignment="1">
      <alignment horizontal="center" vertical="center" wrapText="1"/>
    </xf>
    <xf numFmtId="0" fontId="92" fillId="0" borderId="18" xfId="0" applyFont="1" applyBorder="1" applyAlignment="1">
      <alignment horizontal="center" vertical="center"/>
    </xf>
    <xf numFmtId="0" fontId="92" fillId="0" borderId="18" xfId="0" applyFont="1" applyBorder="1" applyAlignment="1">
      <alignment horizontal="center" vertical="center" wrapText="1"/>
    </xf>
    <xf numFmtId="0" fontId="92" fillId="0" borderId="23" xfId="0" applyFont="1" applyBorder="1" applyAlignment="1">
      <alignment horizontal="center" vertical="center" wrapText="1"/>
    </xf>
    <xf numFmtId="0" fontId="67" fillId="0" borderId="27" xfId="0" applyFont="1" applyBorder="1" applyAlignment="1">
      <alignment horizontal="center"/>
    </xf>
    <xf numFmtId="0" fontId="74" fillId="8" borderId="0" xfId="0" applyFont="1" applyFill="1" applyAlignment="1">
      <alignment horizontal="center" wrapText="1"/>
    </xf>
    <xf numFmtId="0" fontId="75" fillId="8" borderId="0" xfId="0" applyFont="1" applyFill="1" applyAlignment="1">
      <alignment horizontal="center" wrapText="1"/>
    </xf>
    <xf numFmtId="0" fontId="92" fillId="0" borderId="27" xfId="0" applyFont="1" applyBorder="1" applyAlignment="1">
      <alignment horizontal="center" vertical="center" wrapText="1"/>
    </xf>
    <xf numFmtId="0" fontId="92" fillId="0" borderId="0" xfId="0" applyFont="1" applyAlignment="1">
      <alignment horizontal="center" vertical="center" wrapText="1"/>
    </xf>
    <xf numFmtId="0" fontId="45" fillId="0" borderId="0" xfId="0" applyFont="1" applyAlignment="1">
      <alignment horizontal="justify" vertical="center" wrapText="1"/>
    </xf>
    <xf numFmtId="0" fontId="114" fillId="0" borderId="0" xfId="0" applyFont="1" applyBorder="1" applyAlignment="1">
      <alignment vertical="center" wrapText="1"/>
    </xf>
    <xf numFmtId="0" fontId="91" fillId="8" borderId="0" xfId="0" applyFont="1" applyFill="1" applyBorder="1" applyAlignment="1">
      <alignment horizontal="center" vertical="center" wrapText="1"/>
    </xf>
    <xf numFmtId="0" fontId="91" fillId="0" borderId="0" xfId="0" applyFont="1" applyBorder="1" applyAlignment="1">
      <alignment horizontal="center" vertical="center" wrapText="1"/>
    </xf>
    <xf numFmtId="0" fontId="91" fillId="0" borderId="13" xfId="0" applyFont="1" applyBorder="1" applyAlignment="1">
      <alignment horizontal="center" vertical="center" wrapText="1"/>
    </xf>
    <xf numFmtId="0" fontId="27" fillId="0" borderId="0" xfId="0" applyFont="1"/>
    <xf numFmtId="0" fontId="67" fillId="0" borderId="0" xfId="0" applyFont="1" applyAlignment="1">
      <alignment horizontal="center" vertical="top" wrapText="1"/>
    </xf>
    <xf numFmtId="0" fontId="67" fillId="0" borderId="14" xfId="0" applyFont="1" applyBorder="1" applyAlignment="1">
      <alignment horizontal="center" vertical="top" wrapText="1"/>
    </xf>
    <xf numFmtId="0" fontId="67" fillId="8" borderId="0" xfId="0" applyFont="1" applyFill="1" applyAlignment="1">
      <alignment vertical="center" wrapText="1"/>
    </xf>
    <xf numFmtId="0" fontId="67" fillId="8" borderId="14" xfId="0" applyFont="1" applyFill="1" applyBorder="1" applyAlignment="1">
      <alignment vertical="center" wrapText="1"/>
    </xf>
    <xf numFmtId="0" fontId="92" fillId="0" borderId="14" xfId="0" applyFont="1" applyBorder="1" applyAlignment="1">
      <alignment horizontal="center" vertical="center" wrapText="1"/>
    </xf>
    <xf numFmtId="0" fontId="92" fillId="0" borderId="0" xfId="0" applyFont="1" applyAlignment="1">
      <alignment vertical="top" wrapText="1"/>
    </xf>
    <xf numFmtId="0" fontId="91" fillId="6" borderId="9" xfId="0" applyFont="1" applyFill="1" applyBorder="1" applyAlignment="1">
      <alignment horizontal="left" vertical="center" wrapText="1" indent="2"/>
    </xf>
    <xf numFmtId="0" fontId="92" fillId="0" borderId="10" xfId="0" applyFont="1" applyBorder="1" applyAlignment="1">
      <alignment vertical="center" wrapText="1"/>
    </xf>
    <xf numFmtId="0" fontId="91" fillId="0" borderId="16" xfId="0" applyFont="1" applyBorder="1" applyAlignment="1">
      <alignment vertical="center" wrapText="1"/>
    </xf>
    <xf numFmtId="0" fontId="91" fillId="0" borderId="8" xfId="0" applyFont="1" applyBorder="1" applyAlignment="1">
      <alignment vertical="center" wrapText="1"/>
    </xf>
    <xf numFmtId="0" fontId="91" fillId="6" borderId="8" xfId="0" applyFont="1" applyFill="1" applyBorder="1" applyAlignment="1">
      <alignment horizontal="left" vertical="center" wrapText="1" indent="2"/>
    </xf>
    <xf numFmtId="0" fontId="81" fillId="0" borderId="0" xfId="0" applyFont="1"/>
    <xf numFmtId="0" fontId="114" fillId="0" borderId="0" xfId="0" applyFont="1"/>
    <xf numFmtId="0" fontId="67" fillId="0" borderId="5" xfId="0" applyFont="1" applyBorder="1" applyAlignment="1">
      <alignment horizontal="left" vertical="center"/>
    </xf>
    <xf numFmtId="0" fontId="81" fillId="8" borderId="0" xfId="0" applyFont="1" applyFill="1" applyAlignment="1">
      <alignment vertical="center" wrapText="1"/>
    </xf>
    <xf numFmtId="0" fontId="67" fillId="0" borderId="10" xfId="0" applyFont="1" applyBorder="1" applyAlignment="1">
      <alignment vertical="center" wrapText="1"/>
    </xf>
    <xf numFmtId="0" fontId="15" fillId="0" borderId="0" xfId="0" applyFont="1" applyAlignment="1">
      <alignment wrapText="1"/>
    </xf>
    <xf numFmtId="0" fontId="0" fillId="0" borderId="0" xfId="0" applyAlignment="1">
      <alignment wrapText="1"/>
    </xf>
    <xf numFmtId="0" fontId="67" fillId="8" borderId="10" xfId="0" applyFont="1" applyFill="1" applyBorder="1" applyAlignment="1">
      <alignment horizontal="center" vertical="center"/>
    </xf>
    <xf numFmtId="0" fontId="81" fillId="0" borderId="0" xfId="0" applyFont="1" applyAlignment="1">
      <alignment horizontal="center"/>
    </xf>
    <xf numFmtId="0" fontId="91" fillId="5" borderId="0" xfId="0" applyFont="1" applyFill="1" applyAlignment="1">
      <alignment horizontal="center" vertical="center"/>
    </xf>
    <xf numFmtId="0" fontId="91" fillId="5" borderId="14" xfId="0" applyFont="1" applyFill="1" applyBorder="1" applyAlignment="1">
      <alignment horizontal="center" vertical="center"/>
    </xf>
    <xf numFmtId="3" fontId="53" fillId="6" borderId="8" xfId="0" applyNumberFormat="1" applyFont="1" applyFill="1" applyBorder="1" applyAlignment="1">
      <alignment vertical="center" wrapText="1"/>
    </xf>
    <xf numFmtId="3" fontId="53" fillId="6" borderId="15" xfId="0" applyNumberFormat="1" applyFont="1" applyFill="1" applyBorder="1" applyAlignment="1">
      <alignment vertical="center" wrapText="1"/>
    </xf>
    <xf numFmtId="0" fontId="91" fillId="6" borderId="8" xfId="0" applyFont="1" applyFill="1" applyBorder="1" applyAlignment="1">
      <alignment horizontal="center" vertical="center" wrapText="1"/>
    </xf>
    <xf numFmtId="0" fontId="91" fillId="6" borderId="15" xfId="0" applyFont="1" applyFill="1" applyBorder="1" applyAlignment="1">
      <alignment horizontal="center" vertical="center" wrapText="1"/>
    </xf>
    <xf numFmtId="0" fontId="91" fillId="6" borderId="8" xfId="0" applyFont="1" applyFill="1" applyBorder="1" applyAlignment="1">
      <alignment vertical="center" wrapText="1"/>
    </xf>
    <xf numFmtId="0" fontId="91" fillId="6" borderId="15" xfId="0" applyFont="1" applyFill="1" applyBorder="1" applyAlignment="1">
      <alignment vertical="center" wrapText="1"/>
    </xf>
    <xf numFmtId="3" fontId="53" fillId="7" borderId="8" xfId="0" applyNumberFormat="1" applyFont="1" applyFill="1" applyBorder="1" applyAlignment="1">
      <alignment vertical="center" wrapText="1"/>
    </xf>
    <xf numFmtId="0" fontId="67" fillId="6" borderId="5" xfId="0" applyFont="1" applyFill="1" applyBorder="1" applyAlignment="1">
      <alignment horizontal="center" vertical="center" wrapText="1"/>
    </xf>
    <xf numFmtId="0" fontId="91" fillId="5" borderId="0" xfId="0" applyFont="1" applyFill="1" applyAlignment="1">
      <alignment vertical="center" wrapText="1"/>
    </xf>
    <xf numFmtId="0" fontId="81" fillId="0" borderId="0" xfId="0" applyFont="1" applyAlignment="1">
      <alignment vertical="center"/>
    </xf>
    <xf numFmtId="0" fontId="64" fillId="0" borderId="27" xfId="3" applyFont="1" applyBorder="1" applyAlignment="1">
      <alignment horizontal="center" vertical="center" wrapText="1"/>
    </xf>
    <xf numFmtId="0" fontId="64" fillId="0" borderId="0" xfId="3" applyFont="1" applyBorder="1" applyAlignment="1">
      <alignment horizontal="center" vertical="center" wrapText="1"/>
    </xf>
    <xf numFmtId="0" fontId="64" fillId="0" borderId="27" xfId="0" applyFont="1" applyBorder="1" applyAlignment="1">
      <alignment horizontal="center" vertical="center" wrapText="1"/>
    </xf>
    <xf numFmtId="0" fontId="64" fillId="0" borderId="5" xfId="36" applyFont="1" applyBorder="1" applyAlignment="1">
      <alignment horizontal="center" vertical="center" wrapText="1"/>
    </xf>
    <xf numFmtId="0" fontId="64" fillId="0" borderId="0" xfId="36" applyFont="1" applyBorder="1" applyAlignment="1">
      <alignment horizontal="center" vertical="center" wrapText="1"/>
    </xf>
    <xf numFmtId="0" fontId="64" fillId="0" borderId="14" xfId="36" applyFont="1" applyBorder="1" applyAlignment="1">
      <alignment horizontal="center" vertical="center" wrapText="1"/>
    </xf>
    <xf numFmtId="0" fontId="10" fillId="0" borderId="0" xfId="36"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1" fillId="0" borderId="0" xfId="36" applyFont="1" applyAlignment="1">
      <alignment horizontal="center" vertical="center" wrapText="1"/>
    </xf>
    <xf numFmtId="0" fontId="64" fillId="0" borderId="0" xfId="0" applyFont="1" applyBorder="1" applyAlignment="1">
      <alignment horizontal="left"/>
    </xf>
    <xf numFmtId="0" fontId="64" fillId="0" borderId="16"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5" xfId="0" applyFont="1" applyBorder="1" applyAlignment="1">
      <alignment horizontal="center" vertical="center" wrapText="1"/>
    </xf>
    <xf numFmtId="0" fontId="64" fillId="0" borderId="0" xfId="0" applyFont="1" applyBorder="1" applyAlignment="1">
      <alignment horizontal="center" vertical="center" wrapText="1"/>
    </xf>
    <xf numFmtId="0" fontId="64" fillId="0" borderId="4" xfId="0" applyFont="1" applyBorder="1" applyAlignment="1">
      <alignment horizontal="center" vertical="center" wrapText="1"/>
    </xf>
    <xf numFmtId="0" fontId="64" fillId="0" borderId="14" xfId="0" applyFont="1" applyBorder="1" applyAlignment="1">
      <alignment horizontal="left"/>
    </xf>
    <xf numFmtId="3" fontId="81" fillId="0" borderId="8" xfId="0" applyNumberFormat="1" applyFont="1" applyBorder="1" applyAlignment="1">
      <alignment horizontal="left" vertical="center" wrapText="1" indent="2"/>
    </xf>
    <xf numFmtId="3" fontId="81" fillId="0" borderId="17" xfId="0" applyNumberFormat="1" applyFont="1" applyBorder="1" applyAlignment="1">
      <alignment horizontal="left" vertical="center" wrapText="1" indent="2"/>
    </xf>
    <xf numFmtId="0" fontId="11" fillId="0" borderId="0" xfId="0" applyFont="1" applyAlignment="1">
      <alignment horizontal="left"/>
    </xf>
    <xf numFmtId="3" fontId="81" fillId="0" borderId="7" xfId="0" applyNumberFormat="1" applyFont="1" applyBorder="1" applyAlignment="1">
      <alignment horizontal="left" vertical="center" wrapText="1"/>
    </xf>
    <xf numFmtId="3" fontId="81" fillId="0" borderId="9" xfId="0" applyNumberFormat="1" applyFont="1" applyBorder="1" applyAlignment="1">
      <alignment horizontal="left" vertical="center" wrapText="1"/>
    </xf>
    <xf numFmtId="3" fontId="81" fillId="5" borderId="0" xfId="0" applyNumberFormat="1" applyFont="1" applyFill="1" applyAlignment="1">
      <alignment horizontal="left" vertical="center" wrapText="1"/>
    </xf>
    <xf numFmtId="3" fontId="81" fillId="0" borderId="8" xfId="0" applyNumberFormat="1" applyFont="1" applyBorder="1" applyAlignment="1">
      <alignment horizontal="left" vertical="center" wrapText="1"/>
    </xf>
    <xf numFmtId="0" fontId="81" fillId="0" borderId="0" xfId="0" applyFont="1" applyBorder="1" applyAlignment="1">
      <alignment horizontal="left"/>
    </xf>
    <xf numFmtId="3" fontId="81" fillId="5" borderId="27" xfId="0" applyNumberFormat="1" applyFont="1" applyFill="1" applyBorder="1" applyAlignment="1">
      <alignment horizontal="left" vertical="center" wrapText="1"/>
    </xf>
    <xf numFmtId="3" fontId="81" fillId="0" borderId="9" xfId="0" applyNumberFormat="1" applyFont="1" applyBorder="1" applyAlignment="1">
      <alignment horizontal="left" vertical="center" wrapText="1" indent="2"/>
    </xf>
    <xf numFmtId="0" fontId="91" fillId="8" borderId="13" xfId="9" applyFont="1" applyFill="1" applyBorder="1" applyAlignment="1">
      <alignment horizontal="center" vertical="center"/>
    </xf>
    <xf numFmtId="0" fontId="53" fillId="8" borderId="48" xfId="0" applyFont="1" applyFill="1" applyBorder="1" applyAlignment="1">
      <alignment horizontal="center" vertical="center" wrapText="1"/>
    </xf>
    <xf numFmtId="0" fontId="53" fillId="8" borderId="49" xfId="0" applyFont="1" applyFill="1" applyBorder="1" applyAlignment="1">
      <alignment horizontal="center" vertical="center" wrapText="1"/>
    </xf>
    <xf numFmtId="0" fontId="55" fillId="8" borderId="27" xfId="0" applyFont="1" applyFill="1" applyBorder="1" applyAlignment="1">
      <alignment horizontal="center" vertical="center" wrapText="1"/>
    </xf>
    <xf numFmtId="0" fontId="55" fillId="8" borderId="13" xfId="0" applyFont="1" applyFill="1" applyBorder="1" applyAlignment="1">
      <alignment horizontal="center" vertical="center" wrapText="1"/>
    </xf>
    <xf numFmtId="0" fontId="55" fillId="8" borderId="47" xfId="0" applyFont="1" applyFill="1" applyBorder="1" applyAlignment="1">
      <alignment horizontal="center" vertical="center" wrapText="1"/>
    </xf>
    <xf numFmtId="0" fontId="55" fillId="8" borderId="51" xfId="0" applyFont="1" applyFill="1" applyBorder="1" applyAlignment="1">
      <alignment horizontal="center" vertical="center" wrapText="1"/>
    </xf>
    <xf numFmtId="0" fontId="53" fillId="8" borderId="0" xfId="0" applyFont="1" applyFill="1" applyAlignment="1">
      <alignment horizontal="center" vertical="center" wrapText="1"/>
    </xf>
    <xf numFmtId="0" fontId="81" fillId="8" borderId="27" xfId="0" applyFont="1" applyFill="1" applyBorder="1" applyAlignment="1">
      <alignment horizontal="left" vertical="center" wrapText="1"/>
    </xf>
    <xf numFmtId="0" fontId="81" fillId="8" borderId="42" xfId="0" applyFont="1" applyFill="1" applyBorder="1" applyAlignment="1">
      <alignment horizontal="center" vertical="center" wrapText="1"/>
    </xf>
    <xf numFmtId="0" fontId="81" fillId="8" borderId="0" xfId="0" applyFont="1" applyFill="1" applyBorder="1" applyAlignment="1">
      <alignment horizontal="center" vertical="center" wrapText="1"/>
    </xf>
    <xf numFmtId="0" fontId="15" fillId="0" borderId="0" xfId="4" applyFont="1" applyFill="1" applyBorder="1" applyAlignment="1">
      <alignment horizontal="left" vertical="center" wrapText="1"/>
    </xf>
    <xf numFmtId="0" fontId="17" fillId="8" borderId="0" xfId="0" applyFont="1" applyFill="1" applyAlignment="1">
      <alignment horizontal="left" wrapText="1"/>
    </xf>
    <xf numFmtId="0" fontId="91" fillId="8" borderId="27" xfId="0" applyFont="1" applyFill="1" applyBorder="1" applyAlignment="1">
      <alignment horizontal="center" vertical="center" wrapText="1"/>
    </xf>
    <xf numFmtId="0" fontId="91" fillId="8" borderId="0" xfId="0" applyFont="1" applyFill="1" applyAlignment="1">
      <alignment horizontal="center" vertical="center" wrapText="1"/>
    </xf>
    <xf numFmtId="0" fontId="91" fillId="8" borderId="4" xfId="0" applyFont="1" applyFill="1" applyBorder="1" applyAlignment="1">
      <alignment horizontal="center" vertical="center" wrapText="1"/>
    </xf>
    <xf numFmtId="0" fontId="91" fillId="8" borderId="27" xfId="0" applyFont="1" applyFill="1" applyBorder="1" applyAlignment="1">
      <alignment horizontal="center" vertical="center"/>
    </xf>
    <xf numFmtId="0" fontId="91" fillId="0" borderId="0" xfId="0" applyFont="1" applyAlignment="1">
      <alignment horizontal="center" wrapText="1"/>
    </xf>
    <xf numFmtId="0" fontId="67" fillId="8" borderId="27" xfId="0" applyFont="1" applyFill="1" applyBorder="1" applyAlignment="1">
      <alignment horizontal="center" vertical="center"/>
    </xf>
    <xf numFmtId="0" fontId="67" fillId="8" borderId="27" xfId="0" applyFont="1" applyFill="1" applyBorder="1" applyAlignment="1">
      <alignment horizontal="center" vertical="center" wrapText="1"/>
    </xf>
    <xf numFmtId="0" fontId="67" fillId="8" borderId="4" xfId="0" applyFont="1" applyFill="1" applyBorder="1" applyAlignment="1">
      <alignment horizontal="center" vertical="center" wrapText="1"/>
    </xf>
    <xf numFmtId="0" fontId="50" fillId="5" borderId="0" xfId="0" applyFont="1" applyFill="1" applyAlignment="1">
      <alignment horizontal="center" wrapText="1"/>
    </xf>
    <xf numFmtId="0" fontId="92" fillId="19" borderId="0" xfId="0" applyFont="1" applyFill="1" applyAlignment="1">
      <alignment horizontal="center" vertical="center" wrapText="1"/>
    </xf>
    <xf numFmtId="0" fontId="64" fillId="0" borderId="0" xfId="0" applyFont="1" applyAlignment="1">
      <alignment horizontal="center" vertical="center" wrapText="1"/>
    </xf>
    <xf numFmtId="0" fontId="107" fillId="0" borderId="0" xfId="0" applyFont="1" applyAlignment="1">
      <alignment horizontal="center" vertical="center" wrapText="1"/>
    </xf>
    <xf numFmtId="0" fontId="64" fillId="8" borderId="14" xfId="0" applyFont="1" applyFill="1" applyBorder="1" applyAlignment="1">
      <alignment horizontal="center" vertical="center" wrapText="1"/>
    </xf>
    <xf numFmtId="0" fontId="64" fillId="19" borderId="0" xfId="0" applyFont="1" applyFill="1" applyAlignment="1">
      <alignment horizontal="center" vertical="center" wrapText="1"/>
    </xf>
    <xf numFmtId="0" fontId="81" fillId="8" borderId="0" xfId="0" applyFont="1" applyFill="1" applyAlignment="1">
      <alignment horizontal="center" vertical="center" wrapText="1"/>
    </xf>
    <xf numFmtId="0" fontId="107" fillId="8" borderId="0" xfId="0" applyFont="1" applyFill="1" applyAlignment="1">
      <alignment horizontal="center" vertical="center" wrapText="1"/>
    </xf>
    <xf numFmtId="0" fontId="107" fillId="19" borderId="0" xfId="0" applyFont="1" applyFill="1" applyAlignment="1">
      <alignment horizontal="center" vertical="center" wrapText="1"/>
    </xf>
    <xf numFmtId="0" fontId="81" fillId="0" borderId="22" xfId="0" applyFont="1" applyBorder="1" applyAlignment="1">
      <alignment horizontal="center" vertical="center" wrapText="1"/>
    </xf>
    <xf numFmtId="0" fontId="81" fillId="8" borderId="22" xfId="0" applyFont="1" applyFill="1" applyBorder="1" applyAlignment="1">
      <alignment horizontal="center" vertical="center" wrapText="1"/>
    </xf>
    <xf numFmtId="0" fontId="81" fillId="8" borderId="13" xfId="0" applyFont="1" applyFill="1" applyBorder="1" applyAlignment="1">
      <alignment horizontal="center" vertical="center" wrapText="1"/>
    </xf>
    <xf numFmtId="0" fontId="81" fillId="8" borderId="5" xfId="0" applyFont="1" applyFill="1" applyBorder="1" applyAlignment="1">
      <alignment horizontal="center" vertical="center" wrapText="1"/>
    </xf>
    <xf numFmtId="0" fontId="81" fillId="8" borderId="36" xfId="0" applyFont="1" applyFill="1" applyBorder="1" applyAlignment="1">
      <alignment horizontal="center" vertical="center" wrapText="1"/>
    </xf>
    <xf numFmtId="0" fontId="81" fillId="8" borderId="14" xfId="0" applyFont="1" applyFill="1" applyBorder="1" applyAlignment="1">
      <alignment horizontal="center" vertical="center" wrapText="1"/>
    </xf>
    <xf numFmtId="0" fontId="81" fillId="8" borderId="22" xfId="0" applyFont="1" applyFill="1" applyBorder="1" applyAlignment="1">
      <alignment horizontal="center" vertical="center"/>
    </xf>
    <xf numFmtId="0" fontId="81" fillId="8" borderId="13" xfId="0" applyFont="1" applyFill="1" applyBorder="1" applyAlignment="1">
      <alignment horizontal="center" vertical="center"/>
    </xf>
    <xf numFmtId="0" fontId="91" fillId="0" borderId="8" xfId="15" applyFont="1" applyBorder="1" applyAlignment="1">
      <alignment horizontal="left" vertical="center" wrapText="1" indent="1"/>
    </xf>
    <xf numFmtId="0" fontId="91" fillId="0" borderId="17" xfId="15" applyFont="1" applyBorder="1" applyAlignment="1">
      <alignment horizontal="left" vertical="center" wrapText="1" indent="1"/>
    </xf>
    <xf numFmtId="0" fontId="91" fillId="0" borderId="0" xfId="15" applyFont="1" applyAlignment="1">
      <alignment horizontal="center" vertical="center" wrapText="1"/>
    </xf>
    <xf numFmtId="0" fontId="91" fillId="0" borderId="0" xfId="11" applyFont="1" applyAlignment="1">
      <alignment horizontal="center" vertical="center" wrapText="1"/>
    </xf>
    <xf numFmtId="0" fontId="92" fillId="0" borderId="11" xfId="15" applyFont="1" applyBorder="1" applyAlignment="1">
      <alignment horizontal="left" vertical="center" wrapText="1"/>
    </xf>
    <xf numFmtId="49" fontId="92" fillId="0" borderId="0" xfId="14" applyNumberFormat="1" applyFont="1" applyBorder="1" applyAlignment="1">
      <alignment horizontal="center" vertical="center" wrapText="1"/>
    </xf>
    <xf numFmtId="49" fontId="91" fillId="0" borderId="0" xfId="14" applyNumberFormat="1" applyFont="1" applyBorder="1" applyAlignment="1">
      <alignment horizontal="center" vertical="center" wrapText="1"/>
    </xf>
    <xf numFmtId="0" fontId="49" fillId="0" borderId="0" xfId="16" quotePrefix="1" applyFont="1" applyAlignment="1">
      <alignment horizontal="left" vertical="center"/>
    </xf>
    <xf numFmtId="0" fontId="81" fillId="0" borderId="0" xfId="14" applyFont="1" applyBorder="1" applyAlignment="1">
      <alignment horizontal="center" vertical="top" wrapText="1"/>
    </xf>
    <xf numFmtId="0" fontId="67" fillId="8" borderId="45" xfId="13" applyFont="1" applyFill="1" applyBorder="1" applyAlignment="1">
      <alignment horizontal="center" vertical="center" wrapText="1"/>
    </xf>
    <xf numFmtId="0" fontId="67" fillId="0" borderId="0" xfId="15" applyFont="1" applyAlignment="1">
      <alignment horizontal="center" vertical="center" wrapText="1"/>
    </xf>
    <xf numFmtId="49" fontId="92" fillId="0" borderId="46" xfId="14" applyNumberFormat="1" applyFont="1" applyBorder="1" applyAlignment="1">
      <alignment horizontal="center" vertical="center" wrapText="1"/>
    </xf>
    <xf numFmtId="0" fontId="92" fillId="0" borderId="0" xfId="15" applyFont="1" applyAlignment="1">
      <alignment horizontal="center" vertical="center" wrapText="1"/>
    </xf>
    <xf numFmtId="0" fontId="67" fillId="0" borderId="0" xfId="17" applyFont="1" applyAlignment="1">
      <alignment horizontal="center" vertical="center" wrapText="1"/>
    </xf>
    <xf numFmtId="0" fontId="67" fillId="0" borderId="14" xfId="17" applyFont="1" applyBorder="1" applyAlignment="1">
      <alignment horizontal="center" vertical="center" wrapText="1"/>
    </xf>
    <xf numFmtId="0" fontId="67" fillId="0" borderId="0" xfId="17" applyFont="1" applyAlignment="1">
      <alignment horizontal="center" vertical="center"/>
    </xf>
    <xf numFmtId="0" fontId="67" fillId="0" borderId="14" xfId="17" applyFont="1" applyBorder="1" applyAlignment="1">
      <alignment horizontal="center" vertical="center"/>
    </xf>
    <xf numFmtId="0" fontId="81" fillId="0" borderId="0" xfId="16" applyFont="1" applyAlignment="1">
      <alignment horizontal="center"/>
    </xf>
    <xf numFmtId="0" fontId="67" fillId="0" borderId="5" xfId="14" applyFont="1" applyBorder="1" applyAlignment="1">
      <alignment horizontal="center" vertical="center" wrapText="1"/>
    </xf>
    <xf numFmtId="0" fontId="67" fillId="0" borderId="0" xfId="14" applyFont="1" applyBorder="1" applyAlignment="1">
      <alignment horizontal="center" vertical="center" wrapText="1"/>
    </xf>
    <xf numFmtId="0" fontId="67" fillId="0" borderId="5" xfId="17" applyFont="1" applyBorder="1" applyAlignment="1">
      <alignment horizontal="center" vertical="center"/>
    </xf>
    <xf numFmtId="0" fontId="67" fillId="0" borderId="5" xfId="17" applyFont="1" applyBorder="1" applyAlignment="1">
      <alignment horizontal="center" vertical="center" wrapText="1"/>
    </xf>
    <xf numFmtId="0" fontId="15" fillId="0" borderId="0" xfId="16" quotePrefix="1" applyFont="1" applyAlignment="1">
      <alignment horizontal="left" vertical="center" wrapText="1"/>
    </xf>
    <xf numFmtId="0" fontId="0" fillId="0" borderId="0" xfId="0" applyAlignment="1">
      <alignment horizontal="left" wrapText="1"/>
    </xf>
    <xf numFmtId="0" fontId="15" fillId="0" borderId="0" xfId="16" applyFont="1" applyAlignment="1">
      <alignment horizontal="left" vertical="center" wrapText="1"/>
    </xf>
    <xf numFmtId="0" fontId="15" fillId="0" borderId="0" xfId="16" applyFont="1" applyAlignment="1">
      <alignment horizontal="left" vertical="center"/>
    </xf>
    <xf numFmtId="0" fontId="82" fillId="8" borderId="0" xfId="16" applyFont="1" applyFill="1" applyAlignment="1">
      <alignment horizontal="left" vertical="center"/>
    </xf>
    <xf numFmtId="0" fontId="91" fillId="8" borderId="0" xfId="16" applyFont="1" applyFill="1" applyAlignment="1">
      <alignment horizontal="justify" vertical="center" wrapText="1"/>
    </xf>
    <xf numFmtId="14" fontId="67" fillId="8" borderId="4" xfId="16" applyNumberFormat="1" applyFont="1" applyFill="1" applyBorder="1" applyAlignment="1">
      <alignment horizontal="center" vertical="center"/>
    </xf>
    <xf numFmtId="14" fontId="67" fillId="8" borderId="4" xfId="16" applyNumberFormat="1" applyFont="1" applyFill="1" applyBorder="1" applyAlignment="1">
      <alignment horizontal="center" vertical="center" wrapText="1"/>
    </xf>
    <xf numFmtId="0" fontId="62" fillId="8" borderId="0" xfId="16" applyFont="1" applyFill="1" applyAlignment="1">
      <alignment horizontal="left" wrapText="1"/>
    </xf>
    <xf numFmtId="0" fontId="15" fillId="8" borderId="0" xfId="16" applyFont="1" applyFill="1" applyAlignment="1">
      <alignment horizontal="left" vertical="center"/>
    </xf>
    <xf numFmtId="0" fontId="120" fillId="8" borderId="0" xfId="16" applyFont="1" applyFill="1" applyAlignment="1">
      <alignment horizontal="left" wrapText="1"/>
    </xf>
    <xf numFmtId="0" fontId="61" fillId="8" borderId="0" xfId="16" applyFont="1" applyFill="1" applyAlignment="1">
      <alignment horizontal="left" wrapText="1"/>
    </xf>
    <xf numFmtId="0" fontId="81" fillId="8" borderId="27" xfId="9" applyFont="1" applyFill="1" applyBorder="1" applyAlignment="1">
      <alignment horizontal="center" vertical="center" wrapText="1"/>
    </xf>
    <xf numFmtId="0" fontId="15" fillId="0" borderId="0" xfId="9" applyFont="1" applyAlignment="1">
      <alignment horizontal="left" vertical="center"/>
    </xf>
    <xf numFmtId="0" fontId="67" fillId="8" borderId="0" xfId="9" quotePrefix="1" applyFont="1" applyFill="1" applyBorder="1" applyAlignment="1">
      <alignment vertical="center"/>
    </xf>
    <xf numFmtId="0" fontId="67" fillId="8" borderId="0" xfId="9" applyFont="1" applyFill="1" applyBorder="1" applyAlignment="1">
      <alignment vertical="center"/>
    </xf>
    <xf numFmtId="0" fontId="91" fillId="8" borderId="0" xfId="9" applyFont="1" applyFill="1" applyBorder="1" applyAlignment="1">
      <alignment horizontal="justify" vertical="center"/>
    </xf>
    <xf numFmtId="0" fontId="91" fillId="8" borderId="0" xfId="9" applyFont="1" applyFill="1" applyBorder="1" applyAlignment="1">
      <alignment horizontal="justify" vertical="center" wrapText="1"/>
    </xf>
    <xf numFmtId="0" fontId="107" fillId="0" borderId="0" xfId="9" applyFont="1" applyAlignment="1">
      <alignment horizontal="left" vertical="center" wrapText="1"/>
    </xf>
    <xf numFmtId="164" fontId="64" fillId="8" borderId="0" xfId="9" applyNumberFormat="1" applyFont="1" applyFill="1" applyAlignment="1">
      <alignment horizontal="right"/>
    </xf>
    <xf numFmtId="0" fontId="107" fillId="8" borderId="0" xfId="9" quotePrefix="1" applyFont="1" applyFill="1" applyBorder="1" applyAlignment="1">
      <alignment vertical="center"/>
    </xf>
    <xf numFmtId="0" fontId="107" fillId="8" borderId="0" xfId="9" applyFont="1" applyFill="1" applyBorder="1" applyAlignment="1">
      <alignment vertical="center"/>
    </xf>
    <xf numFmtId="0" fontId="107" fillId="8" borderId="27" xfId="9" applyFont="1" applyFill="1" applyBorder="1" applyAlignment="1">
      <alignment horizontal="center" vertical="center" wrapText="1"/>
    </xf>
    <xf numFmtId="0" fontId="107" fillId="8" borderId="0" xfId="9" applyFont="1" applyFill="1" applyBorder="1" applyAlignment="1">
      <alignment horizontal="center" vertical="center" wrapText="1"/>
    </xf>
    <xf numFmtId="0" fontId="107" fillId="8" borderId="27" xfId="9" applyFont="1" applyFill="1" applyBorder="1" applyAlignment="1">
      <alignment horizontal="center" vertical="center"/>
    </xf>
    <xf numFmtId="0" fontId="107" fillId="8" borderId="0" xfId="9" applyFont="1" applyFill="1" applyBorder="1" applyAlignment="1">
      <alignment horizontal="center" vertical="center"/>
    </xf>
    <xf numFmtId="0" fontId="109" fillId="8" borderId="0" xfId="9" applyFont="1" applyFill="1" applyBorder="1" applyAlignment="1">
      <alignment horizontal="center" vertical="center"/>
    </xf>
    <xf numFmtId="0" fontId="22" fillId="0" borderId="0" xfId="11" applyFont="1" applyAlignment="1">
      <alignment horizontal="left" wrapText="1"/>
    </xf>
    <xf numFmtId="165" fontId="81" fillId="8" borderId="34" xfId="22" applyNumberFormat="1" applyFont="1" applyFill="1" applyBorder="1" applyAlignment="1">
      <alignment horizontal="left" vertical="center"/>
    </xf>
    <xf numFmtId="165" fontId="81" fillId="8" borderId="35" xfId="22" applyNumberFormat="1" applyFont="1" applyFill="1" applyBorder="1" applyAlignment="1">
      <alignment horizontal="left" vertical="center"/>
    </xf>
    <xf numFmtId="0" fontId="34" fillId="0" borderId="0" xfId="9" applyFont="1" applyAlignment="1">
      <alignment vertical="center" wrapText="1"/>
    </xf>
    <xf numFmtId="0" fontId="11" fillId="8" borderId="0" xfId="9" applyFont="1" applyFill="1" applyAlignment="1">
      <alignment horizontal="left" vertical="center" wrapText="1"/>
    </xf>
    <xf numFmtId="0" fontId="158" fillId="8" borderId="0" xfId="16" applyFont="1" applyFill="1" applyAlignment="1">
      <alignment horizontal="left" vertical="center" wrapText="1"/>
    </xf>
    <xf numFmtId="0" fontId="99" fillId="8" borderId="0" xfId="16" applyFont="1" applyFill="1" applyAlignment="1">
      <alignment horizontal="left" vertical="center" wrapText="1"/>
    </xf>
    <xf numFmtId="0" fontId="15" fillId="8" borderId="0" xfId="16" applyFont="1" applyFill="1" applyAlignment="1">
      <alignment horizontal="left" wrapText="1"/>
    </xf>
    <xf numFmtId="0" fontId="118" fillId="0" borderId="0" xfId="16" applyFont="1"/>
    <xf numFmtId="0" fontId="34" fillId="8" borderId="0" xfId="16" applyFont="1" applyFill="1" applyAlignment="1">
      <alignment horizontal="left" vertical="center" wrapText="1"/>
    </xf>
  </cellXfs>
  <cellStyles count="43">
    <cellStyle name="=C:\WINNT35\SYSTEM32\COMMAND.COM" xfId="3" xr:uid="{00000000-0005-0000-0000-000000000000}"/>
    <cellStyle name="Comma 2" xfId="40" xr:uid="{E697BEEF-F3ED-4AFA-9B89-53C1EE85084E}"/>
    <cellStyle name="gs]_x000d__x000a_Window=0,0,640,480, , ,3_x000d__x000a_dir1=5,7,637,250,-1,-1,1,30,201,1905,231,G:\UGRC\RB\B-DADOS\FOX-PRO\CRED-VEN\KP 3 3" xfId="21" xr:uid="{F1855EC4-0A98-41D5-998B-7A6545C39325}"/>
    <cellStyle name="Heading 1 2" xfId="1" xr:uid="{00000000-0005-0000-0000-000001000000}"/>
    <cellStyle name="Heading 2 2" xfId="4" xr:uid="{00000000-0005-0000-0000-000002000000}"/>
    <cellStyle name="HeadingTable" xfId="30" xr:uid="{B14E509F-C39C-40C3-802D-9E2535119256}"/>
    <cellStyle name="Hiperligação" xfId="6" builtinId="8"/>
    <cellStyle name="Hiperligação 2" xfId="38" xr:uid="{5B9A07D7-DC2D-4231-9796-D20E23073209}"/>
    <cellStyle name="Hyperlink 2" xfId="12" xr:uid="{EA4D105E-A862-41B2-8EEE-06FFD2F623FD}"/>
    <cellStyle name="Hyperlink 3" xfId="28" xr:uid="{21FC88EC-7C2C-4BE2-84A2-8F753B1E10E6}"/>
    <cellStyle name="Normal" xfId="0" builtinId="0"/>
    <cellStyle name="Normal 15 2" xfId="27" xr:uid="{BD3252AF-9580-425C-BFA2-F6AD8954FE9C}"/>
    <cellStyle name="Normal 2" xfId="2" xr:uid="{00000000-0005-0000-0000-000005000000}"/>
    <cellStyle name="Normal 2 2" xfId="8" xr:uid="{7DEA53A7-77B3-42FE-BE56-CEFA22F6E3B4}"/>
    <cellStyle name="Normal 2 2 2 2" xfId="16" xr:uid="{DABB093C-25D8-4EF5-8155-6F640D2D82C6}"/>
    <cellStyle name="Normal 2 5 2 2" xfId="15" xr:uid="{531EFB31-D31C-4907-893B-15D5381FB4E5}"/>
    <cellStyle name="Normal 2_~0149226 2" xfId="17" xr:uid="{F7BCD61F-AA04-47C5-8A70-C9B67BB3FA72}"/>
    <cellStyle name="Normal 3" xfId="32" xr:uid="{421B7080-26E5-4785-8058-75A09086B68F}"/>
    <cellStyle name="Normal 4" xfId="9" xr:uid="{5747AC10-F029-47ED-BEEA-CBFFE535F4E7}"/>
    <cellStyle name="Normal 5 2" xfId="39" xr:uid="{5C99E5ED-2F17-4B22-8D84-ECB3650EEF8D}"/>
    <cellStyle name="Normal 6" xfId="37" xr:uid="{CCDADCB8-6E43-4826-8927-3386723C35B6}"/>
    <cellStyle name="Normal 6 2" xfId="42" xr:uid="{A6E027C0-E833-4BF2-8084-57A0F0EEF733}"/>
    <cellStyle name="Normal 6 3" xfId="26" xr:uid="{90475108-4FB3-45EB-B061-C391705AF4ED}"/>
    <cellStyle name="Normal 7 3" xfId="25" xr:uid="{D67962EC-D893-4038-9012-8F7D32E482B2}"/>
    <cellStyle name="Normal 7 3 2" xfId="23" xr:uid="{9968B1EC-25CF-4CA8-B9D7-045E87768A12}"/>
    <cellStyle name="Normal 7 4" xfId="24" xr:uid="{DC2068C8-59E6-44B5-97E6-8DF25FFB6644}"/>
    <cellStyle name="Normal 8" xfId="11" xr:uid="{DED7BA76-A74A-42F2-91D3-E81966466297}"/>
    <cellStyle name="Normal 9 3" xfId="14" xr:uid="{30C49B92-EE88-4637-AEA8-8A74868A0CD6}"/>
    <cellStyle name="Normal_03 STA" xfId="13" xr:uid="{D6FE7DA6-7A99-4124-9C50-83C2D0750507}"/>
    <cellStyle name="Normal_20 OPR" xfId="36" xr:uid="{20FFDCA3-04CE-45C5-976F-2F9C7221D3EB}"/>
    <cellStyle name="Normal_Segmental Report 2000_v3Relat 2" xfId="34" xr:uid="{9F9DBD30-7346-4F08-821E-249FD05DF9AD}"/>
    <cellStyle name="optionalExposure" xfId="5" xr:uid="{00000000-0005-0000-0000-000006000000}"/>
    <cellStyle name="Percent 2 2" xfId="20" xr:uid="{ABBD0B51-585C-46A7-8293-D90E9DFDFE40}"/>
    <cellStyle name="Percent 3" xfId="18" xr:uid="{54C80868-09D6-45BA-8374-836FFE13546F}"/>
    <cellStyle name="Percent 3 2" xfId="33" xr:uid="{E3698A31-4926-4D8D-9526-92314F62AA05}"/>
    <cellStyle name="Percent 3 2 2" xfId="41" xr:uid="{DB8A7A09-1494-4723-B4BC-AC80A1F34D11}"/>
    <cellStyle name="Percent 4" xfId="22" xr:uid="{2B7EF124-30B4-4A76-BAB7-7D017E690987}"/>
    <cellStyle name="Percent 5" xfId="29" xr:uid="{1841832B-C0A3-4350-AE77-8943EE130EB5}"/>
    <cellStyle name="Percent 5 2" xfId="35" xr:uid="{43D354A2-9F9A-4357-9061-7B698BCF8762}"/>
    <cellStyle name="Percentagem" xfId="7" builtinId="5"/>
    <cellStyle name="Percentagem 2" xfId="19" xr:uid="{EC408385-05F6-47B5-A741-8B8A1CBD52C9}"/>
    <cellStyle name="Standard 3" xfId="10" xr:uid="{6793C0ED-B175-4EC1-9F3D-63FDA7FC38DF}"/>
    <cellStyle name="Vírgula" xfId="31" builtinId="3"/>
  </cellStyles>
  <dxfs count="1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D1005D"/>
      <color rgb="FF575756"/>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externalLink" Target="externalLinks/externalLink2.xml"/><Relationship Id="rId99" Type="http://schemas.openxmlformats.org/officeDocument/2006/relationships/customXml" Target="../customXml/item1.xml"/><Relationship Id="rId10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1.xml"/><Relationship Id="rId98" Type="http://schemas.openxmlformats.org/officeDocument/2006/relationships/calcChain" Target="calcChain.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5</xdr:col>
      <xdr:colOff>0</xdr:colOff>
      <xdr:row>69</xdr:row>
      <xdr:rowOff>0</xdr:rowOff>
    </xdr:from>
    <xdr:ext cx="184731" cy="264560"/>
    <xdr:sp macro="" textlink="">
      <xdr:nvSpPr>
        <xdr:cNvPr id="2" name="TextBox 1">
          <a:extLst>
            <a:ext uri="{FF2B5EF4-FFF2-40B4-BE49-F238E27FC236}">
              <a16:creationId xmlns:a16="http://schemas.microsoft.com/office/drawing/2014/main" id="{88B0972E-FC3B-43E9-9FD3-D3EF3C6401B1}"/>
            </a:ext>
          </a:extLst>
        </xdr:cNvPr>
        <xdr:cNvSpPr txBox="1"/>
      </xdr:nvSpPr>
      <xdr:spPr>
        <a:xfrm>
          <a:off x="9201150" y="1077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316C2B95-163A-4489-9F5C-DACA927828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23808"/>
          <a:ext cx="2161236" cy="6081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1866900</xdr:colOff>
      <xdr:row>25</xdr:row>
      <xdr:rowOff>152400</xdr:rowOff>
    </xdr:from>
    <xdr:to>
      <xdr:col>13</xdr:col>
      <xdr:colOff>3176</xdr:colOff>
      <xdr:row>34</xdr:row>
      <xdr:rowOff>84932</xdr:rowOff>
    </xdr:to>
    <xdr:sp macro="" textlink="">
      <xdr:nvSpPr>
        <xdr:cNvPr id="2" name="AutoShape 1">
          <a:extLst>
            <a:ext uri="{FF2B5EF4-FFF2-40B4-BE49-F238E27FC236}">
              <a16:creationId xmlns:a16="http://schemas.microsoft.com/office/drawing/2014/main" id="{816BFDE7-F25E-4A8C-AB11-0FB2F556C43A}"/>
            </a:ext>
          </a:extLst>
        </xdr:cNvPr>
        <xdr:cNvSpPr>
          <a:spLocks noChangeAspect="1" noChangeArrowheads="1"/>
        </xdr:cNvSpPr>
      </xdr:nvSpPr>
      <xdr:spPr bwMode="auto">
        <a:xfrm>
          <a:off x="4314825" y="7134225"/>
          <a:ext cx="8651876" cy="196135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8</xdr:col>
      <xdr:colOff>42333</xdr:colOff>
      <xdr:row>29</xdr:row>
      <xdr:rowOff>147109</xdr:rowOff>
    </xdr:to>
    <xdr:pic>
      <xdr:nvPicPr>
        <xdr:cNvPr id="3" name="Picture 2">
          <a:extLst>
            <a:ext uri="{FF2B5EF4-FFF2-40B4-BE49-F238E27FC236}">
              <a16:creationId xmlns:a16="http://schemas.microsoft.com/office/drawing/2014/main" id="{5F8E531C-007A-422A-BF93-CB6A17ABF3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783167"/>
          <a:ext cx="8890000" cy="4645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E4DD7-088F-4473-AB41-85FDC1631E12}">
  <sheetPr>
    <pageSetUpPr fitToPage="1"/>
  </sheetPr>
  <dimension ref="B5:E124"/>
  <sheetViews>
    <sheetView showGridLines="0" tabSelected="1" zoomScaleNormal="100" workbookViewId="0"/>
  </sheetViews>
  <sheetFormatPr defaultColWidth="8.7109375" defaultRowHeight="12.75"/>
  <cols>
    <col min="1" max="1" width="3" style="125" customWidth="1"/>
    <col min="2" max="2" width="3.42578125" style="139" bestFit="1" customWidth="1"/>
    <col min="3" max="3" width="1.85546875" style="125" customWidth="1"/>
    <col min="4" max="4" width="14.5703125" style="125" customWidth="1"/>
    <col min="5" max="5" width="124.28515625" style="125" customWidth="1"/>
    <col min="6" max="16384" width="8.7109375" style="125"/>
  </cols>
  <sheetData>
    <row r="5" spans="2:5" ht="27.75">
      <c r="D5" s="1708" t="s">
        <v>2253</v>
      </c>
      <c r="E5" s="1708"/>
    </row>
    <row r="6" spans="2:5" ht="15.75">
      <c r="D6" s="1709" t="s">
        <v>1095</v>
      </c>
      <c r="E6" s="1709"/>
    </row>
    <row r="8" spans="2:5" ht="15.75">
      <c r="D8" s="140" t="s">
        <v>1038</v>
      </c>
    </row>
    <row r="9" spans="2:5" ht="5.45" customHeight="1">
      <c r="D9" s="141"/>
    </row>
    <row r="10" spans="2:5" s="142" customFormat="1" ht="15" customHeight="1">
      <c r="B10" s="697">
        <v>1</v>
      </c>
      <c r="D10" s="143" t="s">
        <v>1416</v>
      </c>
      <c r="E10" s="143" t="s">
        <v>994</v>
      </c>
    </row>
    <row r="11" spans="2:5" s="142" customFormat="1" ht="15" customHeight="1">
      <c r="B11" s="697">
        <v>2</v>
      </c>
      <c r="D11" s="143" t="s">
        <v>1417</v>
      </c>
      <c r="E11" s="143" t="s">
        <v>995</v>
      </c>
    </row>
    <row r="12" spans="2:5" s="142" customFormat="1" ht="15" customHeight="1">
      <c r="B12" s="697">
        <v>3</v>
      </c>
      <c r="D12" s="143" t="s">
        <v>1821</v>
      </c>
      <c r="E12" s="143" t="s">
        <v>1825</v>
      </c>
    </row>
    <row r="13" spans="2:5" s="145" customFormat="1" ht="15" customHeight="1">
      <c r="B13" s="144"/>
      <c r="D13" s="146"/>
      <c r="E13" s="146"/>
    </row>
    <row r="14" spans="2:5" s="142" customFormat="1" ht="15" customHeight="1">
      <c r="B14" s="697">
        <v>4</v>
      </c>
      <c r="D14" s="143" t="s">
        <v>1418</v>
      </c>
      <c r="E14" s="143" t="s">
        <v>992</v>
      </c>
    </row>
    <row r="15" spans="2:5" s="142" customFormat="1" ht="15" customHeight="1">
      <c r="B15" s="697">
        <v>5</v>
      </c>
      <c r="D15" s="143" t="s">
        <v>1419</v>
      </c>
      <c r="E15" s="143" t="s">
        <v>993</v>
      </c>
    </row>
    <row r="16" spans="2:5" s="142" customFormat="1" ht="15" customHeight="1">
      <c r="B16" s="435"/>
      <c r="D16" s="436"/>
      <c r="E16" s="436"/>
    </row>
    <row r="17" spans="2:5" s="142" customFormat="1" ht="15" customHeight="1">
      <c r="B17" s="697">
        <v>6</v>
      </c>
      <c r="D17" s="143" t="s">
        <v>1578</v>
      </c>
      <c r="E17" s="143" t="s">
        <v>1396</v>
      </c>
    </row>
    <row r="18" spans="2:5" s="142" customFormat="1" ht="15" customHeight="1">
      <c r="B18" s="697">
        <v>7</v>
      </c>
      <c r="D18" s="143" t="s">
        <v>1579</v>
      </c>
      <c r="E18" s="143" t="s">
        <v>1397</v>
      </c>
    </row>
    <row r="19" spans="2:5" s="142" customFormat="1" ht="15" customHeight="1">
      <c r="B19" s="435"/>
      <c r="D19" s="436"/>
      <c r="E19" s="436"/>
    </row>
    <row r="20" spans="2:5" s="142" customFormat="1" ht="25.5">
      <c r="B20" s="697">
        <v>8</v>
      </c>
      <c r="D20" s="143" t="s">
        <v>1575</v>
      </c>
      <c r="E20" s="1646" t="s">
        <v>1398</v>
      </c>
    </row>
    <row r="21" spans="2:5" s="142" customFormat="1" ht="15" customHeight="1">
      <c r="B21" s="697">
        <v>9</v>
      </c>
      <c r="D21" s="143" t="s">
        <v>1576</v>
      </c>
      <c r="E21" s="143" t="s">
        <v>1399</v>
      </c>
    </row>
    <row r="22" spans="2:5" s="142" customFormat="1" ht="15" customHeight="1">
      <c r="B22" s="697">
        <v>10</v>
      </c>
      <c r="D22" s="143" t="s">
        <v>1577</v>
      </c>
      <c r="E22" s="143" t="s">
        <v>1400</v>
      </c>
    </row>
    <row r="23" spans="2:5" s="145" customFormat="1" ht="15" customHeight="1">
      <c r="B23" s="144"/>
      <c r="D23" s="146"/>
      <c r="E23" s="146"/>
    </row>
    <row r="24" spans="2:5" s="142" customFormat="1" ht="15" customHeight="1">
      <c r="B24" s="697">
        <v>11</v>
      </c>
      <c r="D24" s="143" t="s">
        <v>1420</v>
      </c>
      <c r="E24" s="143" t="s">
        <v>996</v>
      </c>
    </row>
    <row r="25" spans="2:5" s="142" customFormat="1" ht="15" customHeight="1">
      <c r="B25" s="697">
        <v>12</v>
      </c>
      <c r="D25" s="143" t="s">
        <v>1421</v>
      </c>
      <c r="E25" s="143" t="s">
        <v>997</v>
      </c>
    </row>
    <row r="26" spans="2:5" s="142" customFormat="1" ht="15" customHeight="1">
      <c r="B26" s="144"/>
      <c r="D26" s="147"/>
      <c r="E26" s="147"/>
    </row>
    <row r="27" spans="2:5" s="142" customFormat="1" ht="15" customHeight="1">
      <c r="B27" s="697">
        <v>13</v>
      </c>
      <c r="D27" s="143" t="s">
        <v>1580</v>
      </c>
      <c r="E27" s="143" t="s">
        <v>1401</v>
      </c>
    </row>
    <row r="28" spans="2:5" s="142" customFormat="1" ht="15" customHeight="1">
      <c r="B28" s="144"/>
      <c r="D28" s="147"/>
      <c r="E28" s="147"/>
    </row>
    <row r="29" spans="2:5" s="142" customFormat="1" ht="15" customHeight="1">
      <c r="B29" s="697">
        <v>14</v>
      </c>
      <c r="D29" s="143" t="s">
        <v>1422</v>
      </c>
      <c r="E29" s="143" t="s">
        <v>1020</v>
      </c>
    </row>
    <row r="30" spans="2:5" s="142" customFormat="1" ht="15" customHeight="1">
      <c r="B30" s="697">
        <v>15</v>
      </c>
      <c r="D30" s="143" t="s">
        <v>1423</v>
      </c>
      <c r="E30" s="143" t="s">
        <v>1021</v>
      </c>
    </row>
    <row r="31" spans="2:5" s="142" customFormat="1" ht="15" customHeight="1">
      <c r="B31" s="697">
        <v>16</v>
      </c>
      <c r="D31" s="143" t="s">
        <v>1424</v>
      </c>
      <c r="E31" s="143" t="s">
        <v>1022</v>
      </c>
    </row>
    <row r="32" spans="2:5" s="142" customFormat="1" ht="15" customHeight="1">
      <c r="B32" s="697">
        <v>17</v>
      </c>
      <c r="D32" s="143" t="s">
        <v>1425</v>
      </c>
      <c r="E32" s="143" t="s">
        <v>1023</v>
      </c>
    </row>
    <row r="33" spans="2:5" s="142" customFormat="1" ht="15" customHeight="1">
      <c r="B33" s="697">
        <v>18</v>
      </c>
      <c r="D33" s="143" t="s">
        <v>1426</v>
      </c>
      <c r="E33" s="143" t="s">
        <v>1024</v>
      </c>
    </row>
    <row r="34" spans="2:5" s="142" customFormat="1" ht="15" customHeight="1">
      <c r="B34" s="697">
        <v>19</v>
      </c>
      <c r="D34" s="143" t="s">
        <v>1427</v>
      </c>
      <c r="E34" s="143" t="s">
        <v>1025</v>
      </c>
    </row>
    <row r="35" spans="2:5" s="142" customFormat="1" ht="15" customHeight="1">
      <c r="B35" s="697">
        <v>20</v>
      </c>
      <c r="D35" s="143" t="s">
        <v>1428</v>
      </c>
      <c r="E35" s="143" t="s">
        <v>1026</v>
      </c>
    </row>
    <row r="36" spans="2:5" s="142" customFormat="1" ht="15" customHeight="1">
      <c r="B36" s="697">
        <v>21</v>
      </c>
      <c r="D36" s="143" t="s">
        <v>1429</v>
      </c>
      <c r="E36" s="143" t="s">
        <v>1027</v>
      </c>
    </row>
    <row r="37" spans="2:5" s="142" customFormat="1" ht="15" customHeight="1">
      <c r="B37" s="144"/>
      <c r="D37" s="147"/>
      <c r="E37" s="147"/>
    </row>
    <row r="38" spans="2:5" s="142" customFormat="1" ht="15" customHeight="1">
      <c r="B38" s="697">
        <v>22</v>
      </c>
      <c r="D38" s="143" t="s">
        <v>1430</v>
      </c>
      <c r="E38" s="143" t="s">
        <v>1003</v>
      </c>
    </row>
    <row r="39" spans="2:5" s="142" customFormat="1" ht="15" customHeight="1">
      <c r="B39" s="697">
        <v>23</v>
      </c>
      <c r="D39" s="143" t="s">
        <v>1431</v>
      </c>
      <c r="E39" s="143" t="s">
        <v>1004</v>
      </c>
    </row>
    <row r="40" spans="2:5" s="142" customFormat="1" ht="15" customHeight="1">
      <c r="B40" s="697">
        <v>24</v>
      </c>
      <c r="D40" s="143" t="s">
        <v>1432</v>
      </c>
      <c r="E40" s="143" t="s">
        <v>1009</v>
      </c>
    </row>
    <row r="41" spans="2:5" s="142" customFormat="1" ht="15" customHeight="1">
      <c r="B41" s="697">
        <v>25</v>
      </c>
      <c r="D41" s="143" t="s">
        <v>2243</v>
      </c>
      <c r="E41" s="143" t="s">
        <v>1013</v>
      </c>
    </row>
    <row r="42" spans="2:5" s="142" customFormat="1" ht="15" customHeight="1">
      <c r="B42" s="697">
        <v>26</v>
      </c>
      <c r="D42" s="143" t="s">
        <v>2244</v>
      </c>
      <c r="E42" s="143" t="s">
        <v>1014</v>
      </c>
    </row>
    <row r="43" spans="2:5" s="142" customFormat="1" ht="15" customHeight="1">
      <c r="B43" s="697">
        <v>27</v>
      </c>
      <c r="D43" s="143" t="s">
        <v>2245</v>
      </c>
      <c r="E43" s="143" t="s">
        <v>1015</v>
      </c>
    </row>
    <row r="44" spans="2:5" s="142" customFormat="1" ht="15" customHeight="1">
      <c r="B44" s="697">
        <v>28</v>
      </c>
      <c r="D44" s="143" t="s">
        <v>2246</v>
      </c>
      <c r="E44" s="143" t="s">
        <v>1433</v>
      </c>
    </row>
    <row r="45" spans="2:5" s="142" customFormat="1" ht="15" customHeight="1">
      <c r="B45" s="697">
        <v>29</v>
      </c>
      <c r="D45" s="143" t="s">
        <v>1581</v>
      </c>
      <c r="E45" s="143" t="s">
        <v>1403</v>
      </c>
    </row>
    <row r="46" spans="2:5" s="142" customFormat="1" ht="15" customHeight="1">
      <c r="B46" s="697">
        <v>30</v>
      </c>
      <c r="D46" s="143" t="s">
        <v>1434</v>
      </c>
      <c r="E46" s="143" t="s">
        <v>1016</v>
      </c>
    </row>
    <row r="47" spans="2:5" s="142" customFormat="1" ht="15" customHeight="1">
      <c r="B47" s="697">
        <v>31</v>
      </c>
      <c r="D47" s="143" t="s">
        <v>2247</v>
      </c>
      <c r="E47" s="143" t="s">
        <v>1017</v>
      </c>
    </row>
    <row r="48" spans="2:5" s="142" customFormat="1" ht="15" customHeight="1">
      <c r="B48" s="697">
        <v>32</v>
      </c>
      <c r="D48" s="143" t="s">
        <v>2248</v>
      </c>
      <c r="E48" s="143" t="s">
        <v>1018</v>
      </c>
    </row>
    <row r="49" spans="2:5" s="142" customFormat="1" ht="15" customHeight="1">
      <c r="B49" s="697">
        <v>33</v>
      </c>
      <c r="D49" s="143" t="s">
        <v>1573</v>
      </c>
      <c r="E49" s="143" t="s">
        <v>1571</v>
      </c>
    </row>
    <row r="50" spans="2:5" s="142" customFormat="1" ht="15" customHeight="1">
      <c r="B50" s="697">
        <v>34</v>
      </c>
      <c r="D50" s="143" t="s">
        <v>1574</v>
      </c>
      <c r="E50" s="143" t="s">
        <v>1572</v>
      </c>
    </row>
    <row r="51" spans="2:5" s="142" customFormat="1" ht="15" customHeight="1">
      <c r="B51" s="697">
        <v>35</v>
      </c>
      <c r="D51" s="143" t="s">
        <v>2249</v>
      </c>
      <c r="E51" s="143" t="s">
        <v>1019</v>
      </c>
    </row>
    <row r="52" spans="2:5" s="142" customFormat="1" ht="15" customHeight="1">
      <c r="B52" s="144"/>
      <c r="D52" s="147"/>
      <c r="E52" s="147"/>
    </row>
    <row r="53" spans="2:5" s="142" customFormat="1" ht="15" customHeight="1">
      <c r="B53" s="697">
        <v>36</v>
      </c>
      <c r="D53" s="143" t="s">
        <v>1435</v>
      </c>
      <c r="E53" s="143" t="s">
        <v>1028</v>
      </c>
    </row>
    <row r="54" spans="2:5" s="142" customFormat="1" ht="15" customHeight="1">
      <c r="B54" s="697">
        <v>37</v>
      </c>
      <c r="D54" s="143" t="s">
        <v>1436</v>
      </c>
      <c r="E54" s="143" t="s">
        <v>1029</v>
      </c>
    </row>
    <row r="55" spans="2:5" s="142" customFormat="1" ht="30" customHeight="1">
      <c r="B55" s="697">
        <v>38</v>
      </c>
      <c r="D55" s="143" t="s">
        <v>1437</v>
      </c>
      <c r="E55" s="148" t="s">
        <v>1030</v>
      </c>
    </row>
    <row r="56" spans="2:5" s="142" customFormat="1" ht="30" customHeight="1">
      <c r="B56" s="697">
        <v>39</v>
      </c>
      <c r="D56" s="143" t="s">
        <v>1438</v>
      </c>
      <c r="E56" s="148" t="s">
        <v>1031</v>
      </c>
    </row>
    <row r="57" spans="2:5" s="142" customFormat="1" ht="15" customHeight="1">
      <c r="B57" s="697">
        <v>40</v>
      </c>
      <c r="D57" s="143" t="s">
        <v>1439</v>
      </c>
      <c r="E57" s="143" t="s">
        <v>1032</v>
      </c>
    </row>
    <row r="58" spans="2:5" s="142" customFormat="1" ht="15" customHeight="1">
      <c r="B58" s="144"/>
      <c r="D58" s="147"/>
      <c r="E58" s="147"/>
    </row>
    <row r="59" spans="2:5" s="142" customFormat="1" ht="15" customHeight="1">
      <c r="B59" s="697">
        <v>41</v>
      </c>
      <c r="D59" s="143" t="s">
        <v>1440</v>
      </c>
      <c r="E59" s="143" t="s">
        <v>1005</v>
      </c>
    </row>
    <row r="60" spans="2:5" s="142" customFormat="1" ht="15" customHeight="1">
      <c r="B60" s="697">
        <v>42</v>
      </c>
      <c r="D60" s="143" t="s">
        <v>1441</v>
      </c>
      <c r="E60" s="143" t="s">
        <v>1008</v>
      </c>
    </row>
    <row r="61" spans="2:5" s="142" customFormat="1" ht="15" customHeight="1">
      <c r="B61" s="697">
        <v>43</v>
      </c>
      <c r="D61" s="143" t="s">
        <v>2236</v>
      </c>
      <c r="E61" s="143" t="s">
        <v>1402</v>
      </c>
    </row>
    <row r="62" spans="2:5" s="142" customFormat="1" ht="15" customHeight="1">
      <c r="B62" s="697">
        <v>44</v>
      </c>
      <c r="D62" s="143" t="s">
        <v>1442</v>
      </c>
      <c r="E62" s="143" t="s">
        <v>1006</v>
      </c>
    </row>
    <row r="63" spans="2:5" s="142" customFormat="1" ht="15" customHeight="1">
      <c r="B63" s="697">
        <v>45</v>
      </c>
      <c r="D63" s="143" t="s">
        <v>1443</v>
      </c>
      <c r="E63" s="143" t="s">
        <v>1007</v>
      </c>
    </row>
    <row r="64" spans="2:5" s="142" customFormat="1" ht="15" customHeight="1">
      <c r="B64" s="697">
        <v>46</v>
      </c>
      <c r="D64" s="143" t="s">
        <v>1444</v>
      </c>
      <c r="E64" s="143" t="s">
        <v>1010</v>
      </c>
    </row>
    <row r="65" spans="2:5" s="142" customFormat="1" ht="15" customHeight="1">
      <c r="B65" s="697">
        <v>47</v>
      </c>
      <c r="D65" s="143" t="s">
        <v>1445</v>
      </c>
      <c r="E65" s="143" t="s">
        <v>1011</v>
      </c>
    </row>
    <row r="66" spans="2:5" s="142" customFormat="1" ht="15" customHeight="1">
      <c r="B66" s="697">
        <v>48</v>
      </c>
      <c r="D66" s="143" t="s">
        <v>1446</v>
      </c>
      <c r="E66" s="143" t="s">
        <v>1012</v>
      </c>
    </row>
    <row r="67" spans="2:5" s="142" customFormat="1" ht="15" customHeight="1">
      <c r="B67" s="144"/>
      <c r="D67" s="147"/>
      <c r="E67" s="147"/>
    </row>
    <row r="68" spans="2:5" s="142" customFormat="1" ht="15" customHeight="1">
      <c r="B68" s="697">
        <v>49</v>
      </c>
      <c r="D68" s="143" t="s">
        <v>1447</v>
      </c>
      <c r="E68" s="143" t="s">
        <v>1033</v>
      </c>
    </row>
    <row r="69" spans="2:5" s="142" customFormat="1" ht="15" customHeight="1">
      <c r="B69" s="697">
        <v>50</v>
      </c>
      <c r="D69" s="143" t="s">
        <v>1448</v>
      </c>
      <c r="E69" s="143" t="s">
        <v>1034</v>
      </c>
    </row>
    <row r="70" spans="2:5" s="142" customFormat="1" ht="15" customHeight="1">
      <c r="B70" s="697">
        <v>51</v>
      </c>
      <c r="D70" s="143" t="s">
        <v>1449</v>
      </c>
      <c r="E70" s="143" t="s">
        <v>1035</v>
      </c>
    </row>
    <row r="71" spans="2:5" s="142" customFormat="1" ht="15" customHeight="1">
      <c r="B71" s="697">
        <v>52</v>
      </c>
      <c r="D71" s="143" t="s">
        <v>1450</v>
      </c>
      <c r="E71" s="143" t="s">
        <v>1036</v>
      </c>
    </row>
    <row r="72" spans="2:5" s="142" customFormat="1" ht="15" customHeight="1">
      <c r="B72" s="697">
        <v>53</v>
      </c>
      <c r="D72" s="143" t="s">
        <v>1451</v>
      </c>
      <c r="E72" s="143" t="s">
        <v>1037</v>
      </c>
    </row>
    <row r="73" spans="2:5" s="142" customFormat="1" ht="15" customHeight="1">
      <c r="B73" s="144"/>
      <c r="D73" s="147"/>
      <c r="E73" s="147"/>
    </row>
    <row r="74" spans="2:5" s="142" customFormat="1" ht="15" customHeight="1">
      <c r="B74" s="697">
        <v>54</v>
      </c>
      <c r="C74" s="145"/>
      <c r="D74" s="149" t="s">
        <v>1452</v>
      </c>
      <c r="E74" s="149" t="s">
        <v>998</v>
      </c>
    </row>
    <row r="75" spans="2:5" s="145" customFormat="1" ht="15" customHeight="1">
      <c r="B75" s="697">
        <v>55</v>
      </c>
      <c r="D75" s="149" t="s">
        <v>1453</v>
      </c>
      <c r="E75" s="149" t="s">
        <v>999</v>
      </c>
    </row>
    <row r="76" spans="2:5" s="145" customFormat="1" ht="15" customHeight="1">
      <c r="B76" s="697">
        <v>56</v>
      </c>
      <c r="D76" s="149" t="s">
        <v>1454</v>
      </c>
      <c r="E76" s="149" t="s">
        <v>1000</v>
      </c>
    </row>
    <row r="77" spans="2:5" s="145" customFormat="1" ht="15" customHeight="1">
      <c r="B77" s="150"/>
      <c r="C77" s="142"/>
      <c r="D77" s="147"/>
      <c r="E77" s="147"/>
    </row>
    <row r="78" spans="2:5" s="142" customFormat="1" ht="15" customHeight="1">
      <c r="B78" s="697">
        <v>57</v>
      </c>
      <c r="D78" s="143" t="s">
        <v>1455</v>
      </c>
      <c r="E78" s="143" t="s">
        <v>1001</v>
      </c>
    </row>
    <row r="79" spans="2:5" s="142" customFormat="1" ht="15" customHeight="1">
      <c r="B79" s="697">
        <v>58</v>
      </c>
      <c r="D79" s="143" t="s">
        <v>1456</v>
      </c>
      <c r="E79" s="143" t="s">
        <v>1002</v>
      </c>
    </row>
    <row r="80" spans="2:5" s="142" customFormat="1" ht="15" customHeight="1">
      <c r="B80" s="1626"/>
      <c r="D80" s="436"/>
      <c r="E80" s="436"/>
    </row>
    <row r="81" spans="2:5" s="142" customFormat="1" ht="15" customHeight="1">
      <c r="B81" s="1176">
        <v>59</v>
      </c>
      <c r="D81" s="143" t="s">
        <v>1568</v>
      </c>
      <c r="E81" s="143" t="s">
        <v>1410</v>
      </c>
    </row>
    <row r="82" spans="2:5" s="142" customFormat="1" ht="15" customHeight="1">
      <c r="B82" s="1176">
        <v>60</v>
      </c>
      <c r="D82" s="143" t="s">
        <v>1569</v>
      </c>
      <c r="E82" s="143" t="s">
        <v>1411</v>
      </c>
    </row>
    <row r="83" spans="2:5" s="142" customFormat="1" ht="15" customHeight="1">
      <c r="B83" s="1176">
        <v>61</v>
      </c>
      <c r="D83" s="143" t="s">
        <v>1570</v>
      </c>
      <c r="E83" s="143" t="s">
        <v>1412</v>
      </c>
    </row>
    <row r="84" spans="2:5" s="142" customFormat="1" ht="15" customHeight="1">
      <c r="B84" s="1626"/>
      <c r="D84" s="436"/>
      <c r="E84" s="436"/>
    </row>
    <row r="85" spans="2:5" s="142" customFormat="1" ht="15" customHeight="1">
      <c r="B85" s="1176">
        <v>62</v>
      </c>
      <c r="D85" s="143" t="s">
        <v>1594</v>
      </c>
      <c r="E85" s="143" t="s">
        <v>1404</v>
      </c>
    </row>
    <row r="86" spans="2:5" s="142" customFormat="1" ht="15" customHeight="1">
      <c r="B86" s="1647"/>
      <c r="C86" s="151"/>
      <c r="D86" s="151"/>
      <c r="E86" s="151"/>
    </row>
    <row r="87" spans="2:5" s="151" customFormat="1" ht="15">
      <c r="B87" s="1176">
        <v>63</v>
      </c>
      <c r="C87" s="142"/>
      <c r="D87" s="143" t="s">
        <v>1838</v>
      </c>
      <c r="E87" s="143" t="s">
        <v>1837</v>
      </c>
    </row>
    <row r="88" spans="2:5" s="142" customFormat="1" ht="15" customHeight="1">
      <c r="B88" s="1648"/>
      <c r="C88" s="151"/>
      <c r="D88" s="151"/>
      <c r="E88" s="151"/>
    </row>
    <row r="89" spans="2:5" s="151" customFormat="1" ht="15">
      <c r="B89" s="1176">
        <v>64</v>
      </c>
      <c r="C89" s="142"/>
      <c r="D89" s="143" t="s">
        <v>1563</v>
      </c>
      <c r="E89" s="143" t="s">
        <v>1405</v>
      </c>
    </row>
    <row r="90" spans="2:5" s="142" customFormat="1" ht="15" customHeight="1">
      <c r="B90" s="1176">
        <v>65</v>
      </c>
      <c r="D90" s="143" t="s">
        <v>1564</v>
      </c>
      <c r="E90" s="143" t="s">
        <v>1406</v>
      </c>
    </row>
    <row r="91" spans="2:5" s="142" customFormat="1" ht="15" customHeight="1">
      <c r="B91" s="1176">
        <v>66</v>
      </c>
      <c r="D91" s="143" t="s">
        <v>1565</v>
      </c>
      <c r="E91" s="143" t="s">
        <v>1407</v>
      </c>
    </row>
    <row r="92" spans="2:5" s="142" customFormat="1" ht="15" customHeight="1">
      <c r="B92" s="1176">
        <v>67</v>
      </c>
      <c r="D92" s="143" t="s">
        <v>1566</v>
      </c>
      <c r="E92" s="143" t="s">
        <v>1408</v>
      </c>
    </row>
    <row r="93" spans="2:5" s="142" customFormat="1" ht="15" customHeight="1">
      <c r="B93" s="1176">
        <v>68</v>
      </c>
      <c r="D93" s="143" t="s">
        <v>1567</v>
      </c>
      <c r="E93" s="143" t="s">
        <v>1409</v>
      </c>
    </row>
    <row r="94" spans="2:5" s="142" customFormat="1" ht="15" customHeight="1">
      <c r="B94" s="1647"/>
      <c r="C94" s="151"/>
      <c r="D94" s="151"/>
      <c r="E94" s="151"/>
    </row>
    <row r="95" spans="2:5" s="151" customFormat="1" ht="25.5">
      <c r="B95" s="1176">
        <v>69</v>
      </c>
      <c r="C95" s="142"/>
      <c r="D95" s="149" t="s">
        <v>2228</v>
      </c>
      <c r="E95" s="152" t="s">
        <v>2218</v>
      </c>
    </row>
    <row r="96" spans="2:5" ht="25.5">
      <c r="B96" s="1176">
        <v>70</v>
      </c>
      <c r="C96" s="142"/>
      <c r="D96" s="149" t="s">
        <v>1909</v>
      </c>
      <c r="E96" s="152" t="s">
        <v>2219</v>
      </c>
    </row>
    <row r="97" spans="2:5" ht="15">
      <c r="B97" s="1176">
        <v>71</v>
      </c>
      <c r="C97" s="142"/>
      <c r="D97" s="149" t="s">
        <v>2229</v>
      </c>
      <c r="E97" s="149" t="s">
        <v>2220</v>
      </c>
    </row>
    <row r="98" spans="2:5" ht="25.5">
      <c r="B98" s="1176">
        <v>72</v>
      </c>
      <c r="C98" s="142"/>
      <c r="D98" s="149" t="s">
        <v>1910</v>
      </c>
      <c r="E98" s="152" t="s">
        <v>2221</v>
      </c>
    </row>
    <row r="99" spans="2:5" ht="15">
      <c r="B99" s="1176">
        <v>73</v>
      </c>
      <c r="C99" s="142"/>
      <c r="D99" s="149" t="s">
        <v>2230</v>
      </c>
      <c r="E99" s="149" t="s">
        <v>2222</v>
      </c>
    </row>
    <row r="100" spans="2:5" ht="15">
      <c r="B100" s="1176">
        <v>74</v>
      </c>
      <c r="C100" s="142"/>
      <c r="D100" s="149" t="s">
        <v>2231</v>
      </c>
      <c r="E100" s="149" t="s">
        <v>2223</v>
      </c>
    </row>
    <row r="101" spans="2:5" ht="15">
      <c r="B101" s="1176">
        <v>75</v>
      </c>
      <c r="C101" s="142"/>
      <c r="D101" s="149" t="s">
        <v>2232</v>
      </c>
      <c r="E101" s="149" t="s">
        <v>2224</v>
      </c>
    </row>
    <row r="102" spans="2:5" ht="15">
      <c r="B102" s="1176">
        <v>76</v>
      </c>
      <c r="C102" s="142"/>
      <c r="D102" s="149" t="s">
        <v>1907</v>
      </c>
      <c r="E102" s="149" t="s">
        <v>2225</v>
      </c>
    </row>
    <row r="103" spans="2:5" ht="15">
      <c r="B103" s="1176">
        <v>77</v>
      </c>
      <c r="C103" s="142"/>
      <c r="D103" s="149" t="s">
        <v>1908</v>
      </c>
      <c r="E103" s="149" t="s">
        <v>2226</v>
      </c>
    </row>
    <row r="104" spans="2:5" ht="15">
      <c r="B104" s="1176">
        <v>78</v>
      </c>
      <c r="C104" s="142"/>
      <c r="D104" s="149" t="s">
        <v>1911</v>
      </c>
      <c r="E104" s="149" t="s">
        <v>2227</v>
      </c>
    </row>
    <row r="106" spans="2:5" ht="15.75">
      <c r="D106" s="140" t="s">
        <v>988</v>
      </c>
      <c r="E106" s="141"/>
    </row>
    <row r="107" spans="2:5" ht="15.75">
      <c r="D107" s="140"/>
      <c r="E107" s="141"/>
    </row>
    <row r="108" spans="2:5" ht="15">
      <c r="B108" s="1176">
        <v>79</v>
      </c>
      <c r="C108" s="142"/>
      <c r="D108" s="149" t="s">
        <v>892</v>
      </c>
      <c r="E108" s="152" t="s">
        <v>989</v>
      </c>
    </row>
    <row r="109" spans="2:5" ht="15">
      <c r="B109" s="1176">
        <v>80</v>
      </c>
      <c r="C109" s="142"/>
      <c r="D109" s="149" t="s">
        <v>894</v>
      </c>
      <c r="E109" s="152" t="s">
        <v>895</v>
      </c>
    </row>
    <row r="110" spans="2:5" ht="25.5">
      <c r="B110" s="1176">
        <v>81</v>
      </c>
      <c r="C110" s="142"/>
      <c r="D110" s="149" t="s">
        <v>896</v>
      </c>
      <c r="E110" s="152" t="s">
        <v>897</v>
      </c>
    </row>
    <row r="111" spans="2:5" s="145" customFormat="1" ht="9.75" customHeight="1">
      <c r="B111" s="139"/>
      <c r="C111" s="125"/>
      <c r="D111" s="125"/>
      <c r="E111" s="125"/>
    </row>
    <row r="112" spans="2:5" ht="15.75">
      <c r="D112" s="140" t="s">
        <v>990</v>
      </c>
      <c r="E112" s="141"/>
    </row>
    <row r="113" spans="2:5" ht="15.75">
      <c r="D113" s="140"/>
      <c r="E113" s="141"/>
    </row>
    <row r="114" spans="2:5" ht="15">
      <c r="B114" s="1176">
        <v>82</v>
      </c>
      <c r="C114" s="142"/>
      <c r="D114" s="149" t="s">
        <v>1413</v>
      </c>
      <c r="E114" s="149"/>
    </row>
    <row r="115" spans="2:5" ht="15">
      <c r="B115" s="1176">
        <v>83</v>
      </c>
      <c r="C115" s="142"/>
      <c r="D115" s="149" t="s">
        <v>898</v>
      </c>
      <c r="E115" s="149"/>
    </row>
    <row r="116" spans="2:5" ht="15">
      <c r="B116" s="1176">
        <v>84</v>
      </c>
      <c r="C116" s="142"/>
      <c r="D116" s="149" t="s">
        <v>913</v>
      </c>
      <c r="E116" s="149"/>
    </row>
    <row r="117" spans="2:5" ht="15">
      <c r="B117" s="1176">
        <v>85</v>
      </c>
      <c r="C117" s="142"/>
      <c r="D117" s="149" t="s">
        <v>1230</v>
      </c>
      <c r="E117" s="149"/>
    </row>
    <row r="118" spans="2:5" ht="15">
      <c r="B118" s="1176">
        <v>86</v>
      </c>
      <c r="C118" s="142"/>
      <c r="D118" s="149" t="s">
        <v>1241</v>
      </c>
      <c r="E118" s="149"/>
    </row>
    <row r="119" spans="2:5" ht="15">
      <c r="B119" s="1176">
        <v>87</v>
      </c>
      <c r="C119" s="142"/>
      <c r="D119" s="149" t="s">
        <v>1254</v>
      </c>
      <c r="E119" s="149"/>
    </row>
    <row r="120" spans="2:5" ht="15">
      <c r="B120" s="1176">
        <v>88</v>
      </c>
      <c r="C120" s="142"/>
      <c r="D120" s="149" t="s">
        <v>1262</v>
      </c>
      <c r="E120" s="149"/>
    </row>
    <row r="121" spans="2:5" ht="15">
      <c r="B121" s="1176">
        <v>89</v>
      </c>
      <c r="C121" s="142"/>
      <c r="D121" s="149" t="s">
        <v>1414</v>
      </c>
      <c r="E121" s="149"/>
    </row>
    <row r="122" spans="2:5" ht="15">
      <c r="B122" s="1176">
        <v>90</v>
      </c>
      <c r="C122" s="142"/>
      <c r="D122" s="149" t="s">
        <v>1275</v>
      </c>
      <c r="E122" s="149"/>
    </row>
    <row r="123" spans="2:5" ht="15">
      <c r="B123" s="1176">
        <v>91</v>
      </c>
      <c r="C123" s="142"/>
      <c r="D123" s="149" t="s">
        <v>991</v>
      </c>
      <c r="E123" s="149"/>
    </row>
    <row r="124" spans="2:5" s="145" customFormat="1" ht="15" customHeight="1">
      <c r="B124" s="139"/>
      <c r="C124" s="125"/>
      <c r="D124" s="125"/>
      <c r="E124" s="125"/>
    </row>
  </sheetData>
  <mergeCells count="2">
    <mergeCell ref="D5:E5"/>
    <mergeCell ref="D6:E6"/>
  </mergeCells>
  <hyperlinks>
    <hyperlink ref="B10" location="'1'!A1" display="'1'!A1" xr:uid="{24A65BE7-2952-48A1-BA22-A0E342634054}"/>
    <hyperlink ref="B11" location="'2'!A1" display="'2'!A1" xr:uid="{54C10505-EC81-4D23-B65D-4CAAD6A99E5B}"/>
    <hyperlink ref="B14" location="'4'!A1" display="'4'!A1" xr:uid="{D0C97AE3-0F9A-4005-8CD5-7FB765654B2D}"/>
    <hyperlink ref="B15" location="'5'!A1" display="'5'!A1" xr:uid="{C273C959-44C4-4103-8BA3-4812208F4123}"/>
    <hyperlink ref="B24" location="'11'!A1" display="'11'!A1" xr:uid="{7EF2A006-99E0-44B5-B136-8637D0BC5BF7}"/>
    <hyperlink ref="B25" location="'12'!A1" display="'12'!A1" xr:uid="{739D1BEF-D55B-4DF1-B9D2-1B5A407E0E3C}"/>
    <hyperlink ref="B29" location="'14'!A1" display="'14'!A1" xr:uid="{E1A4954A-7FE9-4BF6-BA4C-CE0E7E5D4EAC}"/>
    <hyperlink ref="B30" location="'15'!A1" display="'15'!A1" xr:uid="{B94C3383-2B67-4A10-B27D-6F6177F2D77E}"/>
    <hyperlink ref="B31" location="'16'!A1" display="'16'!A1" xr:uid="{24E01F79-0CD3-4913-BBFE-31266B329917}"/>
    <hyperlink ref="B38" location="'22'!A1" display="'22'!A1" xr:uid="{F5D1138E-C447-42A3-AF1C-FFECEBF0062D}"/>
    <hyperlink ref="B53" location="'36'!A1" display="'36'!A1" xr:uid="{DA87AC71-E248-4698-BB97-9C1AD33867DE}"/>
    <hyperlink ref="B54" location="'37'!A1" display="'37'!A1" xr:uid="{5D75B22E-4FD5-455F-9FB9-4DB33A6A4FC7}"/>
    <hyperlink ref="B59" location="'41'!A1" display="'41'!A1" xr:uid="{F60577A8-D064-4CFE-AE5A-C196B62A41B2}"/>
    <hyperlink ref="B60" location="'42'!A1" display="'42'!A1" xr:uid="{8693483E-38FD-4DFA-BDBF-75C9C8B02B18}"/>
    <hyperlink ref="B68" location="'49'!A1" display="'49'!A1" xr:uid="{8D1AA524-C4F4-48CA-B99E-3BEA0D896E97}"/>
    <hyperlink ref="B69" location="'50'!A1" display="'50'!A1" xr:uid="{E4811919-0770-4464-9941-8F6CFDA5EA6E}"/>
    <hyperlink ref="B74" location="'54'!A1" display="'54'!A1" xr:uid="{D11B0725-9F86-4B56-8DD1-F4AD196352D4}"/>
    <hyperlink ref="B20" location="'8'!A1" display="'8'!A1" xr:uid="{0285DA20-DED7-4E18-B999-924897CAD05D}"/>
    <hyperlink ref="B21" location="'9'!A1" display="'9'!A1" xr:uid="{364FCC8B-5CEA-49EF-A6C9-02D719BD3DB2}"/>
    <hyperlink ref="B22" location="'10'!A1" display="'10'!A1" xr:uid="{3FBBB9F8-7C66-47E3-B0FB-65C928269C14}"/>
    <hyperlink ref="B17" location="'6'!A1" display="'6'!A1" xr:uid="{F47E5E6A-8A70-4523-BEA0-7BB147B3824C}"/>
    <hyperlink ref="B18" location="'7'!A1" display="'7'!A1" xr:uid="{A0ACE59C-AE5D-42F9-BF03-522C2B261DCF}"/>
    <hyperlink ref="B27" location="'13'!A1" display="'13'!A1" xr:uid="{B0D68C46-9897-44E6-B655-2BBD6E1B5C2E}"/>
    <hyperlink ref="B12" location="'3'!A1" display="'3'!A1" xr:uid="{0CA5ED7E-3A76-4C82-953F-BFCF7E8D8B40}"/>
    <hyperlink ref="B32:B36" location="'15'!A1" display="'15'!A1" xr:uid="{927A3EC9-7F95-4113-B607-40337CDDD670}"/>
    <hyperlink ref="B55" location="'38'!A1" display="'38'!A1" xr:uid="{75D6D026-3FE3-4587-BD9D-2F5B1C2F21FD}"/>
    <hyperlink ref="B56" location="'39'!A1" display="'39'!A1" xr:uid="{3B277528-4936-4CD7-92F0-910581791815}"/>
    <hyperlink ref="B57" location="'40'!A1" display="'40'!A1" xr:uid="{0E673A95-460D-445D-88A6-72D09EE2D129}"/>
    <hyperlink ref="B32" location="'17'!A1" display="'17'!A1" xr:uid="{AB1B9509-6702-4157-B710-069D77E69324}"/>
    <hyperlink ref="B33" location="'18'!A1" display="'18'!A1" xr:uid="{3867C6B3-C4AF-4606-A8FA-C7973F4FECA0}"/>
    <hyperlink ref="B34" location="'19'!A1" display="'19'!A1" xr:uid="{56405235-5A5D-4196-9F5C-25219287BCC8}"/>
    <hyperlink ref="B35" location="'20'!A1" display="'20'!A1" xr:uid="{BA71C16E-15D7-407F-AAF4-BA8A9AD20045}"/>
    <hyperlink ref="B36" location="'21'!A1" display="'21'!A1" xr:uid="{AB4C0FBC-6395-4D99-9202-FDD5C18C9816}"/>
    <hyperlink ref="B39" location="'23'!A1" display="'23'!A1" xr:uid="{2B5D7D76-1E21-46A1-B5A7-4D6DB871BA9D}"/>
    <hyperlink ref="B40" location="'24'!A1" display="'24'!A1" xr:uid="{96FFF913-468F-46A9-BF20-C71B509353A6}"/>
    <hyperlink ref="B41" location="'25'!A1" display="'25'!A1" xr:uid="{369A2E6B-F09A-428C-AADD-82AF60D0B054}"/>
    <hyperlink ref="B42" location="'26'!A1" display="'26'!A1" xr:uid="{D14E3BC6-D4AC-44DB-ABE4-2BE04DDC4DC7}"/>
    <hyperlink ref="B43" location="'27'!A1" display="'27'!A1" xr:uid="{8E0403F0-DA5D-4D0D-95FB-A87CD875190C}"/>
    <hyperlink ref="B44" location="'28'!A1" display="'28'!A1" xr:uid="{873539B5-509D-4B18-BB82-9D9C2262F6F6}"/>
    <hyperlink ref="B45" location="'29'!A1" display="'29'!A1" xr:uid="{1D00BE15-529D-4EFA-922E-722DE00A2337}"/>
    <hyperlink ref="B46" location="'30'!A1" display="'30'!A1" xr:uid="{CD5A1675-4A0B-4512-A774-E64CCF92B6CD}"/>
    <hyperlink ref="B47" location="'31'!A1" display="'31'!A1" xr:uid="{33B36F74-41E9-4723-A3E3-BF2EC4652457}"/>
    <hyperlink ref="B48" location="'32'!A1" display="'32'!A1" xr:uid="{4F4E2DCC-E3E2-43A8-BB39-7C769E6F98F0}"/>
    <hyperlink ref="B49" location="'33'!A1" display="'33'!A1" xr:uid="{7AEBC79D-1341-4E85-A015-544785276842}"/>
    <hyperlink ref="B50" location="'34'!A1" display="'34'!A1" xr:uid="{5D470ED1-955B-4189-A699-8DE74B0E2AF6}"/>
    <hyperlink ref="B51" location="'35'!A1" display="'35'!A1" xr:uid="{5B96BC1B-98BF-4AC7-81EE-768CF5931D2C}"/>
    <hyperlink ref="B61" location="'43'!A1" display="'43'!A1" xr:uid="{FFC0E54F-3A96-4617-B711-2777362D8CCA}"/>
    <hyperlink ref="B62" location="'44'!A1" display="'44'!A1" xr:uid="{5DE23969-9DB1-41C1-A4D8-7E39A52FBB9C}"/>
    <hyperlink ref="B63" location="'45'!A1" display="'45'!A1" xr:uid="{9A3E27C9-5CFD-43C5-87BB-737655094C10}"/>
    <hyperlink ref="B64" location="'46'!A1" display="'46'!A1" xr:uid="{5FFBBF9D-B39F-4682-9C05-20BD4444E49B}"/>
    <hyperlink ref="B65" location="'47'!A1" display="'47'!A1" xr:uid="{00F1E8C1-874E-4660-85F9-8241F5CC7058}"/>
    <hyperlink ref="B66" location="'48'!A1" display="'48'!A1" xr:uid="{9DEB4BD7-5328-4ED9-BECD-E64C4AF106FF}"/>
    <hyperlink ref="B70" location="'51'!A1" display="'51'!A1" xr:uid="{B28CB21E-6F31-4DF9-8779-44BADD712A3B}"/>
    <hyperlink ref="B71" location="'52'!A1" display="'52'!A1" xr:uid="{FB499772-F0B2-4CB0-A90C-CE28BA56C0A1}"/>
    <hyperlink ref="B72" location="'53'!A1" display="'53'!A1" xr:uid="{26F672DA-2DE4-4751-A8F3-3AA8C9BBB9F1}"/>
    <hyperlink ref="B75" location="'55'!A1" display="'55'!A1" xr:uid="{51018DB5-BD81-4CE6-94B7-88F552056298}"/>
    <hyperlink ref="B76" location="'56'!A1" display="'56'!A1" xr:uid="{2EFEB2B9-B441-428D-AFB4-ED28FBCCB43E}"/>
    <hyperlink ref="B90" location="'65'!A1" display="'65'!A1" xr:uid="{A24459F8-9B75-4DFF-814D-578CCF09E548}"/>
    <hyperlink ref="B89" location="'64'!A1" display="'64'!A1" xr:uid="{70D51D74-3D3A-4511-A1DC-C238EBF773FF}"/>
    <hyperlink ref="B81" location="'59'!A1" display="'59'!A1" xr:uid="{C38AEBE2-711C-428F-8FCC-D0F76C48B9EE}"/>
    <hyperlink ref="B91" location="'66'!A1" display="'66'!A1" xr:uid="{A2768DB8-02ED-42E7-90CA-06E02EC28C68}"/>
    <hyperlink ref="B92" location="'67'!A1" display="'67'!A1" xr:uid="{50172187-54DF-48E0-96AA-4787ADB4F291}"/>
    <hyperlink ref="B93" location="'68'!A1" display="'68'!A1" xr:uid="{25DF2D3A-B35C-4804-B30F-F74EB1F0A225}"/>
    <hyperlink ref="B82" location="'60'!A1" display="'60'!A1" xr:uid="{618F464A-F7F5-44D8-AE90-4A86AE8C50A7}"/>
    <hyperlink ref="B83" location="'61'!A1" display="'61'!A1" xr:uid="{7FAF84DC-0C1E-421A-B625-7C0AD5AC645E}"/>
    <hyperlink ref="B85" location="'62'!A1" display="'62'!A1" xr:uid="{BBD0AE33-3A95-4700-8C60-A869F260A1D5}"/>
    <hyperlink ref="B78" location="'57'!A1" display="'57'!A1" xr:uid="{3FE0424D-7BC2-46E2-93A3-1DAFEB2246CF}"/>
    <hyperlink ref="B79" location="'58'!A1" display="'58'!A1" xr:uid="{F7F02964-39DE-4D16-A6AD-A2B43285D413}"/>
    <hyperlink ref="B87" location="'63'!A1" display="'63'!A1" xr:uid="{8612F82B-4BF1-4BAB-A9E4-D9357BC6E5EE}"/>
    <hyperlink ref="B95" location="'69'!A1" display="'69'!A1" xr:uid="{85FF8992-0B65-423B-9022-74A3390C08A6}"/>
    <hyperlink ref="B96" location="'70'!A1" display="'70'!A1" xr:uid="{DCDB8C3B-E4BD-46BD-A308-E39B10D737AB}"/>
    <hyperlink ref="B97" location="'71'!A1" display="'71'!A1" xr:uid="{BF544B4E-CB62-47E1-878D-7B4D7216D8E8}"/>
    <hyperlink ref="B98" location="'72'!A1" display="'72'!A1" xr:uid="{8DFAC41F-31B5-4695-9C5A-9F4BACE468CE}"/>
    <hyperlink ref="B99" location="'73'!A1" display="'73'!A1" xr:uid="{475BC52D-DCFB-4DAB-BD57-B44AB488C520}"/>
    <hyperlink ref="B100" location="'74'!A1" display="'74'!A1" xr:uid="{CE4FC204-A601-4BCE-8FCF-1671AF0FB78D}"/>
    <hyperlink ref="B101" location="'75'!A1" display="'75'!A1" xr:uid="{BAB87F75-6253-4F3C-91F9-DDCAA715B3B1}"/>
    <hyperlink ref="B102" location="'76'!A1" display="'76'!A1" xr:uid="{46EA77DC-DEA3-4FDC-9D34-3B3794E7958C}"/>
    <hyperlink ref="B103" location="'77'!A1" display="'77'!A1" xr:uid="{9A7F411D-1BB0-45AD-8C12-04D17BE3FF44}"/>
    <hyperlink ref="B104" location="'78'!A1" display="'78'!A1" xr:uid="{3A9DD7DC-6674-46C0-8832-7C15E58E1481}"/>
    <hyperlink ref="B108" location="'79'!A1" display="'79'!A1" xr:uid="{C8D10C4D-56AC-4921-85B8-4BB57DF267F5}"/>
    <hyperlink ref="B109" location="'80'!A1" display="'80'!A1" xr:uid="{E3A61B62-058C-4747-B152-14DE585F1B5D}"/>
    <hyperlink ref="B110" location="'81'!A1" display="'81'!A1" xr:uid="{02544955-6372-4576-9629-E0FB2ECD4FCB}"/>
    <hyperlink ref="B114" location="'82'!A1" display="'82'!A1" xr:uid="{DAAD9945-B182-42DC-BD7F-9DC320BD265F}"/>
    <hyperlink ref="B115" location="'83'!A1" display="'83'!A1" xr:uid="{E0CD6D66-EF99-48AF-9088-D78CEB7520D9}"/>
    <hyperlink ref="B116" location="'84'!A1" display="'84'!A1" xr:uid="{9EDE71E5-79A3-4C6D-A881-69B01F9C97A0}"/>
    <hyperlink ref="B117" location="'85'!A1" display="'85'!A1" xr:uid="{BF81266A-75E1-47F8-9591-8026363D6D5E}"/>
    <hyperlink ref="B118" location="'86'!A1" display="'86'!A1" xr:uid="{ABAE032E-5DFD-4EFE-AEC9-47D2E86AFE9D}"/>
    <hyperlink ref="B119" location="'87'!A1" display="'87'!A1" xr:uid="{661997C0-FCBA-4728-BF96-06EDCF367B7C}"/>
    <hyperlink ref="B121" location="'89'!A1" display="'89'!A1" xr:uid="{27394E33-7545-4531-B15B-D11B777FA8E6}"/>
    <hyperlink ref="B122" location="'90'!A1" display="'90'!A1" xr:uid="{B238147C-1A64-4702-8976-3EDA974D6773}"/>
    <hyperlink ref="B123" location="'91'!A1" display="'91'!A1" xr:uid="{5E296F9C-5750-4FD5-A140-955419C4BEBC}"/>
    <hyperlink ref="B120" location="'88'!A1" display="'88'!A1" xr:uid="{D037DE10-C3D9-4151-91FB-B2EFB4EDE069}"/>
  </hyperlinks>
  <pageMargins left="0.70866141732283472" right="0.70866141732283472" top="0.74803149606299213" bottom="0.74803149606299213" header="0.31496062992125984" footer="0.31496062992125984"/>
  <pageSetup paperSize="9" scale="46" orientation="portrait"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7C4DA-4898-4585-83E4-54FD8CE0F600}">
  <sheetPr>
    <pageSetUpPr fitToPage="1"/>
  </sheetPr>
  <dimension ref="A1:J43"/>
  <sheetViews>
    <sheetView showGridLines="0" zoomScale="90" zoomScaleNormal="90" zoomScalePageLayoutView="70" workbookViewId="0">
      <selection activeCell="J1" sqref="J1"/>
    </sheetView>
  </sheetViews>
  <sheetFormatPr defaultColWidth="9.140625" defaultRowHeight="14.25"/>
  <cols>
    <col min="1" max="1" width="4.7109375" style="5" customWidth="1"/>
    <col min="2" max="2" width="8.5703125" style="9" customWidth="1"/>
    <col min="3" max="3" width="88.85546875" style="5" customWidth="1"/>
    <col min="4" max="8" width="14.7109375" style="5" customWidth="1"/>
    <col min="9" max="9" width="4.7109375" style="5" customWidth="1"/>
    <col min="10" max="10" width="12.7109375" style="5" bestFit="1" customWidth="1"/>
    <col min="11" max="16384" width="9.140625" style="5"/>
  </cols>
  <sheetData>
    <row r="1" spans="1:10" s="10" customFormat="1" ht="40.5" customHeight="1">
      <c r="A1" s="5"/>
      <c r="B1" s="1726" t="s">
        <v>1292</v>
      </c>
      <c r="C1" s="1726"/>
      <c r="D1" s="1726"/>
      <c r="E1" s="1726"/>
      <c r="F1" s="1726"/>
      <c r="G1" s="1726"/>
      <c r="H1" s="1726"/>
      <c r="I1" s="5"/>
      <c r="J1" s="66" t="s">
        <v>893</v>
      </c>
    </row>
    <row r="4" spans="1:10" ht="15" thickBot="1">
      <c r="B4" s="5"/>
      <c r="D4" s="835" t="s">
        <v>4</v>
      </c>
      <c r="E4" s="835" t="s">
        <v>5</v>
      </c>
      <c r="F4" s="835" t="s">
        <v>6</v>
      </c>
      <c r="G4" s="835" t="s">
        <v>41</v>
      </c>
      <c r="H4" s="835" t="s">
        <v>42</v>
      </c>
    </row>
    <row r="5" spans="1:10">
      <c r="B5" s="5"/>
      <c r="D5" s="1732" t="s">
        <v>40</v>
      </c>
      <c r="E5" s="1732" t="s">
        <v>1293</v>
      </c>
      <c r="F5" s="1732"/>
      <c r="G5" s="1732"/>
      <c r="H5" s="1732"/>
    </row>
    <row r="6" spans="1:10" ht="42.75">
      <c r="B6" s="5"/>
      <c r="D6" s="1733"/>
      <c r="E6" s="1628" t="s">
        <v>1294</v>
      </c>
      <c r="F6" s="1628" t="s">
        <v>1295</v>
      </c>
      <c r="G6" s="1628" t="s">
        <v>1296</v>
      </c>
      <c r="H6" s="1628" t="s">
        <v>1297</v>
      </c>
    </row>
    <row r="7" spans="1:10" ht="20.100000000000001" customHeight="1">
      <c r="B7" s="471">
        <v>1</v>
      </c>
      <c r="C7" s="472" t="s">
        <v>2259</v>
      </c>
      <c r="D7" s="1641">
        <v>88623134.410038278</v>
      </c>
      <c r="E7" s="1641">
        <v>84491077.473367587</v>
      </c>
      <c r="F7" s="1641">
        <v>323787.78001171671</v>
      </c>
      <c r="G7" s="1641">
        <v>3323193.3086200003</v>
      </c>
      <c r="H7" s="1641">
        <v>485075.84803896508</v>
      </c>
    </row>
    <row r="8" spans="1:10" ht="20.100000000000001" customHeight="1">
      <c r="B8" s="473">
        <v>2</v>
      </c>
      <c r="C8" s="474" t="s">
        <v>1298</v>
      </c>
      <c r="D8" s="1642">
        <v>427240.04003293818</v>
      </c>
      <c r="E8" s="1642"/>
      <c r="F8" s="1643">
        <v>427240.04003293818</v>
      </c>
      <c r="G8" s="1642"/>
      <c r="H8" s="1642"/>
    </row>
    <row r="9" spans="1:10" ht="20.100000000000001" customHeight="1">
      <c r="B9" s="473">
        <v>3</v>
      </c>
      <c r="C9" s="474" t="s">
        <v>1299</v>
      </c>
      <c r="D9" s="1642">
        <v>88195894.370005339</v>
      </c>
      <c r="E9" s="1642">
        <v>84491077.473367587</v>
      </c>
      <c r="F9" s="1642">
        <v>-103452.26002122147</v>
      </c>
      <c r="G9" s="1642">
        <v>3323193.3086200003</v>
      </c>
      <c r="H9" s="1642">
        <v>485075.84803896508</v>
      </c>
    </row>
    <row r="10" spans="1:10" ht="20.100000000000001" customHeight="1">
      <c r="B10" s="473">
        <v>4</v>
      </c>
      <c r="C10" s="475" t="s">
        <v>2260</v>
      </c>
      <c r="D10" s="1642">
        <v>16287677.399060002</v>
      </c>
      <c r="E10" s="1642">
        <v>6617409.7810699996</v>
      </c>
      <c r="F10" s="1642"/>
      <c r="G10" s="1642"/>
      <c r="H10" s="1644"/>
    </row>
    <row r="11" spans="1:10" ht="20.100000000000001" customHeight="1">
      <c r="B11" s="473">
        <v>5</v>
      </c>
      <c r="C11" s="475" t="s">
        <v>2261</v>
      </c>
      <c r="D11" s="1642">
        <v>1399256.0647412217</v>
      </c>
      <c r="E11" s="1642"/>
      <c r="F11" s="1642">
        <v>1399256.0647412217</v>
      </c>
      <c r="G11" s="1642"/>
      <c r="H11" s="1644"/>
    </row>
    <row r="12" spans="1:10" ht="20.100000000000001" customHeight="1">
      <c r="B12" s="473">
        <v>7</v>
      </c>
      <c r="C12" s="475" t="s">
        <v>2262</v>
      </c>
      <c r="D12" s="1642">
        <v>992064.24601</v>
      </c>
      <c r="E12" s="1642">
        <v>992064.24601</v>
      </c>
      <c r="F12" s="1642"/>
      <c r="G12" s="1642"/>
      <c r="H12" s="1644"/>
    </row>
    <row r="13" spans="1:10" ht="20.100000000000001" customHeight="1">
      <c r="B13" s="473">
        <v>8</v>
      </c>
      <c r="C13" s="475" t="s">
        <v>1300</v>
      </c>
      <c r="D13" s="1642">
        <v>-193484.80858999846</v>
      </c>
      <c r="E13" s="1645">
        <v>-101784.61884999847</v>
      </c>
      <c r="F13" s="1645"/>
      <c r="G13" s="1645">
        <v>-91700.189740000002</v>
      </c>
      <c r="H13" s="1644"/>
    </row>
    <row r="14" spans="1:10" ht="20.100000000000001" customHeight="1">
      <c r="B14" s="473">
        <v>9</v>
      </c>
      <c r="C14" s="475" t="s">
        <v>1301</v>
      </c>
      <c r="D14" s="1642">
        <v>-9670267.6179900002</v>
      </c>
      <c r="E14" s="1642"/>
      <c r="F14" s="1642"/>
      <c r="G14" s="1642"/>
      <c r="H14" s="1644"/>
    </row>
    <row r="15" spans="1:10" ht="20.100000000000001" customHeight="1">
      <c r="B15" s="473">
        <v>11</v>
      </c>
      <c r="C15" s="475" t="s">
        <v>1302</v>
      </c>
      <c r="D15" s="1642">
        <v>214606.90031904067</v>
      </c>
      <c r="E15" s="1642">
        <v>268564.82404904068</v>
      </c>
      <c r="F15" s="1642"/>
      <c r="G15" s="1642"/>
      <c r="H15" s="1644"/>
    </row>
    <row r="16" spans="1:10" ht="20.100000000000001" customHeight="1" thickBot="1">
      <c r="A16" s="177"/>
      <c r="B16" s="476">
        <v>12</v>
      </c>
      <c r="C16" s="477" t="s">
        <v>2266</v>
      </c>
      <c r="D16" s="1640">
        <v>97225746.553555608</v>
      </c>
      <c r="E16" s="1640">
        <v>92267331.705646634</v>
      </c>
      <c r="F16" s="1640">
        <v>1295803.8047200001</v>
      </c>
      <c r="G16" s="1640">
        <v>3177535.19515</v>
      </c>
      <c r="H16" s="1640">
        <v>485075.84803896508</v>
      </c>
      <c r="I16" s="177"/>
    </row>
    <row r="17" spans="1:9">
      <c r="A17" s="177"/>
      <c r="I17" s="177"/>
    </row>
    <row r="18" spans="1:9" ht="20.100000000000001" customHeight="1">
      <c r="A18" s="177"/>
      <c r="B18" s="1662" t="s">
        <v>93</v>
      </c>
      <c r="C18" s="1731" t="s">
        <v>1817</v>
      </c>
      <c r="D18" s="1731"/>
      <c r="E18" s="1731"/>
      <c r="F18" s="1731"/>
      <c r="G18" s="1731"/>
      <c r="H18" s="1731"/>
      <c r="I18" s="177"/>
    </row>
    <row r="19" spans="1:9" ht="24.95" customHeight="1">
      <c r="A19" s="177"/>
      <c r="B19" s="1662" t="s">
        <v>94</v>
      </c>
      <c r="C19" s="1731" t="s">
        <v>1818</v>
      </c>
      <c r="D19" s="1731"/>
      <c r="E19" s="1731"/>
      <c r="F19" s="1731"/>
      <c r="G19" s="1731"/>
      <c r="H19" s="1731"/>
      <c r="I19" s="177"/>
    </row>
    <row r="20" spans="1:9" ht="20.100000000000001" customHeight="1">
      <c r="A20" s="177"/>
      <c r="B20" s="1662" t="s">
        <v>95</v>
      </c>
      <c r="C20" s="1731" t="s">
        <v>1820</v>
      </c>
      <c r="D20" s="1731"/>
      <c r="E20" s="1731"/>
      <c r="F20" s="1731"/>
      <c r="G20" s="1731"/>
      <c r="H20" s="1731"/>
      <c r="I20" s="177"/>
    </row>
    <row r="21" spans="1:9" ht="20.100000000000001" customHeight="1">
      <c r="A21" s="177"/>
      <c r="B21" s="1662" t="s">
        <v>1834</v>
      </c>
      <c r="C21" s="1731" t="s">
        <v>2265</v>
      </c>
      <c r="D21" s="1731"/>
      <c r="E21" s="1731"/>
      <c r="F21" s="1731"/>
      <c r="G21" s="1731"/>
      <c r="H21" s="1731"/>
      <c r="I21" s="177"/>
    </row>
    <row r="22" spans="1:9" ht="20.100000000000001" customHeight="1">
      <c r="A22" s="177"/>
      <c r="B22" s="1662" t="s">
        <v>1835</v>
      </c>
      <c r="C22" s="1731" t="s">
        <v>2263</v>
      </c>
      <c r="D22" s="1731"/>
      <c r="E22" s="1731"/>
      <c r="F22" s="1731"/>
      <c r="G22" s="1731"/>
      <c r="H22" s="1731"/>
      <c r="I22" s="177"/>
    </row>
    <row r="23" spans="1:9" ht="26.25" customHeight="1">
      <c r="A23" s="177"/>
      <c r="B23" s="1662" t="s">
        <v>2264</v>
      </c>
      <c r="C23" s="1656" t="s">
        <v>1819</v>
      </c>
      <c r="D23" s="1656"/>
      <c r="E23" s="1656"/>
      <c r="F23" s="1656"/>
      <c r="G23" s="1656"/>
      <c r="H23" s="1656"/>
      <c r="I23" s="177"/>
    </row>
    <row r="24" spans="1:9" ht="15">
      <c r="A24" s="177"/>
      <c r="C24" s="865"/>
      <c r="I24" s="177"/>
    </row>
    <row r="25" spans="1:9">
      <c r="A25" s="177"/>
      <c r="I25" s="177"/>
    </row>
    <row r="26" spans="1:9">
      <c r="A26" s="177"/>
      <c r="I26" s="177"/>
    </row>
    <row r="28" spans="1:9">
      <c r="A28" s="177"/>
      <c r="I28" s="177"/>
    </row>
    <row r="29" spans="1:9">
      <c r="A29" s="177"/>
      <c r="I29" s="177"/>
    </row>
    <row r="30" spans="1:9">
      <c r="A30" s="177"/>
      <c r="I30" s="177"/>
    </row>
    <row r="31" spans="1:9">
      <c r="A31" s="177"/>
      <c r="I31" s="177"/>
    </row>
    <row r="33" spans="1:9">
      <c r="A33" s="177"/>
      <c r="I33" s="177"/>
    </row>
    <row r="34" spans="1:9">
      <c r="A34" s="177"/>
      <c r="I34" s="177"/>
    </row>
    <row r="35" spans="1:9">
      <c r="A35" s="177"/>
      <c r="I35" s="177"/>
    </row>
    <row r="36" spans="1:9">
      <c r="A36" s="177"/>
      <c r="I36" s="177"/>
    </row>
    <row r="38" spans="1:9">
      <c r="A38" s="177"/>
      <c r="I38" s="177"/>
    </row>
    <row r="39" spans="1:9">
      <c r="A39" s="177"/>
      <c r="I39" s="177"/>
    </row>
    <row r="40" spans="1:9">
      <c r="A40" s="177"/>
      <c r="I40" s="177"/>
    </row>
    <row r="41" spans="1:9">
      <c r="A41" s="177"/>
      <c r="I41" s="177"/>
    </row>
    <row r="42" spans="1:9">
      <c r="A42" s="177"/>
      <c r="I42" s="177"/>
    </row>
    <row r="43" spans="1:9">
      <c r="A43" s="177"/>
      <c r="I43" s="177"/>
    </row>
  </sheetData>
  <mergeCells count="8">
    <mergeCell ref="C21:H21"/>
    <mergeCell ref="C22:H22"/>
    <mergeCell ref="B1:H1"/>
    <mergeCell ref="D5:D6"/>
    <mergeCell ref="E5:H5"/>
    <mergeCell ref="C18:H18"/>
    <mergeCell ref="C19:H19"/>
    <mergeCell ref="C20:H20"/>
  </mergeCells>
  <hyperlinks>
    <hyperlink ref="J1" location="Índice!A1" display="Voltar ao Índice" xr:uid="{642CA953-5D3D-4028-A7E8-454DEA6B1BD9}"/>
  </hyperlinks>
  <pageMargins left="0.70866141732283472" right="0.70866141732283472" top="0.74803149606299213" bottom="0.74803149606299213" header="0.31496062992125984" footer="0.31496062992125984"/>
  <pageSetup paperSize="9" scale="70" orientation="landscape" horizontalDpi="1200" verticalDpi="1200" r:id="rId1"/>
  <headerFooter>
    <oddHeader>&amp;CPT
Anexo V</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F656F-F01C-451C-8A1B-4BD32FFCF99F}">
  <sheetPr>
    <pageSetUpPr fitToPage="1"/>
  </sheetPr>
  <dimension ref="A1:K160"/>
  <sheetViews>
    <sheetView showGridLines="0" zoomScale="90" zoomScaleNormal="90" zoomScalePageLayoutView="60" workbookViewId="0">
      <selection activeCell="J2" sqref="J2"/>
    </sheetView>
  </sheetViews>
  <sheetFormatPr defaultColWidth="9.140625" defaultRowHeight="14.25"/>
  <cols>
    <col min="1" max="1" width="4.7109375" style="5" customWidth="1"/>
    <col min="2" max="2" width="82.28515625" style="5" customWidth="1"/>
    <col min="3" max="3" width="31.85546875" style="5" bestFit="1" customWidth="1"/>
    <col min="4" max="8" width="14.7109375" style="5" customWidth="1"/>
    <col min="9" max="9" width="38.28515625" style="5" bestFit="1" customWidth="1"/>
    <col min="10" max="10" width="4.7109375" style="5" customWidth="1"/>
    <col min="11" max="11" width="13.28515625" style="5" customWidth="1"/>
    <col min="12" max="16384" width="9.140625" style="5"/>
  </cols>
  <sheetData>
    <row r="1" spans="1:11" s="10" customFormat="1" ht="18.75">
      <c r="A1" s="5"/>
      <c r="B1" s="3" t="s">
        <v>1303</v>
      </c>
      <c r="J1" s="5"/>
      <c r="K1" s="66" t="s">
        <v>893</v>
      </c>
    </row>
    <row r="4" spans="1:11" ht="15" thickBot="1">
      <c r="B4" s="1321" t="s">
        <v>4</v>
      </c>
      <c r="C4" s="396" t="s">
        <v>5</v>
      </c>
      <c r="D4" s="1321" t="s">
        <v>6</v>
      </c>
      <c r="E4" s="1321" t="s">
        <v>41</v>
      </c>
      <c r="F4" s="1321" t="s">
        <v>42</v>
      </c>
      <c r="G4" s="1321" t="s">
        <v>96</v>
      </c>
      <c r="H4" s="1321" t="s">
        <v>97</v>
      </c>
      <c r="I4" s="396" t="s">
        <v>98</v>
      </c>
    </row>
    <row r="5" spans="1:11" ht="20.100000000000001" customHeight="1">
      <c r="B5" s="1734" t="s">
        <v>1304</v>
      </c>
      <c r="C5" s="1736" t="s">
        <v>1305</v>
      </c>
      <c r="D5" s="1734" t="s">
        <v>1306</v>
      </c>
      <c r="E5" s="1734"/>
      <c r="F5" s="1734"/>
      <c r="G5" s="1734"/>
      <c r="H5" s="1734"/>
      <c r="I5" s="1327" t="s">
        <v>1307</v>
      </c>
    </row>
    <row r="6" spans="1:11" ht="39.950000000000003" customHeight="1">
      <c r="B6" s="1735"/>
      <c r="C6" s="1737"/>
      <c r="D6" s="1320" t="s">
        <v>1308</v>
      </c>
      <c r="E6" s="1320" t="s">
        <v>1309</v>
      </c>
      <c r="F6" s="1320" t="s">
        <v>1310</v>
      </c>
      <c r="G6" s="1320" t="s">
        <v>1311</v>
      </c>
      <c r="H6" s="1320" t="s">
        <v>1312</v>
      </c>
      <c r="I6" s="478"/>
    </row>
    <row r="7" spans="1:11" ht="20.100000000000001" hidden="1" customHeight="1">
      <c r="B7" s="712" t="s">
        <v>1739</v>
      </c>
      <c r="C7" s="713" t="s">
        <v>1740</v>
      </c>
      <c r="D7" s="713" t="s">
        <v>1313</v>
      </c>
      <c r="E7" s="383"/>
      <c r="F7" s="383"/>
      <c r="G7" s="383"/>
      <c r="H7" s="383"/>
      <c r="I7" s="712" t="s">
        <v>1741</v>
      </c>
    </row>
    <row r="8" spans="1:11" ht="20.100000000000001" hidden="1" customHeight="1">
      <c r="B8" s="714" t="s">
        <v>1742</v>
      </c>
      <c r="C8" s="715" t="s">
        <v>1740</v>
      </c>
      <c r="D8" s="715" t="s">
        <v>1313</v>
      </c>
      <c r="E8" s="715"/>
      <c r="F8" s="715"/>
      <c r="G8" s="715"/>
      <c r="H8" s="715"/>
      <c r="I8" s="714" t="s">
        <v>1741</v>
      </c>
    </row>
    <row r="9" spans="1:11" ht="20.100000000000001" hidden="1" customHeight="1">
      <c r="B9" s="714" t="s">
        <v>1743</v>
      </c>
      <c r="C9" s="715" t="s">
        <v>1740</v>
      </c>
      <c r="D9" s="715" t="s">
        <v>1313</v>
      </c>
      <c r="E9" s="715"/>
      <c r="F9" s="715"/>
      <c r="G9" s="715"/>
      <c r="H9" s="715"/>
      <c r="I9" s="714" t="s">
        <v>1744</v>
      </c>
    </row>
    <row r="10" spans="1:11" ht="20.100000000000001" hidden="1" customHeight="1">
      <c r="B10" s="714" t="s">
        <v>1745</v>
      </c>
      <c r="C10" s="715" t="s">
        <v>1740</v>
      </c>
      <c r="D10" s="715" t="s">
        <v>1313</v>
      </c>
      <c r="E10" s="715"/>
      <c r="F10" s="715"/>
      <c r="G10" s="715"/>
      <c r="H10" s="715"/>
      <c r="I10" s="714" t="s">
        <v>1744</v>
      </c>
    </row>
    <row r="11" spans="1:11" ht="20.100000000000001" hidden="1" customHeight="1">
      <c r="B11" s="714" t="s">
        <v>1746</v>
      </c>
      <c r="C11" s="715" t="s">
        <v>1740</v>
      </c>
      <c r="D11" s="715" t="s">
        <v>1313</v>
      </c>
      <c r="E11" s="715"/>
      <c r="F11" s="715"/>
      <c r="G11" s="715"/>
      <c r="H11" s="715"/>
      <c r="I11" s="714" t="s">
        <v>1741</v>
      </c>
    </row>
    <row r="12" spans="1:11" ht="20.100000000000001" hidden="1" customHeight="1">
      <c r="B12" s="714" t="s">
        <v>1747</v>
      </c>
      <c r="C12" s="715" t="s">
        <v>1740</v>
      </c>
      <c r="D12" s="715" t="s">
        <v>1313</v>
      </c>
      <c r="E12" s="715"/>
      <c r="F12" s="715"/>
      <c r="G12" s="715"/>
      <c r="H12" s="715"/>
      <c r="I12" s="714" t="s">
        <v>1741</v>
      </c>
    </row>
    <row r="13" spans="1:11" ht="20.100000000000001" hidden="1" customHeight="1">
      <c r="B13" s="714" t="s">
        <v>1748</v>
      </c>
      <c r="C13" s="715" t="s">
        <v>1740</v>
      </c>
      <c r="D13" s="715" t="s">
        <v>1313</v>
      </c>
      <c r="E13" s="715"/>
      <c r="F13" s="715"/>
      <c r="G13" s="715"/>
      <c r="H13" s="715"/>
      <c r="I13" s="714" t="s">
        <v>1749</v>
      </c>
    </row>
    <row r="14" spans="1:11" ht="20.100000000000001" hidden="1" customHeight="1">
      <c r="B14" s="714" t="s">
        <v>1750</v>
      </c>
      <c r="C14" s="715" t="s">
        <v>1740</v>
      </c>
      <c r="D14" s="715" t="s">
        <v>1313</v>
      </c>
      <c r="E14" s="715"/>
      <c r="F14" s="715"/>
      <c r="G14" s="715"/>
      <c r="H14" s="715"/>
      <c r="I14" s="714" t="s">
        <v>1744</v>
      </c>
    </row>
    <row r="15" spans="1:11" ht="20.100000000000001" hidden="1" customHeight="1">
      <c r="B15" s="714" t="s">
        <v>1751</v>
      </c>
      <c r="C15" s="715" t="s">
        <v>1740</v>
      </c>
      <c r="D15" s="715" t="s">
        <v>1313</v>
      </c>
      <c r="E15" s="715"/>
      <c r="F15" s="715"/>
      <c r="G15" s="715"/>
      <c r="H15" s="715"/>
      <c r="I15" s="714" t="s">
        <v>1752</v>
      </c>
    </row>
    <row r="16" spans="1:11" ht="20.100000000000001" hidden="1" customHeight="1">
      <c r="B16" s="714" t="s">
        <v>1753</v>
      </c>
      <c r="C16" s="715" t="s">
        <v>1740</v>
      </c>
      <c r="D16" s="715"/>
      <c r="E16" s="715"/>
      <c r="F16" s="715"/>
      <c r="G16" s="1328" t="s">
        <v>1615</v>
      </c>
      <c r="H16" s="715"/>
      <c r="I16" s="714" t="s">
        <v>1754</v>
      </c>
    </row>
    <row r="17" spans="2:9" ht="20.100000000000001" hidden="1" customHeight="1">
      <c r="B17" s="714" t="s">
        <v>1755</v>
      </c>
      <c r="C17" s="715" t="s">
        <v>1740</v>
      </c>
      <c r="D17" s="715" t="s">
        <v>1313</v>
      </c>
      <c r="E17" s="715"/>
      <c r="F17" s="715"/>
      <c r="G17" s="715"/>
      <c r="H17" s="715"/>
      <c r="I17" s="714" t="s">
        <v>1756</v>
      </c>
    </row>
    <row r="18" spans="2:9" ht="20.100000000000001" hidden="1" customHeight="1">
      <c r="B18" s="714" t="s">
        <v>1757</v>
      </c>
      <c r="C18" s="715" t="s">
        <v>1740</v>
      </c>
      <c r="D18" s="715" t="s">
        <v>1313</v>
      </c>
      <c r="E18" s="715"/>
      <c r="F18" s="715"/>
      <c r="G18" s="715"/>
      <c r="H18" s="715"/>
      <c r="I18" s="714" t="s">
        <v>1758</v>
      </c>
    </row>
    <row r="19" spans="2:9" ht="20.100000000000001" hidden="1" customHeight="1">
      <c r="B19" s="714" t="s">
        <v>1759</v>
      </c>
      <c r="C19" s="715" t="s">
        <v>1740</v>
      </c>
      <c r="D19" s="715" t="s">
        <v>1313</v>
      </c>
      <c r="E19" s="715"/>
      <c r="F19" s="715"/>
      <c r="G19" s="715"/>
      <c r="H19" s="715"/>
      <c r="I19" s="714" t="s">
        <v>1741</v>
      </c>
    </row>
    <row r="20" spans="2:9" ht="20.100000000000001" hidden="1" customHeight="1">
      <c r="B20" s="714" t="s">
        <v>1912</v>
      </c>
      <c r="C20" s="715" t="s">
        <v>1740</v>
      </c>
      <c r="D20" s="715" t="s">
        <v>1313</v>
      </c>
      <c r="E20" s="715"/>
      <c r="F20" s="715"/>
      <c r="G20" s="715"/>
      <c r="H20" s="715"/>
      <c r="I20" s="714" t="s">
        <v>1760</v>
      </c>
    </row>
    <row r="21" spans="2:9" ht="20.100000000000001" hidden="1" customHeight="1">
      <c r="B21" s="714" t="s">
        <v>1761</v>
      </c>
      <c r="C21" s="715" t="s">
        <v>1740</v>
      </c>
      <c r="D21" s="715" t="s">
        <v>1313</v>
      </c>
      <c r="E21" s="715"/>
      <c r="F21" s="715"/>
      <c r="G21" s="715"/>
      <c r="H21" s="715"/>
      <c r="I21" s="714" t="s">
        <v>1762</v>
      </c>
    </row>
    <row r="22" spans="2:9" ht="20.100000000000001" hidden="1" customHeight="1">
      <c r="B22" s="714" t="s">
        <v>1763</v>
      </c>
      <c r="C22" s="715" t="s">
        <v>1740</v>
      </c>
      <c r="D22" s="715" t="s">
        <v>1313</v>
      </c>
      <c r="E22" s="715"/>
      <c r="F22" s="715"/>
      <c r="G22" s="715"/>
      <c r="H22" s="715"/>
      <c r="I22" s="714" t="s">
        <v>1764</v>
      </c>
    </row>
    <row r="23" spans="2:9" ht="20.100000000000001" hidden="1" customHeight="1">
      <c r="B23" s="714" t="s">
        <v>1765</v>
      </c>
      <c r="C23" s="715" t="s">
        <v>1740</v>
      </c>
      <c r="D23" s="715" t="s">
        <v>1313</v>
      </c>
      <c r="E23" s="715"/>
      <c r="F23" s="715"/>
      <c r="G23" s="715"/>
      <c r="H23" s="715"/>
      <c r="I23" s="714" t="s">
        <v>1756</v>
      </c>
    </row>
    <row r="24" spans="2:9" ht="20.100000000000001" hidden="1" customHeight="1">
      <c r="B24" s="714" t="s">
        <v>1766</v>
      </c>
      <c r="C24" s="715" t="s">
        <v>1740</v>
      </c>
      <c r="D24" s="715" t="s">
        <v>1313</v>
      </c>
      <c r="E24" s="715"/>
      <c r="F24" s="715"/>
      <c r="G24" s="715"/>
      <c r="H24" s="715"/>
      <c r="I24" s="714" t="s">
        <v>1760</v>
      </c>
    </row>
    <row r="25" spans="2:9" ht="20.100000000000001" hidden="1" customHeight="1">
      <c r="B25" s="714" t="s">
        <v>1767</v>
      </c>
      <c r="C25" s="715" t="s">
        <v>1740</v>
      </c>
      <c r="D25" s="715" t="s">
        <v>1313</v>
      </c>
      <c r="E25" s="715"/>
      <c r="F25" s="715"/>
      <c r="G25" s="715"/>
      <c r="H25" s="715"/>
      <c r="I25" s="714" t="s">
        <v>1768</v>
      </c>
    </row>
    <row r="26" spans="2:9" ht="20.100000000000001" hidden="1" customHeight="1">
      <c r="B26" s="714" t="s">
        <v>1769</v>
      </c>
      <c r="C26" s="715" t="s">
        <v>1740</v>
      </c>
      <c r="D26" s="715" t="s">
        <v>1313</v>
      </c>
      <c r="E26" s="715"/>
      <c r="F26" s="715"/>
      <c r="G26" s="715"/>
      <c r="H26" s="715"/>
      <c r="I26" s="714" t="s">
        <v>1770</v>
      </c>
    </row>
    <row r="27" spans="2:9" ht="20.100000000000001" hidden="1" customHeight="1">
      <c r="B27" s="714" t="s">
        <v>1771</v>
      </c>
      <c r="C27" s="715" t="s">
        <v>1740</v>
      </c>
      <c r="D27" s="715" t="s">
        <v>1313</v>
      </c>
      <c r="E27" s="715"/>
      <c r="F27" s="715"/>
      <c r="G27" s="715"/>
      <c r="H27" s="715"/>
      <c r="I27" s="714" t="s">
        <v>1756</v>
      </c>
    </row>
    <row r="28" spans="2:9" ht="20.100000000000001" customHeight="1">
      <c r="B28" s="714" t="s">
        <v>1772</v>
      </c>
      <c r="C28" s="715" t="s">
        <v>1740</v>
      </c>
      <c r="D28" s="715"/>
      <c r="E28" s="715"/>
      <c r="F28" s="715"/>
      <c r="G28" s="1328" t="s">
        <v>1618</v>
      </c>
      <c r="H28" s="715"/>
      <c r="I28" s="714" t="s">
        <v>1773</v>
      </c>
    </row>
    <row r="29" spans="2:9" ht="20.100000000000001" customHeight="1">
      <c r="B29" s="714" t="s">
        <v>1774</v>
      </c>
      <c r="C29" s="715" t="s">
        <v>1740</v>
      </c>
      <c r="D29" s="715"/>
      <c r="E29" s="715"/>
      <c r="F29" s="715"/>
      <c r="G29" s="1328" t="s">
        <v>1618</v>
      </c>
      <c r="H29" s="715"/>
      <c r="I29" s="714" t="s">
        <v>1773</v>
      </c>
    </row>
    <row r="30" spans="2:9" ht="20.100000000000001" customHeight="1">
      <c r="B30" s="714" t="s">
        <v>1775</v>
      </c>
      <c r="C30" s="715" t="s">
        <v>1740</v>
      </c>
      <c r="D30" s="715"/>
      <c r="E30" s="715"/>
      <c r="F30" s="715"/>
      <c r="G30" s="1328" t="s">
        <v>1618</v>
      </c>
      <c r="H30" s="715"/>
      <c r="I30" s="714" t="s">
        <v>1773</v>
      </c>
    </row>
    <row r="31" spans="2:9" ht="20.100000000000001" customHeight="1">
      <c r="B31" s="714" t="s">
        <v>1913</v>
      </c>
      <c r="C31" s="715" t="s">
        <v>1740</v>
      </c>
      <c r="D31" s="715"/>
      <c r="E31" s="715"/>
      <c r="F31" s="715"/>
      <c r="G31" s="1328" t="s">
        <v>1618</v>
      </c>
      <c r="H31" s="715"/>
      <c r="I31" s="714" t="s">
        <v>1773</v>
      </c>
    </row>
    <row r="32" spans="2:9" ht="20.100000000000001" customHeight="1">
      <c r="B32" s="714" t="s">
        <v>1776</v>
      </c>
      <c r="C32" s="715" t="s">
        <v>1740</v>
      </c>
      <c r="D32" s="715"/>
      <c r="E32" s="715"/>
      <c r="F32" s="715"/>
      <c r="G32" s="1328" t="s">
        <v>1615</v>
      </c>
      <c r="H32" s="715"/>
      <c r="I32" s="714" t="s">
        <v>1777</v>
      </c>
    </row>
    <row r="33" spans="2:9" ht="20.100000000000001" customHeight="1">
      <c r="B33" s="714" t="s">
        <v>1778</v>
      </c>
      <c r="C33" s="715" t="s">
        <v>1740</v>
      </c>
      <c r="D33" s="715"/>
      <c r="E33" s="715"/>
      <c r="F33" s="715"/>
      <c r="G33" s="1328" t="s">
        <v>1615</v>
      </c>
      <c r="H33" s="715"/>
      <c r="I33" s="714" t="s">
        <v>1777</v>
      </c>
    </row>
    <row r="34" spans="2:9" ht="20.100000000000001" customHeight="1">
      <c r="B34" s="714" t="s">
        <v>1779</v>
      </c>
      <c r="C34" s="715" t="s">
        <v>1740</v>
      </c>
      <c r="D34" s="715"/>
      <c r="E34" s="715"/>
      <c r="F34" s="715"/>
      <c r="G34" s="1328" t="s">
        <v>1615</v>
      </c>
      <c r="H34" s="715"/>
      <c r="I34" s="714" t="s">
        <v>1777</v>
      </c>
    </row>
    <row r="35" spans="2:9" ht="20.100000000000001" customHeight="1">
      <c r="B35" s="714" t="s">
        <v>1780</v>
      </c>
      <c r="C35" s="715" t="s">
        <v>1740</v>
      </c>
      <c r="D35" s="715"/>
      <c r="E35" s="715"/>
      <c r="F35" s="715"/>
      <c r="G35" s="1328" t="s">
        <v>1615</v>
      </c>
      <c r="H35" s="715"/>
      <c r="I35" s="714" t="s">
        <v>1777</v>
      </c>
    </row>
    <row r="36" spans="2:9" ht="20.100000000000001" customHeight="1">
      <c r="B36" s="714" t="s">
        <v>1781</v>
      </c>
      <c r="C36" s="715" t="s">
        <v>1740</v>
      </c>
      <c r="D36" s="715"/>
      <c r="E36" s="715"/>
      <c r="F36" s="715"/>
      <c r="G36" s="1328" t="s">
        <v>1615</v>
      </c>
      <c r="H36" s="715"/>
      <c r="I36" s="714" t="s">
        <v>1777</v>
      </c>
    </row>
    <row r="37" spans="2:9" ht="20.100000000000001" customHeight="1">
      <c r="B37" s="714" t="s">
        <v>1782</v>
      </c>
      <c r="C37" s="715" t="s">
        <v>1740</v>
      </c>
      <c r="D37" s="715"/>
      <c r="E37" s="715"/>
      <c r="F37" s="715"/>
      <c r="G37" s="1328" t="s">
        <v>1615</v>
      </c>
      <c r="H37" s="715"/>
      <c r="I37" s="714" t="s">
        <v>1777</v>
      </c>
    </row>
    <row r="38" spans="2:9" ht="20.100000000000001" customHeight="1">
      <c r="B38" s="714" t="s">
        <v>1783</v>
      </c>
      <c r="C38" s="715" t="s">
        <v>1740</v>
      </c>
      <c r="D38" s="715"/>
      <c r="E38" s="715"/>
      <c r="F38" s="715"/>
      <c r="G38" s="1328" t="s">
        <v>1615</v>
      </c>
      <c r="H38" s="715"/>
      <c r="I38" s="714" t="s">
        <v>1777</v>
      </c>
    </row>
    <row r="39" spans="2:9" ht="20.100000000000001" customHeight="1">
      <c r="B39" s="714" t="s">
        <v>1784</v>
      </c>
      <c r="C39" s="715" t="s">
        <v>1740</v>
      </c>
      <c r="D39" s="715"/>
      <c r="E39" s="715"/>
      <c r="F39" s="715"/>
      <c r="G39" s="1328" t="s">
        <v>1615</v>
      </c>
      <c r="H39" s="715"/>
      <c r="I39" s="714" t="s">
        <v>1777</v>
      </c>
    </row>
    <row r="40" spans="2:9" ht="20.100000000000001" customHeight="1">
      <c r="B40" s="714" t="s">
        <v>1785</v>
      </c>
      <c r="C40" s="715" t="s">
        <v>1740</v>
      </c>
      <c r="D40" s="715"/>
      <c r="E40" s="715"/>
      <c r="F40" s="715"/>
      <c r="G40" s="1328" t="s">
        <v>1615</v>
      </c>
      <c r="H40" s="715"/>
      <c r="I40" s="714" t="s">
        <v>1777</v>
      </c>
    </row>
    <row r="41" spans="2:9" ht="20.100000000000001" customHeight="1">
      <c r="B41" s="714" t="s">
        <v>1786</v>
      </c>
      <c r="C41" s="715" t="s">
        <v>1787</v>
      </c>
      <c r="D41" s="715"/>
      <c r="E41" s="715"/>
      <c r="F41" s="715"/>
      <c r="G41" s="715"/>
      <c r="H41" s="1328" t="s">
        <v>1617</v>
      </c>
      <c r="I41" s="714" t="s">
        <v>1741</v>
      </c>
    </row>
    <row r="42" spans="2:9" ht="20.100000000000001" customHeight="1">
      <c r="B42" s="714" t="s">
        <v>1788</v>
      </c>
      <c r="C42" s="715" t="s">
        <v>1787</v>
      </c>
      <c r="D42" s="715"/>
      <c r="E42" s="715"/>
      <c r="F42" s="715"/>
      <c r="G42" s="715"/>
      <c r="H42" s="1328" t="s">
        <v>1617</v>
      </c>
      <c r="I42" s="714" t="s">
        <v>1741</v>
      </c>
    </row>
    <row r="43" spans="2:9" ht="20.100000000000001" customHeight="1">
      <c r="B43" s="714" t="s">
        <v>1789</v>
      </c>
      <c r="C43" s="715" t="s">
        <v>1787</v>
      </c>
      <c r="D43" s="715"/>
      <c r="E43" s="715"/>
      <c r="F43" s="715"/>
      <c r="G43" s="1328" t="s">
        <v>1616</v>
      </c>
      <c r="H43" s="715"/>
      <c r="I43" s="714" t="s">
        <v>1790</v>
      </c>
    </row>
    <row r="44" spans="2:9" ht="20.100000000000001" customHeight="1">
      <c r="B44" s="714" t="s">
        <v>1791</v>
      </c>
      <c r="C44" s="715" t="s">
        <v>1787</v>
      </c>
      <c r="D44" s="715"/>
      <c r="E44" s="715"/>
      <c r="F44" s="715"/>
      <c r="G44" s="715"/>
      <c r="H44" s="1328" t="s">
        <v>1617</v>
      </c>
      <c r="I44" s="714" t="s">
        <v>1792</v>
      </c>
    </row>
    <row r="45" spans="2:9" ht="20.100000000000001" customHeight="1">
      <c r="B45" s="714" t="s">
        <v>1793</v>
      </c>
      <c r="C45" s="715" t="s">
        <v>1787</v>
      </c>
      <c r="D45" s="715"/>
      <c r="E45" s="715"/>
      <c r="F45" s="715"/>
      <c r="G45" s="715"/>
      <c r="H45" s="1328" t="s">
        <v>1617</v>
      </c>
      <c r="I45" s="714" t="s">
        <v>1794</v>
      </c>
    </row>
    <row r="46" spans="2:9" ht="20.100000000000001" customHeight="1">
      <c r="B46" s="714" t="s">
        <v>1795</v>
      </c>
      <c r="C46" s="715" t="s">
        <v>1787</v>
      </c>
      <c r="D46" s="715"/>
      <c r="E46" s="715"/>
      <c r="F46" s="715"/>
      <c r="G46" s="1328" t="s">
        <v>1616</v>
      </c>
      <c r="H46" s="715"/>
      <c r="I46" s="714" t="s">
        <v>1796</v>
      </c>
    </row>
    <row r="47" spans="2:9" ht="20.100000000000001" customHeight="1">
      <c r="B47" s="714" t="s">
        <v>1797</v>
      </c>
      <c r="C47" s="715" t="s">
        <v>1787</v>
      </c>
      <c r="D47" s="715"/>
      <c r="E47" s="715"/>
      <c r="F47" s="715"/>
      <c r="G47" s="715"/>
      <c r="H47" s="1328" t="s">
        <v>1617</v>
      </c>
      <c r="I47" s="714" t="s">
        <v>1744</v>
      </c>
    </row>
    <row r="48" spans="2:9" ht="20.100000000000001" customHeight="1">
      <c r="B48" s="714" t="s">
        <v>1914</v>
      </c>
      <c r="C48" s="715" t="s">
        <v>1787</v>
      </c>
      <c r="D48" s="715"/>
      <c r="E48" s="715"/>
      <c r="F48" s="715"/>
      <c r="G48" s="715"/>
      <c r="H48" s="1328" t="s">
        <v>1617</v>
      </c>
      <c r="I48" s="714" t="s">
        <v>1798</v>
      </c>
    </row>
    <row r="49" spans="1:10" ht="15" thickBot="1">
      <c r="B49" s="716" t="s">
        <v>1799</v>
      </c>
      <c r="C49" s="717" t="s">
        <v>1740</v>
      </c>
      <c r="D49" s="717" t="s">
        <v>1313</v>
      </c>
      <c r="E49" s="717"/>
      <c r="F49" s="717"/>
      <c r="G49" s="717"/>
      <c r="H49" s="717"/>
      <c r="I49" s="718" t="s">
        <v>1800</v>
      </c>
    </row>
    <row r="51" spans="1:10">
      <c r="B51" s="125" t="s">
        <v>1801</v>
      </c>
    </row>
    <row r="52" spans="1:10">
      <c r="B52" s="125" t="s">
        <v>1802</v>
      </c>
    </row>
    <row r="53" spans="1:10">
      <c r="B53" s="125" t="s">
        <v>1803</v>
      </c>
    </row>
    <row r="54" spans="1:10">
      <c r="B54" s="125" t="s">
        <v>1804</v>
      </c>
    </row>
    <row r="55" spans="1:10">
      <c r="B55" s="125"/>
    </row>
    <row r="56" spans="1:10">
      <c r="A56" s="177"/>
      <c r="J56" s="177"/>
    </row>
    <row r="57" spans="1:10">
      <c r="A57" s="177"/>
      <c r="J57" s="177"/>
    </row>
    <row r="58" spans="1:10">
      <c r="A58" s="177"/>
      <c r="J58" s="177"/>
    </row>
    <row r="59" spans="1:10">
      <c r="A59" s="177"/>
      <c r="J59" s="177"/>
    </row>
    <row r="60" spans="1:10">
      <c r="A60" s="177"/>
      <c r="J60" s="177"/>
    </row>
    <row r="61" spans="1:10">
      <c r="A61" s="177"/>
      <c r="J61" s="177"/>
    </row>
    <row r="62" spans="1:10">
      <c r="A62" s="177"/>
      <c r="J62" s="177"/>
    </row>
    <row r="63" spans="1:10">
      <c r="A63" s="177"/>
      <c r="J63" s="177"/>
    </row>
    <row r="64" spans="1:10">
      <c r="A64" s="177"/>
      <c r="J64" s="177"/>
    </row>
    <row r="65" spans="1:10">
      <c r="A65" s="177"/>
      <c r="J65" s="177"/>
    </row>
    <row r="66" spans="1:10">
      <c r="A66" s="177"/>
      <c r="J66" s="177"/>
    </row>
    <row r="67" spans="1:10">
      <c r="A67" s="177"/>
      <c r="J67" s="177"/>
    </row>
    <row r="68" spans="1:10">
      <c r="A68" s="177"/>
      <c r="J68" s="177"/>
    </row>
    <row r="69" spans="1:10">
      <c r="A69" s="177"/>
      <c r="J69" s="177"/>
    </row>
    <row r="70" spans="1:10">
      <c r="A70" s="177"/>
      <c r="J70" s="177"/>
    </row>
    <row r="71" spans="1:10">
      <c r="A71" s="177"/>
      <c r="J71" s="177"/>
    </row>
    <row r="72" spans="1:10">
      <c r="A72" s="177"/>
      <c r="J72" s="177"/>
    </row>
    <row r="73" spans="1:10">
      <c r="A73" s="177"/>
      <c r="J73" s="177"/>
    </row>
    <row r="74" spans="1:10">
      <c r="A74" s="177"/>
      <c r="J74" s="177"/>
    </row>
    <row r="75" spans="1:10">
      <c r="A75" s="177"/>
      <c r="J75" s="177"/>
    </row>
    <row r="76" spans="1:10">
      <c r="A76" s="177"/>
      <c r="J76" s="177"/>
    </row>
    <row r="77" spans="1:10">
      <c r="A77" s="177"/>
      <c r="J77" s="177"/>
    </row>
    <row r="78" spans="1:10">
      <c r="A78" s="177"/>
      <c r="J78" s="177"/>
    </row>
    <row r="79" spans="1:10">
      <c r="A79" s="177"/>
      <c r="J79" s="177"/>
    </row>
    <row r="80" spans="1:10">
      <c r="A80" s="177"/>
      <c r="J80" s="177"/>
    </row>
    <row r="81" spans="1:10">
      <c r="A81" s="177"/>
      <c r="J81" s="177"/>
    </row>
    <row r="82" spans="1:10">
      <c r="A82" s="177"/>
      <c r="J82" s="177"/>
    </row>
    <row r="83" spans="1:10">
      <c r="A83" s="177"/>
      <c r="J83" s="177"/>
    </row>
    <row r="84" spans="1:10">
      <c r="A84" s="177"/>
      <c r="J84" s="177"/>
    </row>
    <row r="85" spans="1:10">
      <c r="A85" s="177"/>
      <c r="J85" s="177"/>
    </row>
    <row r="87" spans="1:10">
      <c r="A87" s="177"/>
      <c r="J87" s="177"/>
    </row>
    <row r="88" spans="1:10">
      <c r="A88" s="177"/>
      <c r="J88" s="177"/>
    </row>
    <row r="89" spans="1:10">
      <c r="A89" s="177"/>
      <c r="J89" s="177"/>
    </row>
    <row r="90" spans="1:10">
      <c r="A90" s="177"/>
      <c r="J90" s="177"/>
    </row>
    <row r="91" spans="1:10">
      <c r="A91" s="81"/>
      <c r="J91" s="81"/>
    </row>
    <row r="92" spans="1:10">
      <c r="A92" s="81"/>
      <c r="J92" s="81"/>
    </row>
    <row r="93" spans="1:10">
      <c r="A93" s="177"/>
      <c r="J93" s="177"/>
    </row>
    <row r="94" spans="1:10">
      <c r="A94" s="177"/>
      <c r="J94" s="177"/>
    </row>
    <row r="95" spans="1:10">
      <c r="A95" s="177"/>
      <c r="J95" s="177"/>
    </row>
    <row r="97" spans="1:10">
      <c r="A97" s="177"/>
      <c r="J97" s="177"/>
    </row>
    <row r="98" spans="1:10">
      <c r="A98" s="177"/>
      <c r="J98" s="177"/>
    </row>
    <row r="99" spans="1:10">
      <c r="A99" s="177"/>
      <c r="J99" s="177"/>
    </row>
    <row r="100" spans="1:10">
      <c r="A100" s="177"/>
      <c r="J100" s="177"/>
    </row>
    <row r="101" spans="1:10">
      <c r="A101" s="177"/>
      <c r="J101" s="177"/>
    </row>
    <row r="102" spans="1:10">
      <c r="A102" s="177"/>
      <c r="J102" s="177"/>
    </row>
    <row r="103" spans="1:10">
      <c r="A103" s="177"/>
      <c r="J103" s="177"/>
    </row>
    <row r="104" spans="1:10">
      <c r="A104" s="177"/>
      <c r="J104" s="177"/>
    </row>
    <row r="105" spans="1:10">
      <c r="A105" s="177"/>
      <c r="J105" s="177"/>
    </row>
    <row r="106" spans="1:10">
      <c r="A106" s="177"/>
      <c r="J106" s="177"/>
    </row>
    <row r="108" spans="1:10">
      <c r="A108" s="177"/>
      <c r="J108" s="177"/>
    </row>
    <row r="109" spans="1:10">
      <c r="A109" s="177"/>
      <c r="J109" s="177"/>
    </row>
    <row r="110" spans="1:10">
      <c r="A110" s="191"/>
      <c r="J110" s="191"/>
    </row>
    <row r="111" spans="1:10">
      <c r="A111" s="191"/>
      <c r="J111" s="191"/>
    </row>
    <row r="112" spans="1:10">
      <c r="A112" s="177"/>
      <c r="J112" s="177"/>
    </row>
    <row r="113" spans="1:10">
      <c r="A113" s="177"/>
      <c r="J113" s="177"/>
    </row>
    <row r="114" spans="1:10">
      <c r="A114" s="177"/>
      <c r="J114" s="177"/>
    </row>
    <row r="115" spans="1:10">
      <c r="A115" s="177"/>
      <c r="J115" s="177"/>
    </row>
    <row r="117" spans="1:10">
      <c r="A117" s="177"/>
      <c r="J117" s="177"/>
    </row>
    <row r="118" spans="1:10">
      <c r="A118" s="177"/>
      <c r="J118" s="177"/>
    </row>
    <row r="119" spans="1:10">
      <c r="A119" s="177"/>
      <c r="J119" s="177"/>
    </row>
    <row r="120" spans="1:10">
      <c r="A120" s="177"/>
      <c r="J120" s="177"/>
    </row>
    <row r="121" spans="1:10">
      <c r="A121" s="177"/>
      <c r="J121" s="177"/>
    </row>
    <row r="122" spans="1:10">
      <c r="A122" s="177"/>
      <c r="J122" s="177"/>
    </row>
    <row r="123" spans="1:10">
      <c r="A123" s="177"/>
      <c r="J123" s="177"/>
    </row>
    <row r="124" spans="1:10">
      <c r="A124" s="177"/>
      <c r="J124" s="177"/>
    </row>
    <row r="125" spans="1:10">
      <c r="A125" s="177"/>
      <c r="J125" s="177"/>
    </row>
    <row r="126" spans="1:10">
      <c r="A126" s="177"/>
      <c r="J126" s="177"/>
    </row>
    <row r="127" spans="1:10">
      <c r="A127" s="177"/>
      <c r="J127" s="177"/>
    </row>
    <row r="128" spans="1:10">
      <c r="A128" s="177"/>
      <c r="J128" s="177"/>
    </row>
    <row r="130" spans="1:10">
      <c r="A130" s="177"/>
      <c r="J130" s="177"/>
    </row>
    <row r="131" spans="1:10">
      <c r="A131" s="177"/>
      <c r="J131" s="177"/>
    </row>
    <row r="132" spans="1:10">
      <c r="A132" s="177"/>
      <c r="J132" s="177"/>
    </row>
    <row r="133" spans="1:10">
      <c r="A133" s="177"/>
      <c r="J133" s="177"/>
    </row>
    <row r="134" spans="1:10">
      <c r="A134" s="177"/>
      <c r="J134" s="177"/>
    </row>
    <row r="135" spans="1:10">
      <c r="A135" s="177"/>
      <c r="J135" s="177"/>
    </row>
    <row r="136" spans="1:10">
      <c r="A136" s="177"/>
      <c r="J136" s="177"/>
    </row>
    <row r="137" spans="1:10">
      <c r="A137" s="177"/>
      <c r="J137" s="177"/>
    </row>
    <row r="138" spans="1:10">
      <c r="A138" s="177"/>
      <c r="J138" s="177"/>
    </row>
    <row r="139" spans="1:10">
      <c r="A139" s="177"/>
      <c r="J139" s="177"/>
    </row>
    <row r="141" spans="1:10">
      <c r="A141" s="177"/>
      <c r="J141" s="177"/>
    </row>
    <row r="142" spans="1:10">
      <c r="A142" s="177"/>
      <c r="J142" s="177"/>
    </row>
    <row r="143" spans="1:10">
      <c r="A143" s="177"/>
      <c r="J143" s="177"/>
    </row>
    <row r="145" spans="1:10">
      <c r="A145" s="177"/>
      <c r="J145" s="177"/>
    </row>
    <row r="146" spans="1:10">
      <c r="A146" s="177"/>
      <c r="J146" s="177"/>
    </row>
    <row r="147" spans="1:10">
      <c r="A147" s="177"/>
      <c r="J147" s="177"/>
    </row>
    <row r="148" spans="1:10">
      <c r="A148" s="177"/>
      <c r="J148" s="177"/>
    </row>
    <row r="150" spans="1:10">
      <c r="A150" s="177"/>
      <c r="J150" s="177"/>
    </row>
    <row r="151" spans="1:10">
      <c r="A151" s="177"/>
      <c r="J151" s="177"/>
    </row>
    <row r="152" spans="1:10">
      <c r="A152" s="177"/>
      <c r="J152" s="177"/>
    </row>
    <row r="153" spans="1:10">
      <c r="A153" s="177"/>
      <c r="J153" s="177"/>
    </row>
    <row r="155" spans="1:10">
      <c r="A155" s="177"/>
      <c r="J155" s="177"/>
    </row>
    <row r="156" spans="1:10">
      <c r="A156" s="177"/>
      <c r="J156" s="177"/>
    </row>
    <row r="157" spans="1:10">
      <c r="A157" s="177"/>
      <c r="J157" s="177"/>
    </row>
    <row r="158" spans="1:10">
      <c r="A158" s="177"/>
      <c r="J158" s="177"/>
    </row>
    <row r="159" spans="1:10">
      <c r="A159" s="177"/>
      <c r="J159" s="177"/>
    </row>
    <row r="160" spans="1:10">
      <c r="A160" s="177"/>
      <c r="J160" s="177"/>
    </row>
  </sheetData>
  <mergeCells count="3">
    <mergeCell ref="B5:B6"/>
    <mergeCell ref="C5:C6"/>
    <mergeCell ref="D5:H5"/>
  </mergeCells>
  <hyperlinks>
    <hyperlink ref="K1" location="Índice!A1" display="Voltar ao Índice" xr:uid="{FABFD334-6CC9-4434-B060-DF365380549C}"/>
  </hyperlinks>
  <pageMargins left="0.70866141732283472" right="0.70866141732283472" top="0.74803149606299213" bottom="0.74803149606299213" header="0.31496062992125984" footer="0.31496062992125984"/>
  <pageSetup paperSize="9" scale="88" orientation="landscape" r:id="rId1"/>
  <headerFooter>
    <oddHeader>&amp;CPT
Anexo V</oddHeader>
    <oddFooter>&amp;C&amp;P</oddFooter>
  </headerFooter>
  <ignoredErrors>
    <ignoredError sqref="G16:I8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5C772-6514-41CF-9AD9-95E28556F99E}">
  <dimension ref="B1:R31"/>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4.5703125" style="5" customWidth="1"/>
    <col min="3" max="3" width="22.42578125" style="5" customWidth="1"/>
    <col min="4" max="5" width="15.7109375" style="5" customWidth="1"/>
    <col min="6" max="8" width="16.7109375" style="5" customWidth="1"/>
    <col min="9" max="11" width="15.7109375" style="5" customWidth="1"/>
    <col min="12" max="12" width="16.7109375" style="5" customWidth="1"/>
    <col min="13" max="16" width="15.7109375" style="5" customWidth="1"/>
    <col min="17" max="17" width="9.140625" style="5"/>
    <col min="18" max="18" width="13.140625" style="5" customWidth="1"/>
    <col min="19" max="16384" width="9.140625" style="5"/>
  </cols>
  <sheetData>
    <row r="1" spans="2:18" ht="18.75">
      <c r="C1" s="3" t="s">
        <v>225</v>
      </c>
      <c r="R1" s="66" t="s">
        <v>893</v>
      </c>
    </row>
    <row r="2" spans="2:18">
      <c r="C2" s="153" t="s">
        <v>1039</v>
      </c>
    </row>
    <row r="3" spans="2:18" ht="20.100000000000001" customHeight="1"/>
    <row r="4" spans="2:18" s="155" customFormat="1" ht="20.100000000000001" customHeight="1">
      <c r="D4" s="222" t="s">
        <v>4</v>
      </c>
      <c r="E4" s="222" t="s">
        <v>5</v>
      </c>
      <c r="F4" s="222" t="s">
        <v>6</v>
      </c>
      <c r="G4" s="222" t="s">
        <v>41</v>
      </c>
      <c r="H4" s="222" t="s">
        <v>42</v>
      </c>
      <c r="I4" s="222" t="s">
        <v>96</v>
      </c>
      <c r="J4" s="222" t="s">
        <v>97</v>
      </c>
      <c r="K4" s="222" t="s">
        <v>98</v>
      </c>
      <c r="L4" s="222" t="s">
        <v>226</v>
      </c>
      <c r="M4" s="222" t="s">
        <v>227</v>
      </c>
      <c r="N4" s="222" t="s">
        <v>228</v>
      </c>
      <c r="O4" s="222" t="s">
        <v>229</v>
      </c>
      <c r="P4" s="222" t="s">
        <v>230</v>
      </c>
    </row>
    <row r="5" spans="2:18" s="154" customFormat="1" ht="20.100000000000001" customHeight="1">
      <c r="D5" s="1738" t="s">
        <v>231</v>
      </c>
      <c r="E5" s="1738"/>
      <c r="F5" s="1738" t="s">
        <v>232</v>
      </c>
      <c r="G5" s="1738"/>
      <c r="H5" s="1738" t="s">
        <v>233</v>
      </c>
      <c r="I5" s="1738" t="s">
        <v>234</v>
      </c>
      <c r="J5" s="1738" t="s">
        <v>235</v>
      </c>
      <c r="K5" s="1738"/>
      <c r="L5" s="1738"/>
      <c r="M5" s="1738"/>
      <c r="N5" s="1738" t="s">
        <v>236</v>
      </c>
      <c r="O5" s="1738" t="s">
        <v>237</v>
      </c>
      <c r="P5" s="1738" t="s">
        <v>238</v>
      </c>
    </row>
    <row r="6" spans="2:18" s="154" customFormat="1" ht="20.100000000000001" customHeight="1">
      <c r="D6" s="1738"/>
      <c r="E6" s="1738"/>
      <c r="F6" s="1738"/>
      <c r="G6" s="1738"/>
      <c r="H6" s="1738"/>
      <c r="I6" s="1738"/>
      <c r="J6" s="1738"/>
      <c r="K6" s="1738"/>
      <c r="L6" s="1738"/>
      <c r="M6" s="1739"/>
      <c r="N6" s="1738"/>
      <c r="O6" s="1738"/>
      <c r="P6" s="1738"/>
    </row>
    <row r="7" spans="2:18" s="154" customFormat="1" ht="87.75" customHeight="1" thickBot="1">
      <c r="D7" s="223" t="s">
        <v>239</v>
      </c>
      <c r="E7" s="223" t="s">
        <v>240</v>
      </c>
      <c r="F7" s="223" t="s">
        <v>241</v>
      </c>
      <c r="G7" s="223" t="s">
        <v>242</v>
      </c>
      <c r="H7" s="1739"/>
      <c r="I7" s="1739"/>
      <c r="J7" s="223" t="s">
        <v>243</v>
      </c>
      <c r="K7" s="223" t="s">
        <v>232</v>
      </c>
      <c r="L7" s="223" t="s">
        <v>244</v>
      </c>
      <c r="M7" s="224" t="s">
        <v>245</v>
      </c>
      <c r="N7" s="1739"/>
      <c r="O7" s="1739"/>
      <c r="P7" s="1739"/>
    </row>
    <row r="8" spans="2:18" s="205" customFormat="1" ht="20.100000000000001" customHeight="1">
      <c r="B8" s="225" t="s">
        <v>246</v>
      </c>
      <c r="C8" s="226" t="s">
        <v>247</v>
      </c>
      <c r="D8" s="227"/>
      <c r="E8" s="227"/>
      <c r="F8" s="227"/>
      <c r="G8" s="227"/>
      <c r="H8" s="227"/>
      <c r="I8" s="227"/>
      <c r="J8" s="227"/>
      <c r="K8" s="227"/>
      <c r="L8" s="227"/>
      <c r="M8" s="227"/>
      <c r="N8" s="227"/>
      <c r="O8" s="228"/>
      <c r="P8" s="228"/>
    </row>
    <row r="9" spans="2:18" s="205" customFormat="1" ht="20.100000000000001" customHeight="1">
      <c r="B9" s="229"/>
      <c r="C9" s="230" t="s">
        <v>1532</v>
      </c>
      <c r="D9" s="231"/>
      <c r="E9" s="231"/>
      <c r="F9" s="231"/>
      <c r="G9" s="231"/>
      <c r="H9" s="231"/>
      <c r="I9" s="232"/>
      <c r="J9" s="231"/>
      <c r="K9" s="231"/>
      <c r="L9" s="231"/>
      <c r="M9" s="231"/>
      <c r="N9" s="232"/>
      <c r="O9" s="233"/>
      <c r="P9" s="233"/>
    </row>
    <row r="10" spans="2:18" s="205" customFormat="1" ht="20.100000000000001" customHeight="1">
      <c r="B10" s="234"/>
      <c r="C10" s="235" t="s">
        <v>1533</v>
      </c>
      <c r="D10" s="236"/>
      <c r="E10" s="236"/>
      <c r="F10" s="236"/>
      <c r="G10" s="236"/>
      <c r="H10" s="236"/>
      <c r="I10" s="237"/>
      <c r="J10" s="236"/>
      <c r="K10" s="236"/>
      <c r="L10" s="236"/>
      <c r="M10" s="236"/>
      <c r="N10" s="237"/>
      <c r="O10" s="238"/>
      <c r="P10" s="238"/>
    </row>
    <row r="11" spans="2:18" s="205" customFormat="1" ht="20.100000000000001" customHeight="1">
      <c r="B11" s="234"/>
      <c r="C11" s="235" t="s">
        <v>1534</v>
      </c>
      <c r="D11" s="236"/>
      <c r="E11" s="236"/>
      <c r="F11" s="236"/>
      <c r="G11" s="236"/>
      <c r="H11" s="236"/>
      <c r="I11" s="237"/>
      <c r="J11" s="236"/>
      <c r="K11" s="236"/>
      <c r="L11" s="236"/>
      <c r="M11" s="236"/>
      <c r="N11" s="237"/>
      <c r="O11" s="238"/>
      <c r="P11" s="238"/>
    </row>
    <row r="12" spans="2:18" s="205" customFormat="1" ht="20.100000000000001" customHeight="1">
      <c r="B12" s="234"/>
      <c r="C12" s="235" t="s">
        <v>1535</v>
      </c>
      <c r="D12" s="236"/>
      <c r="E12" s="236"/>
      <c r="F12" s="236"/>
      <c r="G12" s="236"/>
      <c r="H12" s="236"/>
      <c r="I12" s="237"/>
      <c r="J12" s="236"/>
      <c r="K12" s="236"/>
      <c r="L12" s="236"/>
      <c r="M12" s="236"/>
      <c r="N12" s="237"/>
      <c r="O12" s="238"/>
      <c r="P12" s="238"/>
    </row>
    <row r="13" spans="2:18" s="205" customFormat="1" ht="20.100000000000001" customHeight="1">
      <c r="B13" s="234"/>
      <c r="C13" s="235" t="s">
        <v>1536</v>
      </c>
      <c r="D13" s="236"/>
      <c r="E13" s="236"/>
      <c r="F13" s="236"/>
      <c r="G13" s="236"/>
      <c r="H13" s="236"/>
      <c r="I13" s="237"/>
      <c r="J13" s="236"/>
      <c r="K13" s="236"/>
      <c r="L13" s="236"/>
      <c r="M13" s="236"/>
      <c r="N13" s="237"/>
      <c r="O13" s="238"/>
      <c r="P13" s="238"/>
    </row>
    <row r="14" spans="2:18" s="205" customFormat="1" ht="20.100000000000001" customHeight="1">
      <c r="B14" s="234"/>
      <c r="C14" s="235" t="s">
        <v>1537</v>
      </c>
      <c r="D14" s="236"/>
      <c r="E14" s="236"/>
      <c r="F14" s="236"/>
      <c r="G14" s="236"/>
      <c r="H14" s="236"/>
      <c r="I14" s="237"/>
      <c r="J14" s="236"/>
      <c r="K14" s="236"/>
      <c r="L14" s="236"/>
      <c r="M14" s="236"/>
      <c r="N14" s="237"/>
      <c r="O14" s="238"/>
      <c r="P14" s="238"/>
    </row>
    <row r="15" spans="2:18" s="205" customFormat="1" ht="20.100000000000001" customHeight="1">
      <c r="B15" s="234"/>
      <c r="C15" s="235" t="s">
        <v>1538</v>
      </c>
      <c r="D15" s="236"/>
      <c r="E15" s="236"/>
      <c r="F15" s="236"/>
      <c r="G15" s="236"/>
      <c r="H15" s="236"/>
      <c r="I15" s="237"/>
      <c r="J15" s="236"/>
      <c r="K15" s="236"/>
      <c r="L15" s="236"/>
      <c r="M15" s="236"/>
      <c r="N15" s="237"/>
      <c r="O15" s="238"/>
      <c r="P15" s="238"/>
    </row>
    <row r="16" spans="2:18" s="205" customFormat="1" ht="20.100000000000001" customHeight="1">
      <c r="B16" s="234"/>
      <c r="C16" s="235" t="s">
        <v>1539</v>
      </c>
      <c r="D16" s="236"/>
      <c r="E16" s="236"/>
      <c r="F16" s="236"/>
      <c r="G16" s="236"/>
      <c r="H16" s="236"/>
      <c r="I16" s="237"/>
      <c r="J16" s="236"/>
      <c r="K16" s="236"/>
      <c r="L16" s="236"/>
      <c r="M16" s="236"/>
      <c r="N16" s="237"/>
      <c r="O16" s="238"/>
      <c r="P16" s="238"/>
    </row>
    <row r="17" spans="2:16" s="205" customFormat="1" ht="20.100000000000001" customHeight="1">
      <c r="B17" s="234"/>
      <c r="C17" s="235" t="s">
        <v>1540</v>
      </c>
      <c r="D17" s="236"/>
      <c r="E17" s="236"/>
      <c r="F17" s="236"/>
      <c r="G17" s="236"/>
      <c r="H17" s="236"/>
      <c r="I17" s="237"/>
      <c r="J17" s="236"/>
      <c r="K17" s="236"/>
      <c r="L17" s="236"/>
      <c r="M17" s="236"/>
      <c r="N17" s="237"/>
      <c r="O17" s="238"/>
      <c r="P17" s="238"/>
    </row>
    <row r="18" spans="2:16" s="205" customFormat="1" ht="20.100000000000001" customHeight="1">
      <c r="B18" s="234"/>
      <c r="C18" s="235" t="s">
        <v>1541</v>
      </c>
      <c r="D18" s="239"/>
      <c r="E18" s="239"/>
      <c r="F18" s="236"/>
      <c r="G18" s="236"/>
      <c r="H18" s="236"/>
      <c r="I18" s="237"/>
      <c r="J18" s="239"/>
      <c r="K18" s="236"/>
      <c r="L18" s="236"/>
      <c r="M18" s="239"/>
      <c r="N18" s="236"/>
      <c r="O18" s="240"/>
      <c r="P18" s="240"/>
    </row>
    <row r="19" spans="2:16" s="205" customFormat="1" ht="20.100000000000001" customHeight="1">
      <c r="B19" s="234"/>
      <c r="C19" s="235" t="s">
        <v>1542</v>
      </c>
      <c r="D19" s="239"/>
      <c r="E19" s="239"/>
      <c r="F19" s="236"/>
      <c r="G19" s="236"/>
      <c r="H19" s="236"/>
      <c r="I19" s="237"/>
      <c r="J19" s="239"/>
      <c r="K19" s="236"/>
      <c r="L19" s="236"/>
      <c r="M19" s="239"/>
      <c r="N19" s="236"/>
      <c r="O19" s="240"/>
      <c r="P19" s="240"/>
    </row>
    <row r="20" spans="2:16" s="205" customFormat="1" ht="20.100000000000001" customHeight="1">
      <c r="B20" s="234"/>
      <c r="C20" s="235" t="s">
        <v>1543</v>
      </c>
      <c r="D20" s="239"/>
      <c r="E20" s="239"/>
      <c r="F20" s="236"/>
      <c r="G20" s="236"/>
      <c r="H20" s="236"/>
      <c r="I20" s="237"/>
      <c r="J20" s="239"/>
      <c r="K20" s="236"/>
      <c r="L20" s="236"/>
      <c r="M20" s="239"/>
      <c r="N20" s="236"/>
      <c r="O20" s="240"/>
      <c r="P20" s="240"/>
    </row>
    <row r="21" spans="2:16" s="205" customFormat="1" ht="20.100000000000001" customHeight="1">
      <c r="B21" s="234"/>
      <c r="C21" s="840" t="s">
        <v>1544</v>
      </c>
      <c r="D21" s="239">
        <v>9361174.513629999</v>
      </c>
      <c r="E21" s="239">
        <v>7533407.6155600008</v>
      </c>
      <c r="F21" s="236">
        <v>0</v>
      </c>
      <c r="G21" s="236"/>
      <c r="H21" s="236">
        <v>530658.85262000002</v>
      </c>
      <c r="I21" s="237">
        <v>17425240.981809996</v>
      </c>
      <c r="J21" s="239">
        <v>647657.50624999998</v>
      </c>
      <c r="K21" s="236">
        <v>0</v>
      </c>
      <c r="L21" s="236">
        <v>3778.2910299999999</v>
      </c>
      <c r="M21" s="239">
        <v>651435.79727999994</v>
      </c>
      <c r="N21" s="236">
        <v>8142947.4659999991</v>
      </c>
      <c r="O21" s="240">
        <v>0.31079765093449002</v>
      </c>
      <c r="P21" s="240">
        <v>0</v>
      </c>
    </row>
    <row r="22" spans="2:16" s="205" customFormat="1" ht="20.100000000000001" customHeight="1">
      <c r="B22" s="234"/>
      <c r="C22" s="840" t="s">
        <v>1545</v>
      </c>
      <c r="D22" s="239">
        <v>5645063.01198</v>
      </c>
      <c r="E22" s="239">
        <v>45642755.5995</v>
      </c>
      <c r="F22" s="236">
        <v>340746.51063999999</v>
      </c>
      <c r="G22" s="236"/>
      <c r="H22" s="236">
        <v>2700834.2662600004</v>
      </c>
      <c r="I22" s="237">
        <v>54329399.388379999</v>
      </c>
      <c r="J22" s="239">
        <v>1418070.7886199998</v>
      </c>
      <c r="K22" s="236">
        <v>39.112730000000006</v>
      </c>
      <c r="L22" s="236">
        <v>26466.91704</v>
      </c>
      <c r="M22" s="239">
        <v>1444576.8183900001</v>
      </c>
      <c r="N22" s="236">
        <v>18057210.229875002</v>
      </c>
      <c r="O22" s="240">
        <v>0.68920234906550004</v>
      </c>
      <c r="P22" s="240">
        <v>0</v>
      </c>
    </row>
    <row r="23" spans="2:16" s="205" customFormat="1" ht="20.100000000000001" customHeight="1">
      <c r="B23" s="234"/>
      <c r="C23" s="235" t="s">
        <v>1546</v>
      </c>
      <c r="D23" s="239"/>
      <c r="E23" s="239"/>
      <c r="F23" s="236"/>
      <c r="G23" s="236"/>
      <c r="H23" s="236"/>
      <c r="I23" s="237"/>
      <c r="J23" s="239"/>
      <c r="K23" s="236"/>
      <c r="L23" s="236"/>
      <c r="M23" s="239"/>
      <c r="N23" s="236"/>
      <c r="O23" s="240"/>
      <c r="P23" s="240"/>
    </row>
    <row r="24" spans="2:16" s="205" customFormat="1" ht="20.100000000000001" customHeight="1" thickBot="1">
      <c r="B24" s="241"/>
      <c r="C24" s="242" t="s">
        <v>1547</v>
      </c>
      <c r="D24" s="243"/>
      <c r="E24" s="243"/>
      <c r="F24" s="244"/>
      <c r="G24" s="244"/>
      <c r="H24" s="244"/>
      <c r="I24" s="245"/>
      <c r="J24" s="243"/>
      <c r="K24" s="244"/>
      <c r="L24" s="244"/>
      <c r="M24" s="243"/>
      <c r="N24" s="244"/>
      <c r="O24" s="246"/>
      <c r="P24" s="246"/>
    </row>
    <row r="25" spans="2:16" s="155" customFormat="1" ht="20.100000000000001" customHeight="1">
      <c r="B25" s="247" t="s">
        <v>248</v>
      </c>
      <c r="C25" s="248" t="s">
        <v>40</v>
      </c>
      <c r="D25" s="249">
        <v>15006237.52561</v>
      </c>
      <c r="E25" s="249">
        <v>53176163.215060003</v>
      </c>
      <c r="F25" s="249">
        <v>340746.51063999999</v>
      </c>
      <c r="G25" s="249">
        <v>0</v>
      </c>
      <c r="H25" s="249">
        <v>3231493.1188800004</v>
      </c>
      <c r="I25" s="249">
        <v>71754640.370189995</v>
      </c>
      <c r="J25" s="249">
        <v>2065728.2948699999</v>
      </c>
      <c r="K25" s="249">
        <v>39.112730000000006</v>
      </c>
      <c r="L25" s="249">
        <v>30245.208070000001</v>
      </c>
      <c r="M25" s="249">
        <v>2096012.6156700002</v>
      </c>
      <c r="N25" s="249">
        <v>26200157.695875004</v>
      </c>
      <c r="O25" s="249"/>
      <c r="P25" s="250"/>
    </row>
    <row r="26" spans="2:16" s="155" customFormat="1" ht="20.100000000000001" customHeight="1"/>
    <row r="27" spans="2:16" s="155" customFormat="1" ht="20.100000000000001" customHeight="1">
      <c r="D27" s="251"/>
      <c r="E27" s="251"/>
      <c r="F27" s="251"/>
      <c r="G27" s="251"/>
      <c r="H27" s="251"/>
      <c r="I27" s="251"/>
      <c r="J27" s="251"/>
      <c r="K27" s="251"/>
      <c r="L27" s="251"/>
      <c r="M27" s="251"/>
      <c r="N27" s="251"/>
      <c r="O27" s="251"/>
      <c r="P27" s="251"/>
    </row>
    <row r="28" spans="2:16" ht="20.100000000000001" customHeight="1">
      <c r="D28" s="252"/>
      <c r="E28" s="252"/>
      <c r="F28" s="252"/>
      <c r="G28" s="252"/>
      <c r="H28" s="252"/>
      <c r="I28" s="252"/>
      <c r="J28" s="252"/>
      <c r="K28" s="252"/>
      <c r="L28" s="252"/>
      <c r="M28" s="252"/>
      <c r="N28" s="252"/>
      <c r="O28" s="252"/>
      <c r="P28" s="252"/>
    </row>
    <row r="29" spans="2:16" ht="20.100000000000001" customHeight="1"/>
    <row r="30" spans="2:16" ht="20.100000000000001" customHeight="1"/>
    <row r="31" spans="2:16" ht="20.100000000000001" customHeight="1"/>
  </sheetData>
  <mergeCells count="8">
    <mergeCell ref="O5:O7"/>
    <mergeCell ref="P5:P7"/>
    <mergeCell ref="D5:E6"/>
    <mergeCell ref="F5:G6"/>
    <mergeCell ref="H5:H7"/>
    <mergeCell ref="I5:I7"/>
    <mergeCell ref="J5:M6"/>
    <mergeCell ref="N5:N7"/>
  </mergeCells>
  <conditionalFormatting sqref="D8:H8 J8:N8">
    <cfRule type="cellIs" dxfId="11" priority="8" stopIfTrue="1" operator="lessThan">
      <formula>0</formula>
    </cfRule>
  </conditionalFormatting>
  <conditionalFormatting sqref="I8">
    <cfRule type="cellIs" dxfId="10" priority="7" stopIfTrue="1" operator="lessThan">
      <formula>0</formula>
    </cfRule>
  </conditionalFormatting>
  <conditionalFormatting sqref="P25">
    <cfRule type="cellIs" dxfId="9" priority="1" stopIfTrue="1" operator="lessThan">
      <formula>0</formula>
    </cfRule>
  </conditionalFormatting>
  <conditionalFormatting sqref="D25:O25">
    <cfRule type="cellIs" dxfId="8" priority="2" stopIfTrue="1" operator="lessThan">
      <formula>0</formula>
    </cfRule>
  </conditionalFormatting>
  <conditionalFormatting sqref="D9:P24">
    <cfRule type="cellIs" dxfId="7" priority="3" stopIfTrue="1" operator="lessThan">
      <formula>0</formula>
    </cfRule>
  </conditionalFormatting>
  <hyperlinks>
    <hyperlink ref="R1" location="Índice!A1" display="Voltar ao Índice" xr:uid="{7563BE11-2E4D-4981-96AC-9A8A01BE124B}"/>
  </hyperlinks>
  <pageMargins left="0.70866141732283472" right="0.70866141732283472" top="0.74803149606299213" bottom="0.74803149606299213" header="0.31496062992125984" footer="0.31496062992125984"/>
  <pageSetup paperSize="9" scale="50" orientation="landscape" r:id="rId1"/>
  <headerFooter>
    <oddHeader>&amp;CPT
Anexo IX</oddHeader>
    <oddFooter>&amp;C&amp;P</oddFooter>
  </headerFooter>
  <ignoredErrors>
    <ignoredError sqref="B8 B26:C27 B25" numberStoredAsText="1"/>
    <ignoredError sqref="D26:H27 I26:R27 Q25:R25" numberStoredAsText="1" unlockedFormula="1"/>
    <ignoredError sqref="D28:H28 I28:R28 Q21:S24 I29:S29 S25:S27 S28"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FA258-E875-46DD-97B1-6CB7F5503930}">
  <dimension ref="B1:F8"/>
  <sheetViews>
    <sheetView showGridLines="0" zoomScale="90" zoomScaleNormal="90" zoomScalePageLayoutView="85" workbookViewId="0">
      <selection activeCell="J2" sqref="J2"/>
    </sheetView>
  </sheetViews>
  <sheetFormatPr defaultColWidth="9.140625" defaultRowHeight="14.25"/>
  <cols>
    <col min="1" max="1" width="4.7109375" style="5" customWidth="1"/>
    <col min="2" max="2" width="10.42578125" style="5" customWidth="1"/>
    <col min="3" max="3" width="76.7109375" style="5" customWidth="1"/>
    <col min="4" max="4" width="32.5703125" style="5" customWidth="1"/>
    <col min="5" max="5" width="12" style="5" customWidth="1"/>
    <col min="6" max="6" width="11.5703125" style="5" bestFit="1" customWidth="1"/>
    <col min="7" max="7" width="26.5703125" style="5" customWidth="1"/>
    <col min="8" max="8" width="44" style="5" bestFit="1" customWidth="1"/>
    <col min="9" max="9" width="16.5703125" style="5" customWidth="1"/>
    <col min="10" max="10" width="25.85546875" style="5" bestFit="1" customWidth="1"/>
    <col min="11" max="11" width="14" style="5" customWidth="1"/>
    <col min="12" max="12" width="25.85546875" style="5" bestFit="1" customWidth="1"/>
    <col min="13" max="16384" width="9.140625" style="5"/>
  </cols>
  <sheetData>
    <row r="1" spans="2:6" ht="24">
      <c r="B1" s="3" t="s">
        <v>224</v>
      </c>
      <c r="F1" s="66" t="s">
        <v>893</v>
      </c>
    </row>
    <row r="2" spans="2:6">
      <c r="B2" s="153" t="s">
        <v>1039</v>
      </c>
      <c r="C2" s="153"/>
      <c r="D2" s="153"/>
    </row>
    <row r="3" spans="2:6" s="125" customFormat="1" ht="12.75">
      <c r="B3" s="155"/>
      <c r="C3" s="155"/>
      <c r="D3" s="155"/>
    </row>
    <row r="4" spans="2:6" s="125" customFormat="1" ht="13.5" thickBot="1">
      <c r="B4" s="155"/>
      <c r="C4" s="155"/>
      <c r="D4" s="253" t="s">
        <v>4</v>
      </c>
    </row>
    <row r="5" spans="2:6" s="125" customFormat="1" ht="20.100000000000001" customHeight="1">
      <c r="B5" s="961">
        <v>1</v>
      </c>
      <c r="C5" s="962" t="s">
        <v>192</v>
      </c>
      <c r="D5" s="963">
        <v>43102759.051769994</v>
      </c>
    </row>
    <row r="6" spans="2:6" s="125" customFormat="1" ht="20.100000000000001" customHeight="1">
      <c r="B6" s="964">
        <v>2</v>
      </c>
      <c r="C6" s="965" t="s">
        <v>249</v>
      </c>
      <c r="D6" s="966">
        <v>0</v>
      </c>
    </row>
    <row r="7" spans="2:6" s="125" customFormat="1" ht="20.100000000000001" customHeight="1">
      <c r="B7" s="967">
        <v>3</v>
      </c>
      <c r="C7" s="968" t="s">
        <v>250</v>
      </c>
      <c r="D7" s="969">
        <v>0</v>
      </c>
    </row>
    <row r="8" spans="2:6" s="125" customFormat="1" ht="12.75">
      <c r="B8" s="155"/>
      <c r="C8" s="155"/>
      <c r="D8" s="155"/>
    </row>
  </sheetData>
  <conditionalFormatting sqref="D5:D7">
    <cfRule type="cellIs" dxfId="6" priority="1" stopIfTrue="1" operator="lessThan">
      <formula>0</formula>
    </cfRule>
  </conditionalFormatting>
  <hyperlinks>
    <hyperlink ref="F1" location="Índice!A1" display="Voltar ao Índice" xr:uid="{5F02E20B-A249-4438-ADB6-30B000B2E2E5}"/>
  </hyperlinks>
  <pageMargins left="0.70866141732283472" right="0.70866141732283472" top="0.74803149606299213" bottom="0.74803149606299213" header="0.31496062992125984" footer="0.31496062992125984"/>
  <pageSetup paperSize="9" orientation="landscape" verticalDpi="1200" r:id="rId1"/>
  <headerFooter>
    <oddHeader>&amp;CPT
Anexo IX</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621FD-496C-4013-8FF7-C276D5C573DC}">
  <sheetPr>
    <pageSetUpPr fitToPage="1"/>
  </sheetPr>
  <dimension ref="A1:O122"/>
  <sheetViews>
    <sheetView showGridLines="0" zoomScale="90" zoomScaleNormal="90" zoomScalePageLayoutView="90" workbookViewId="0">
      <selection activeCell="J2" sqref="J2"/>
    </sheetView>
  </sheetViews>
  <sheetFormatPr defaultColWidth="11.42578125" defaultRowHeight="14.25"/>
  <cols>
    <col min="1" max="1" width="4.7109375" style="5" customWidth="1"/>
    <col min="2" max="2" width="4" style="5" customWidth="1"/>
    <col min="3" max="3" width="30.28515625" style="5" customWidth="1"/>
    <col min="4" max="13" width="15.5703125" style="5" customWidth="1"/>
    <col min="14" max="14" width="4.7109375" style="5" customWidth="1"/>
    <col min="15" max="15" width="14.85546875" style="5" customWidth="1"/>
    <col min="16" max="16384" width="11.42578125" style="5"/>
  </cols>
  <sheetData>
    <row r="1" spans="2:15" ht="18.75">
      <c r="C1" s="3" t="s">
        <v>1314</v>
      </c>
      <c r="O1" s="66" t="s">
        <v>893</v>
      </c>
    </row>
    <row r="2" spans="2:15">
      <c r="C2" s="65" t="s">
        <v>1315</v>
      </c>
    </row>
    <row r="3" spans="2:15">
      <c r="B3" s="13"/>
    </row>
    <row r="4" spans="2:15" s="438" customFormat="1" ht="15" thickBot="1">
      <c r="B4" s="479"/>
      <c r="C4" s="481"/>
      <c r="D4" s="482" t="s">
        <v>4</v>
      </c>
      <c r="E4" s="482" t="s">
        <v>5</v>
      </c>
      <c r="F4" s="482" t="s">
        <v>6</v>
      </c>
      <c r="G4" s="482" t="s">
        <v>41</v>
      </c>
      <c r="H4" s="482" t="s">
        <v>42</v>
      </c>
      <c r="I4" s="504" t="s">
        <v>1316</v>
      </c>
      <c r="J4" s="504" t="s">
        <v>1317</v>
      </c>
      <c r="K4" s="482" t="s">
        <v>96</v>
      </c>
      <c r="L4" s="482" t="s">
        <v>97</v>
      </c>
      <c r="M4" s="482" t="s">
        <v>98</v>
      </c>
      <c r="O4" s="480"/>
    </row>
    <row r="5" spans="2:15" s="438" customFormat="1" ht="28.5" customHeight="1">
      <c r="B5" s="479"/>
      <c r="C5" s="483"/>
      <c r="D5" s="1740" t="s">
        <v>1318</v>
      </c>
      <c r="E5" s="1740"/>
      <c r="F5" s="1740"/>
      <c r="G5" s="1740"/>
      <c r="H5" s="1740"/>
      <c r="I5" s="1741" t="s">
        <v>1319</v>
      </c>
      <c r="J5" s="1741"/>
      <c r="K5" s="1742" t="s">
        <v>1320</v>
      </c>
      <c r="L5" s="505"/>
      <c r="M5" s="505"/>
      <c r="O5" s="480"/>
    </row>
    <row r="6" spans="2:15" s="438" customFormat="1" ht="63.75">
      <c r="B6" s="484"/>
      <c r="C6" s="508" t="s">
        <v>1321</v>
      </c>
      <c r="D6" s="506" t="s">
        <v>99</v>
      </c>
      <c r="E6" s="506" t="s">
        <v>1322</v>
      </c>
      <c r="F6" s="506" t="s">
        <v>1323</v>
      </c>
      <c r="G6" s="506" t="s">
        <v>1324</v>
      </c>
      <c r="H6" s="506" t="s">
        <v>1325</v>
      </c>
      <c r="I6" s="507" t="s">
        <v>1326</v>
      </c>
      <c r="J6" s="507" t="s">
        <v>1327</v>
      </c>
      <c r="K6" s="1743"/>
      <c r="L6" s="507" t="s">
        <v>1582</v>
      </c>
      <c r="M6" s="507" t="s">
        <v>1583</v>
      </c>
      <c r="O6" s="480"/>
    </row>
    <row r="7" spans="2:15" s="438" customFormat="1" ht="20.100000000000001" customHeight="1">
      <c r="B7" s="486">
        <v>1</v>
      </c>
      <c r="C7" s="485" t="s">
        <v>1328</v>
      </c>
      <c r="D7" s="486"/>
      <c r="E7" s="486"/>
      <c r="F7" s="486"/>
      <c r="G7" s="486"/>
      <c r="H7" s="486"/>
      <c r="I7" s="487"/>
      <c r="J7" s="487"/>
      <c r="K7" s="488"/>
      <c r="L7" s="486"/>
      <c r="M7" s="486"/>
      <c r="O7" s="480"/>
    </row>
    <row r="8" spans="2:15" s="438" customFormat="1" ht="20.100000000000001" customHeight="1">
      <c r="B8" s="490">
        <v>2</v>
      </c>
      <c r="C8" s="489" t="s">
        <v>21</v>
      </c>
      <c r="D8" s="490"/>
      <c r="E8" s="490"/>
      <c r="F8" s="490"/>
      <c r="G8" s="490"/>
      <c r="H8" s="490"/>
      <c r="I8" s="491"/>
      <c r="J8" s="491"/>
      <c r="K8" s="492"/>
      <c r="L8" s="490"/>
      <c r="M8" s="490"/>
      <c r="O8" s="480"/>
    </row>
    <row r="9" spans="2:15" s="438" customFormat="1" ht="20.100000000000001" customHeight="1">
      <c r="B9" s="509">
        <v>3</v>
      </c>
      <c r="C9" s="493" t="s">
        <v>1329</v>
      </c>
      <c r="D9" s="494"/>
      <c r="E9" s="494"/>
      <c r="F9" s="494"/>
      <c r="G9" s="494"/>
      <c r="H9" s="494"/>
      <c r="I9" s="495"/>
      <c r="J9" s="495"/>
      <c r="K9" s="494"/>
      <c r="L9" s="494"/>
      <c r="M9" s="494"/>
      <c r="O9" s="480"/>
    </row>
    <row r="10" spans="2:15" s="438" customFormat="1" ht="20.100000000000001" customHeight="1">
      <c r="B10" s="509">
        <v>4</v>
      </c>
      <c r="C10" s="493" t="s">
        <v>1330</v>
      </c>
      <c r="D10" s="494"/>
      <c r="E10" s="494"/>
      <c r="F10" s="494"/>
      <c r="G10" s="494"/>
      <c r="H10" s="494"/>
      <c r="I10" s="495"/>
      <c r="J10" s="495"/>
      <c r="K10" s="494"/>
      <c r="L10" s="494"/>
      <c r="M10" s="494"/>
      <c r="O10" s="480"/>
    </row>
    <row r="11" spans="2:15" s="438" customFormat="1" ht="20.100000000000001" customHeight="1">
      <c r="B11" s="509">
        <v>5</v>
      </c>
      <c r="C11" s="493" t="s">
        <v>1331</v>
      </c>
      <c r="D11" s="494"/>
      <c r="E11" s="494"/>
      <c r="F11" s="494"/>
      <c r="G11" s="494"/>
      <c r="H11" s="494"/>
      <c r="I11" s="495"/>
      <c r="J11" s="495"/>
      <c r="K11" s="494"/>
      <c r="L11" s="494"/>
      <c r="M11" s="494"/>
      <c r="O11" s="480"/>
    </row>
    <row r="12" spans="2:15" s="438" customFormat="1" ht="20.100000000000001" customHeight="1">
      <c r="B12" s="509">
        <v>6</v>
      </c>
      <c r="C12" s="493" t="s">
        <v>1332</v>
      </c>
      <c r="D12" s="494"/>
      <c r="E12" s="494"/>
      <c r="F12" s="494"/>
      <c r="G12" s="494"/>
      <c r="H12" s="494"/>
      <c r="I12" s="495"/>
      <c r="J12" s="495"/>
      <c r="K12" s="494"/>
      <c r="L12" s="494"/>
      <c r="M12" s="494"/>
      <c r="O12" s="480"/>
    </row>
    <row r="13" spans="2:15" s="438" customFormat="1" ht="20.100000000000001" customHeight="1">
      <c r="B13" s="509">
        <v>7</v>
      </c>
      <c r="C13" s="493" t="s">
        <v>100</v>
      </c>
      <c r="D13" s="494"/>
      <c r="E13" s="494"/>
      <c r="F13" s="494"/>
      <c r="G13" s="494"/>
      <c r="H13" s="494"/>
      <c r="I13" s="495"/>
      <c r="J13" s="495"/>
      <c r="K13" s="494"/>
      <c r="L13" s="494"/>
      <c r="M13" s="494"/>
      <c r="O13" s="480"/>
    </row>
    <row r="14" spans="2:15" s="438" customFormat="1" ht="20.100000000000001" customHeight="1">
      <c r="B14" s="496">
        <v>8</v>
      </c>
      <c r="C14" s="489" t="s">
        <v>21</v>
      </c>
      <c r="D14" s="496"/>
      <c r="E14" s="496"/>
      <c r="F14" s="496"/>
      <c r="G14" s="496"/>
      <c r="H14" s="496"/>
      <c r="I14" s="496"/>
      <c r="J14" s="496"/>
      <c r="K14" s="497"/>
      <c r="L14" s="496"/>
      <c r="M14" s="496"/>
      <c r="O14" s="480"/>
    </row>
    <row r="15" spans="2:15" s="438" customFormat="1" ht="20.100000000000001" customHeight="1">
      <c r="B15" s="496">
        <v>9</v>
      </c>
      <c r="C15" s="489" t="s">
        <v>21</v>
      </c>
      <c r="D15" s="496"/>
      <c r="E15" s="496"/>
      <c r="F15" s="496"/>
      <c r="G15" s="496"/>
      <c r="H15" s="496"/>
      <c r="I15" s="496"/>
      <c r="J15" s="496"/>
      <c r="K15" s="497"/>
      <c r="L15" s="496"/>
      <c r="M15" s="496"/>
      <c r="O15" s="480"/>
    </row>
    <row r="16" spans="2:15" s="438" customFormat="1" ht="20.100000000000001" customHeight="1">
      <c r="B16" s="509">
        <v>10</v>
      </c>
      <c r="C16" s="493" t="s">
        <v>1333</v>
      </c>
      <c r="D16" s="494"/>
      <c r="E16" s="494"/>
      <c r="F16" s="494"/>
      <c r="G16" s="494"/>
      <c r="H16" s="494"/>
      <c r="I16" s="495"/>
      <c r="J16" s="495"/>
      <c r="K16" s="494"/>
      <c r="L16" s="494"/>
      <c r="M16" s="494"/>
      <c r="O16" s="480"/>
    </row>
    <row r="17" spans="1:15" s="438" customFormat="1" ht="20.100000000000001" customHeight="1">
      <c r="B17" s="499">
        <v>11</v>
      </c>
      <c r="C17" s="498" t="s">
        <v>21</v>
      </c>
      <c r="D17" s="499"/>
      <c r="E17" s="499"/>
      <c r="F17" s="499"/>
      <c r="G17" s="499"/>
      <c r="H17" s="499"/>
      <c r="I17" s="499"/>
      <c r="J17" s="499"/>
      <c r="K17" s="500"/>
      <c r="L17" s="499"/>
      <c r="M17" s="499"/>
      <c r="O17" s="480"/>
    </row>
    <row r="18" spans="1:15" s="438" customFormat="1" ht="30" customHeight="1" thickBot="1">
      <c r="A18" s="463"/>
      <c r="B18" s="510">
        <v>12</v>
      </c>
      <c r="C18" s="501" t="s">
        <v>1334</v>
      </c>
      <c r="D18" s="502"/>
      <c r="E18" s="502"/>
      <c r="F18" s="502"/>
      <c r="G18" s="502"/>
      <c r="H18" s="502"/>
      <c r="I18" s="502"/>
      <c r="J18" s="502"/>
      <c r="K18" s="847">
        <v>5960.5862470000002</v>
      </c>
      <c r="L18" s="503"/>
      <c r="M18" s="503"/>
      <c r="N18" s="463"/>
      <c r="O18" s="480"/>
    </row>
    <row r="19" spans="1:15">
      <c r="A19" s="463"/>
      <c r="N19" s="463"/>
    </row>
    <row r="20" spans="1:15">
      <c r="A20" s="463"/>
      <c r="N20" s="463"/>
    </row>
    <row r="21" spans="1:15">
      <c r="A21" s="463"/>
      <c r="N21" s="463"/>
    </row>
    <row r="22" spans="1:15">
      <c r="A22" s="463"/>
      <c r="N22" s="463"/>
    </row>
    <row r="23" spans="1:15">
      <c r="A23" s="177"/>
      <c r="N23" s="177"/>
    </row>
    <row r="24" spans="1:15">
      <c r="A24" s="177"/>
      <c r="N24" s="177"/>
    </row>
    <row r="25" spans="1:15">
      <c r="A25" s="177"/>
      <c r="N25" s="177"/>
    </row>
    <row r="26" spans="1:15">
      <c r="A26" s="177"/>
      <c r="N26" s="177"/>
    </row>
    <row r="27" spans="1:15">
      <c r="A27" s="177"/>
      <c r="N27" s="177"/>
    </row>
    <row r="28" spans="1:15">
      <c r="A28" s="177"/>
      <c r="N28" s="177"/>
    </row>
    <row r="29" spans="1:15">
      <c r="A29" s="177"/>
      <c r="N29" s="177"/>
    </row>
    <row r="30" spans="1:15">
      <c r="A30" s="177"/>
      <c r="N30" s="177"/>
    </row>
    <row r="31" spans="1:15">
      <c r="A31" s="177"/>
      <c r="N31" s="177"/>
    </row>
    <row r="32" spans="1:15">
      <c r="A32" s="177"/>
      <c r="N32" s="177"/>
    </row>
    <row r="33" spans="1:14">
      <c r="A33" s="177"/>
      <c r="N33" s="177"/>
    </row>
    <row r="34" spans="1:14">
      <c r="A34" s="177"/>
      <c r="N34" s="177"/>
    </row>
    <row r="35" spans="1:14">
      <c r="A35" s="177"/>
      <c r="N35" s="177"/>
    </row>
    <row r="36" spans="1:14">
      <c r="A36" s="177"/>
      <c r="N36" s="177"/>
    </row>
    <row r="37" spans="1:14">
      <c r="A37" s="177"/>
      <c r="N37" s="177"/>
    </row>
    <row r="38" spans="1:14">
      <c r="A38" s="177"/>
      <c r="N38" s="177"/>
    </row>
    <row r="39" spans="1:14">
      <c r="A39" s="177"/>
      <c r="N39" s="177"/>
    </row>
    <row r="40" spans="1:14">
      <c r="A40" s="177"/>
      <c r="N40" s="177"/>
    </row>
    <row r="41" spans="1:14">
      <c r="A41" s="177"/>
      <c r="N41" s="177"/>
    </row>
    <row r="42" spans="1:14">
      <c r="A42" s="177"/>
      <c r="N42" s="177"/>
    </row>
    <row r="43" spans="1:14">
      <c r="A43" s="177"/>
      <c r="N43" s="177"/>
    </row>
    <row r="44" spans="1:14">
      <c r="A44" s="177"/>
      <c r="N44" s="177"/>
    </row>
    <row r="45" spans="1:14">
      <c r="A45" s="177"/>
      <c r="N45" s="177"/>
    </row>
    <row r="46" spans="1:14">
      <c r="A46" s="177"/>
      <c r="N46" s="177"/>
    </row>
    <row r="47" spans="1:14">
      <c r="A47" s="177"/>
      <c r="N47" s="177"/>
    </row>
    <row r="49" spans="1:14">
      <c r="A49" s="177"/>
      <c r="N49" s="177"/>
    </row>
    <row r="50" spans="1:14">
      <c r="A50" s="177"/>
      <c r="N50" s="177"/>
    </row>
    <row r="51" spans="1:14">
      <c r="A51" s="177"/>
      <c r="N51" s="177"/>
    </row>
    <row r="52" spans="1:14">
      <c r="A52" s="177"/>
      <c r="N52" s="177"/>
    </row>
    <row r="53" spans="1:14">
      <c r="A53" s="81"/>
      <c r="N53" s="81"/>
    </row>
    <row r="54" spans="1:14">
      <c r="A54" s="81"/>
      <c r="N54" s="81"/>
    </row>
    <row r="55" spans="1:14">
      <c r="A55" s="177"/>
      <c r="N55" s="177"/>
    </row>
    <row r="56" spans="1:14">
      <c r="A56" s="177"/>
      <c r="N56" s="177"/>
    </row>
    <row r="57" spans="1:14">
      <c r="A57" s="177"/>
      <c r="N57" s="177"/>
    </row>
    <row r="59" spans="1:14">
      <c r="A59" s="177"/>
      <c r="N59" s="177"/>
    </row>
    <row r="60" spans="1:14">
      <c r="A60" s="177"/>
      <c r="N60" s="177"/>
    </row>
    <row r="61" spans="1:14">
      <c r="A61" s="177"/>
      <c r="N61" s="177"/>
    </row>
    <row r="62" spans="1:14">
      <c r="A62" s="177"/>
      <c r="N62" s="177"/>
    </row>
    <row r="63" spans="1:14">
      <c r="A63" s="177"/>
      <c r="N63" s="177"/>
    </row>
    <row r="64" spans="1:14">
      <c r="A64" s="177"/>
      <c r="N64" s="177"/>
    </row>
    <row r="65" spans="1:14">
      <c r="A65" s="177"/>
      <c r="N65" s="177"/>
    </row>
    <row r="66" spans="1:14">
      <c r="A66" s="177"/>
      <c r="N66" s="177"/>
    </row>
    <row r="67" spans="1:14">
      <c r="A67" s="177"/>
      <c r="N67" s="177"/>
    </row>
    <row r="68" spans="1:14">
      <c r="A68" s="177"/>
      <c r="N68" s="177"/>
    </row>
    <row r="70" spans="1:14">
      <c r="A70" s="177"/>
      <c r="N70" s="177"/>
    </row>
    <row r="71" spans="1:14">
      <c r="A71" s="177"/>
      <c r="N71" s="177"/>
    </row>
    <row r="72" spans="1:14">
      <c r="A72" s="191"/>
      <c r="N72" s="191"/>
    </row>
    <row r="73" spans="1:14">
      <c r="A73" s="191"/>
      <c r="N73" s="191"/>
    </row>
    <row r="74" spans="1:14">
      <c r="A74" s="177"/>
      <c r="N74" s="177"/>
    </row>
    <row r="75" spans="1:14">
      <c r="A75" s="177"/>
      <c r="N75" s="177"/>
    </row>
    <row r="76" spans="1:14">
      <c r="A76" s="177"/>
      <c r="N76" s="177"/>
    </row>
    <row r="77" spans="1:14">
      <c r="A77" s="177"/>
      <c r="N77" s="177"/>
    </row>
    <row r="79" spans="1:14">
      <c r="A79" s="177"/>
      <c r="N79" s="177"/>
    </row>
    <row r="80" spans="1:14">
      <c r="A80" s="177"/>
      <c r="N80" s="177"/>
    </row>
    <row r="81" spans="1:14">
      <c r="A81" s="177"/>
      <c r="N81" s="177"/>
    </row>
    <row r="82" spans="1:14">
      <c r="A82" s="177"/>
      <c r="N82" s="177"/>
    </row>
    <row r="83" spans="1:14">
      <c r="A83" s="177"/>
      <c r="N83" s="177"/>
    </row>
    <row r="84" spans="1:14">
      <c r="A84" s="177"/>
      <c r="N84" s="177"/>
    </row>
    <row r="85" spans="1:14">
      <c r="A85" s="177"/>
      <c r="N85" s="177"/>
    </row>
    <row r="86" spans="1:14">
      <c r="A86" s="177"/>
      <c r="N86" s="177"/>
    </row>
    <row r="87" spans="1:14">
      <c r="A87" s="177"/>
      <c r="N87" s="177"/>
    </row>
    <row r="88" spans="1:14">
      <c r="A88" s="177"/>
      <c r="N88" s="177"/>
    </row>
    <row r="89" spans="1:14">
      <c r="A89" s="177"/>
      <c r="N89" s="177"/>
    </row>
    <row r="90" spans="1:14">
      <c r="A90" s="177"/>
      <c r="N90" s="177"/>
    </row>
    <row r="92" spans="1:14">
      <c r="A92" s="177"/>
      <c r="N92" s="177"/>
    </row>
    <row r="93" spans="1:14">
      <c r="A93" s="177"/>
      <c r="N93" s="177"/>
    </row>
    <row r="94" spans="1:14">
      <c r="A94" s="177"/>
      <c r="N94" s="177"/>
    </row>
    <row r="95" spans="1:14">
      <c r="A95" s="177"/>
      <c r="N95" s="177"/>
    </row>
    <row r="96" spans="1:14">
      <c r="A96" s="177"/>
      <c r="N96" s="177"/>
    </row>
    <row r="97" spans="1:14">
      <c r="A97" s="177"/>
      <c r="N97" s="177"/>
    </row>
    <row r="98" spans="1:14">
      <c r="A98" s="177"/>
      <c r="N98" s="177"/>
    </row>
    <row r="99" spans="1:14">
      <c r="A99" s="177"/>
      <c r="N99" s="177"/>
    </row>
    <row r="100" spans="1:14">
      <c r="A100" s="177"/>
      <c r="N100" s="177"/>
    </row>
    <row r="101" spans="1:14">
      <c r="A101" s="177"/>
      <c r="N101" s="177"/>
    </row>
    <row r="103" spans="1:14">
      <c r="A103" s="177"/>
      <c r="N103" s="177"/>
    </row>
    <row r="104" spans="1:14">
      <c r="A104" s="177"/>
      <c r="N104" s="177"/>
    </row>
    <row r="105" spans="1:14">
      <c r="A105" s="177"/>
      <c r="N105" s="177"/>
    </row>
    <row r="107" spans="1:14">
      <c r="A107" s="177"/>
      <c r="N107" s="177"/>
    </row>
    <row r="108" spans="1:14">
      <c r="A108" s="177"/>
      <c r="N108" s="177"/>
    </row>
    <row r="109" spans="1:14">
      <c r="A109" s="177"/>
      <c r="N109" s="177"/>
    </row>
    <row r="110" spans="1:14">
      <c r="A110" s="177"/>
      <c r="N110" s="177"/>
    </row>
    <row r="112" spans="1:14">
      <c r="A112" s="177"/>
      <c r="N112" s="177"/>
    </row>
    <row r="113" spans="1:14">
      <c r="A113" s="177"/>
      <c r="N113" s="177"/>
    </row>
    <row r="114" spans="1:14">
      <c r="A114" s="177"/>
      <c r="N114" s="177"/>
    </row>
    <row r="115" spans="1:14">
      <c r="A115" s="177"/>
      <c r="N115" s="177"/>
    </row>
    <row r="117" spans="1:14">
      <c r="A117" s="177"/>
      <c r="N117" s="177"/>
    </row>
    <row r="118" spans="1:14">
      <c r="A118" s="177"/>
      <c r="N118" s="177"/>
    </row>
    <row r="119" spans="1:14">
      <c r="A119" s="177"/>
      <c r="N119" s="177"/>
    </row>
    <row r="120" spans="1:14">
      <c r="A120" s="177"/>
      <c r="N120" s="177"/>
    </row>
    <row r="121" spans="1:14">
      <c r="A121" s="177"/>
      <c r="N121" s="177"/>
    </row>
    <row r="122" spans="1:14">
      <c r="A122" s="177"/>
      <c r="N122" s="177"/>
    </row>
  </sheetData>
  <mergeCells count="3">
    <mergeCell ref="D5:H5"/>
    <mergeCell ref="I5:J5"/>
    <mergeCell ref="K5:K6"/>
  </mergeCells>
  <hyperlinks>
    <hyperlink ref="O1" location="Índice!A1" display="Voltar ao Índice" xr:uid="{A71AAC0A-95DA-47B6-ACB5-1DB35A4902E5}"/>
  </hyperlinks>
  <pageMargins left="0.70866141732283472" right="0.70866141732283472" top="0.74803149606299213" bottom="0.74803149606299213" header="0.31496062992125984" footer="0.31496062992125984"/>
  <pageSetup paperSize="9" orientation="landscape" r:id="rId1"/>
  <headerFooter>
    <oddHeader>&amp;CPT
Anexo 5</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A75E4-9945-4092-A0CE-834FD96850B4}">
  <sheetPr>
    <pageSetUpPr fitToPage="1"/>
  </sheetPr>
  <dimension ref="B1:M38"/>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9" customWidth="1"/>
    <col min="3" max="3" width="42.42578125" style="5" customWidth="1"/>
    <col min="4" max="6" width="12.7109375" style="5" customWidth="1"/>
    <col min="7" max="7" width="15.5703125" style="5" customWidth="1"/>
    <col min="8" max="11" width="12.7109375" style="5" customWidth="1"/>
    <col min="12" max="12" width="4.7109375" style="5" customWidth="1"/>
    <col min="13" max="13" width="13.42578125" style="5" customWidth="1"/>
    <col min="14" max="16384" width="9.140625" style="5"/>
  </cols>
  <sheetData>
    <row r="1" spans="2:13" ht="18.75">
      <c r="B1" s="3" t="s">
        <v>692</v>
      </c>
      <c r="C1" s="9"/>
      <c r="M1" s="58"/>
    </row>
    <row r="2" spans="2:13">
      <c r="B2" s="153" t="s">
        <v>1039</v>
      </c>
      <c r="M2" s="66" t="s">
        <v>893</v>
      </c>
    </row>
    <row r="3" spans="2:13" s="4" customFormat="1" ht="12">
      <c r="B3" s="73"/>
      <c r="C3" s="254"/>
      <c r="D3" s="73"/>
      <c r="E3" s="73"/>
      <c r="F3" s="73"/>
      <c r="G3" s="73"/>
      <c r="H3" s="73"/>
      <c r="I3" s="73"/>
      <c r="J3" s="73"/>
      <c r="K3" s="73"/>
      <c r="M3" s="254"/>
    </row>
    <row r="4" spans="2:13" s="258" customFormat="1" ht="20.100000000000001" customHeight="1">
      <c r="B4" s="255"/>
      <c r="C4" s="256"/>
      <c r="D4" s="257" t="s">
        <v>4</v>
      </c>
      <c r="E4" s="257" t="s">
        <v>5</v>
      </c>
      <c r="F4" s="257" t="s">
        <v>6</v>
      </c>
      <c r="G4" s="257" t="s">
        <v>41</v>
      </c>
      <c r="H4" s="257" t="s">
        <v>42</v>
      </c>
      <c r="I4" s="257" t="s">
        <v>96</v>
      </c>
      <c r="J4" s="257" t="s">
        <v>97</v>
      </c>
      <c r="K4" s="257" t="s">
        <v>98</v>
      </c>
      <c r="M4" s="256"/>
    </row>
    <row r="5" spans="2:13" s="258" customFormat="1" ht="73.5" customHeight="1" thickBot="1">
      <c r="B5" s="259"/>
      <c r="C5" s="260"/>
      <c r="D5" s="274" t="s">
        <v>698</v>
      </c>
      <c r="E5" s="274" t="s">
        <v>699</v>
      </c>
      <c r="F5" s="274" t="s">
        <v>700</v>
      </c>
      <c r="G5" s="274" t="s">
        <v>1548</v>
      </c>
      <c r="H5" s="274" t="s">
        <v>701</v>
      </c>
      <c r="I5" s="274" t="s">
        <v>702</v>
      </c>
      <c r="J5" s="274" t="s">
        <v>92</v>
      </c>
      <c r="K5" s="274" t="s">
        <v>703</v>
      </c>
      <c r="M5" s="256"/>
    </row>
    <row r="6" spans="2:13" s="205" customFormat="1" ht="24.95" customHeight="1">
      <c r="B6" s="779" t="s">
        <v>341</v>
      </c>
      <c r="C6" s="737" t="s">
        <v>704</v>
      </c>
      <c r="D6" s="1078"/>
      <c r="E6" s="1079"/>
      <c r="F6" s="1080"/>
      <c r="G6" s="1081"/>
      <c r="H6" s="1082"/>
      <c r="I6" s="1082"/>
      <c r="J6" s="1082"/>
      <c r="K6" s="1082"/>
      <c r="M6" s="219"/>
    </row>
    <row r="7" spans="2:13" s="205" customFormat="1" ht="24.95" customHeight="1">
      <c r="B7" s="727" t="s">
        <v>343</v>
      </c>
      <c r="C7" s="882" t="s">
        <v>705</v>
      </c>
      <c r="D7" s="1083"/>
      <c r="E7" s="1083"/>
      <c r="F7" s="1084"/>
      <c r="G7" s="1085"/>
      <c r="H7" s="777"/>
      <c r="I7" s="777"/>
      <c r="J7" s="777"/>
      <c r="K7" s="777"/>
      <c r="M7" s="219"/>
    </row>
    <row r="8" spans="2:13" s="205" customFormat="1" ht="24.95" customHeight="1">
      <c r="B8" s="727">
        <v>1</v>
      </c>
      <c r="C8" s="882" t="s">
        <v>706</v>
      </c>
      <c r="D8" s="1083">
        <v>112415.05870000001</v>
      </c>
      <c r="E8" s="1083">
        <v>80571.496200000009</v>
      </c>
      <c r="F8" s="1086"/>
      <c r="G8" s="1085" t="s">
        <v>1944</v>
      </c>
      <c r="H8" s="1083">
        <v>217092.32440000001</v>
      </c>
      <c r="I8" s="1083">
        <v>217092.32440000001</v>
      </c>
      <c r="J8" s="1083">
        <v>217092.32440000001</v>
      </c>
      <c r="K8" s="1083">
        <v>128161.13559999999</v>
      </c>
      <c r="M8" s="219"/>
    </row>
    <row r="9" spans="2:13" s="205" customFormat="1" ht="24.95" customHeight="1">
      <c r="B9" s="727">
        <v>2</v>
      </c>
      <c r="C9" s="882" t="s">
        <v>707</v>
      </c>
      <c r="D9" s="1086"/>
      <c r="E9" s="1086"/>
      <c r="F9" s="777"/>
      <c r="G9" s="777"/>
      <c r="H9" s="777"/>
      <c r="I9" s="777"/>
      <c r="J9" s="777"/>
      <c r="K9" s="777"/>
      <c r="M9" s="219"/>
    </row>
    <row r="10" spans="2:13" s="205" customFormat="1" ht="24.95" customHeight="1">
      <c r="B10" s="727" t="s">
        <v>221</v>
      </c>
      <c r="C10" s="882" t="s">
        <v>708</v>
      </c>
      <c r="D10" s="1086"/>
      <c r="E10" s="1086"/>
      <c r="F10" s="777"/>
      <c r="G10" s="1086"/>
      <c r="H10" s="777"/>
      <c r="I10" s="777"/>
      <c r="J10" s="777"/>
      <c r="K10" s="777"/>
      <c r="M10" s="219"/>
    </row>
    <row r="11" spans="2:13" s="205" customFormat="1" ht="24.95" customHeight="1">
      <c r="B11" s="727" t="s">
        <v>709</v>
      </c>
      <c r="C11" s="882" t="s">
        <v>710</v>
      </c>
      <c r="D11" s="1086"/>
      <c r="E11" s="1086"/>
      <c r="F11" s="777"/>
      <c r="G11" s="1086"/>
      <c r="H11" s="777"/>
      <c r="I11" s="777"/>
      <c r="J11" s="777"/>
      <c r="K11" s="777"/>
      <c r="M11" s="219"/>
    </row>
    <row r="12" spans="2:13" s="205" customFormat="1" ht="24.95" customHeight="1">
      <c r="B12" s="727" t="s">
        <v>711</v>
      </c>
      <c r="C12" s="882" t="s">
        <v>712</v>
      </c>
      <c r="D12" s="1086"/>
      <c r="E12" s="1086"/>
      <c r="F12" s="777"/>
      <c r="G12" s="1086"/>
      <c r="H12" s="777"/>
      <c r="I12" s="777"/>
      <c r="J12" s="777"/>
      <c r="K12" s="777"/>
      <c r="M12" s="219"/>
    </row>
    <row r="13" spans="2:13" s="205" customFormat="1" ht="24.95" customHeight="1">
      <c r="B13" s="727">
        <v>3</v>
      </c>
      <c r="C13" s="882" t="s">
        <v>713</v>
      </c>
      <c r="D13" s="1086"/>
      <c r="E13" s="1086"/>
      <c r="F13" s="1086"/>
      <c r="G13" s="1086"/>
      <c r="H13" s="777"/>
      <c r="I13" s="777"/>
      <c r="J13" s="777"/>
      <c r="K13" s="777"/>
      <c r="M13" s="219"/>
    </row>
    <row r="14" spans="2:13" s="205" customFormat="1" ht="24.95" customHeight="1">
      <c r="B14" s="727">
        <v>4</v>
      </c>
      <c r="C14" s="882" t="s">
        <v>714</v>
      </c>
      <c r="D14" s="1086"/>
      <c r="E14" s="1086"/>
      <c r="F14" s="1086"/>
      <c r="G14" s="1086"/>
      <c r="H14" s="1083">
        <v>1036.7121999999999</v>
      </c>
      <c r="I14" s="1083">
        <v>36.299099999999996</v>
      </c>
      <c r="J14" s="1083">
        <v>36.299099999999996</v>
      </c>
      <c r="K14" s="1083">
        <v>36.299099999999996</v>
      </c>
      <c r="M14" s="219"/>
    </row>
    <row r="15" spans="2:13" s="205" customFormat="1" ht="24.95" customHeight="1">
      <c r="B15" s="734">
        <v>5</v>
      </c>
      <c r="C15" s="556" t="s">
        <v>715</v>
      </c>
      <c r="D15" s="1087"/>
      <c r="E15" s="1087"/>
      <c r="F15" s="1087"/>
      <c r="G15" s="1087"/>
      <c r="H15" s="1088"/>
      <c r="I15" s="1088"/>
      <c r="J15" s="1088"/>
      <c r="K15" s="1088"/>
      <c r="M15" s="219"/>
    </row>
    <row r="16" spans="2:13" s="205" customFormat="1" ht="24.95" customHeight="1" thickBot="1">
      <c r="B16" s="259">
        <v>6</v>
      </c>
      <c r="C16" s="880" t="s">
        <v>40</v>
      </c>
      <c r="D16" s="1089"/>
      <c r="E16" s="1089"/>
      <c r="F16" s="1089"/>
      <c r="G16" s="1089"/>
      <c r="H16" s="1090">
        <v>218129.0367</v>
      </c>
      <c r="I16" s="1090">
        <v>217128.62359999999</v>
      </c>
      <c r="J16" s="1090">
        <v>217128.62359999999</v>
      </c>
      <c r="K16" s="1090">
        <v>128197.4347</v>
      </c>
      <c r="M16" s="219"/>
    </row>
    <row r="17" spans="2:11" s="258" customFormat="1" ht="12">
      <c r="B17" s="265"/>
    </row>
    <row r="18" spans="2:11" s="258" customFormat="1" ht="12">
      <c r="B18" s="265"/>
    </row>
    <row r="19" spans="2:11" s="258" customFormat="1" ht="12">
      <c r="B19" s="265"/>
      <c r="H19" s="266"/>
      <c r="I19" s="266"/>
      <c r="J19" s="266"/>
      <c r="K19" s="266"/>
    </row>
    <row r="20" spans="2:11" s="125" customFormat="1" ht="12.75">
      <c r="B20" s="67"/>
    </row>
    <row r="21" spans="2:11" s="125" customFormat="1" ht="12.75">
      <c r="B21" s="67"/>
    </row>
    <row r="37" spans="13:13" ht="23.25">
      <c r="M37" s="33"/>
    </row>
    <row r="38" spans="13:13" ht="15">
      <c r="M38" s="17"/>
    </row>
  </sheetData>
  <hyperlinks>
    <hyperlink ref="M2" location="Índice!A1" display="Voltar ao Índice" xr:uid="{2FA1EC5A-9951-4D6F-BD57-DDA79CE31B22}"/>
  </hyperlinks>
  <pageMargins left="0.70866141732283472" right="0.70866141732283472" top="0.74803149606299213" bottom="0.74803149606299213" header="0.31496062992125984" footer="0.31496062992125984"/>
  <pageSetup paperSize="9" scale="67" orientation="landscape" r:id="rId1"/>
  <headerFooter>
    <oddHeader>&amp;CPT
Anexo XXV</oddHeader>
    <oddFooter>&amp;C&amp;P</oddFooter>
  </headerFooter>
  <ignoredErrors>
    <ignoredError sqref="G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0163-5185-4878-B8D0-CA558A390A43}">
  <sheetPr>
    <pageSetUpPr fitToPage="1"/>
  </sheetPr>
  <dimension ref="A1:G21"/>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5"/>
    <col min="3" max="3" width="62.7109375" style="5" customWidth="1"/>
    <col min="4" max="5" width="15.5703125" style="5" customWidth="1"/>
    <col min="6" max="6" width="4.7109375" style="5" customWidth="1"/>
    <col min="7" max="7" width="15.140625" style="5" customWidth="1"/>
    <col min="8" max="16384" width="9.140625" style="5"/>
  </cols>
  <sheetData>
    <row r="1" spans="1:7" ht="18.75">
      <c r="B1" s="3" t="s">
        <v>693</v>
      </c>
      <c r="G1" s="58"/>
    </row>
    <row r="2" spans="1:7" ht="13.5" customHeight="1">
      <c r="B2" s="153" t="s">
        <v>1039</v>
      </c>
      <c r="C2" s="153"/>
      <c r="D2" s="155"/>
      <c r="E2" s="155"/>
      <c r="G2" s="66" t="s">
        <v>893</v>
      </c>
    </row>
    <row r="3" spans="1:7" s="125" customFormat="1" ht="12.75">
      <c r="B3" s="267"/>
      <c r="C3" s="154"/>
      <c r="D3" s="268" t="s">
        <v>4</v>
      </c>
      <c r="E3" s="268" t="s">
        <v>5</v>
      </c>
    </row>
    <row r="4" spans="1:7" s="125" customFormat="1" ht="12.75">
      <c r="B4" s="267"/>
      <c r="C4" s="1744"/>
      <c r="D4" s="1746" t="s">
        <v>92</v>
      </c>
      <c r="E4" s="1746" t="s">
        <v>703</v>
      </c>
    </row>
    <row r="5" spans="1:7" s="125" customFormat="1" ht="15" customHeight="1" thickBot="1">
      <c r="B5" s="269"/>
      <c r="C5" s="1745"/>
      <c r="D5" s="1747"/>
      <c r="E5" s="1747"/>
    </row>
    <row r="6" spans="1:7" s="125" customFormat="1" ht="24" customHeight="1">
      <c r="A6" s="177"/>
      <c r="B6" s="779">
        <v>1</v>
      </c>
      <c r="C6" s="737" t="s">
        <v>716</v>
      </c>
      <c r="D6" s="1031">
        <v>0</v>
      </c>
      <c r="E6" s="1031">
        <v>0</v>
      </c>
      <c r="F6" s="177"/>
    </row>
    <row r="7" spans="1:7" s="125" customFormat="1" ht="20.100000000000001" customHeight="1">
      <c r="A7" s="177"/>
      <c r="B7" s="727">
        <v>2</v>
      </c>
      <c r="C7" s="721" t="s">
        <v>717</v>
      </c>
      <c r="D7" s="1091"/>
      <c r="E7" s="1025">
        <v>0</v>
      </c>
      <c r="F7" s="177"/>
    </row>
    <row r="8" spans="1:7" s="125" customFormat="1" ht="20.100000000000001" customHeight="1">
      <c r="A8" s="177"/>
      <c r="B8" s="727">
        <v>3</v>
      </c>
      <c r="C8" s="721" t="s">
        <v>718</v>
      </c>
      <c r="D8" s="1091"/>
      <c r="E8" s="1025">
        <v>0</v>
      </c>
      <c r="F8" s="177"/>
    </row>
    <row r="9" spans="1:7" s="125" customFormat="1" ht="20.100000000000001" customHeight="1">
      <c r="A9" s="177"/>
      <c r="B9" s="727">
        <v>4</v>
      </c>
      <c r="C9" s="882" t="s">
        <v>719</v>
      </c>
      <c r="D9" s="1025">
        <v>142494.90708999999</v>
      </c>
      <c r="E9" s="1025">
        <v>47015.662380000002</v>
      </c>
      <c r="F9" s="177"/>
    </row>
    <row r="10" spans="1:7" s="125" customFormat="1" ht="20.100000000000001" customHeight="1">
      <c r="A10" s="177"/>
      <c r="B10" s="727" t="s">
        <v>347</v>
      </c>
      <c r="C10" s="1092" t="s">
        <v>1832</v>
      </c>
      <c r="D10" s="1025">
        <v>0</v>
      </c>
      <c r="E10" s="1025">
        <v>0</v>
      </c>
      <c r="F10" s="177"/>
    </row>
    <row r="11" spans="1:7" s="125" customFormat="1" ht="20.100000000000001" customHeight="1" thickBot="1">
      <c r="A11" s="177"/>
      <c r="B11" s="917">
        <v>5</v>
      </c>
      <c r="C11" s="723" t="s">
        <v>720</v>
      </c>
      <c r="D11" s="1093">
        <v>142494.90708999999</v>
      </c>
      <c r="E11" s="1093">
        <v>47015.662380000002</v>
      </c>
      <c r="F11" s="177"/>
    </row>
    <row r="12" spans="1:7">
      <c r="B12" s="153"/>
      <c r="C12" s="153"/>
      <c r="D12" s="153"/>
      <c r="E12" s="153"/>
    </row>
    <row r="13" spans="1:7">
      <c r="B13" s="267"/>
      <c r="C13" s="153"/>
      <c r="D13" s="153"/>
      <c r="E13" s="153"/>
    </row>
    <row r="14" spans="1:7">
      <c r="B14" s="267"/>
      <c r="C14" s="153"/>
      <c r="D14" s="153"/>
      <c r="E14" s="153"/>
    </row>
    <row r="15" spans="1:7">
      <c r="B15" s="153"/>
      <c r="C15" s="153"/>
      <c r="D15" s="153"/>
      <c r="E15" s="153"/>
    </row>
    <row r="16" spans="1:7">
      <c r="B16" s="153"/>
      <c r="C16" s="153"/>
      <c r="D16" s="153"/>
      <c r="E16" s="153"/>
    </row>
    <row r="17" spans="2:5">
      <c r="B17" s="153"/>
      <c r="C17" s="153"/>
      <c r="D17" s="153"/>
      <c r="E17" s="153"/>
    </row>
    <row r="18" spans="2:5">
      <c r="B18" s="153"/>
      <c r="C18" s="153"/>
      <c r="D18" s="153"/>
      <c r="E18" s="153"/>
    </row>
    <row r="19" spans="2:5">
      <c r="B19" s="153"/>
      <c r="C19" s="153"/>
      <c r="D19" s="153"/>
      <c r="E19" s="153"/>
    </row>
    <row r="20" spans="2:5">
      <c r="B20" s="153"/>
      <c r="C20" s="153"/>
      <c r="D20" s="153"/>
      <c r="E20" s="153"/>
    </row>
    <row r="21" spans="2:5">
      <c r="B21" s="153"/>
      <c r="C21" s="153"/>
      <c r="D21" s="153"/>
      <c r="E21" s="153"/>
    </row>
  </sheetData>
  <mergeCells count="3">
    <mergeCell ref="C4:C5"/>
    <mergeCell ref="D4:D5"/>
    <mergeCell ref="E4:E5"/>
  </mergeCells>
  <hyperlinks>
    <hyperlink ref="G2" location="Índice!A1" display="Voltar ao Índice" xr:uid="{4294C049-63D3-4D85-8358-3ED0A95D6A95}"/>
  </hyperlinks>
  <pageMargins left="0.70866141732283472" right="0.70866141732283472" top="0.74803149606299213" bottom="0.74803149606299213" header="0.31496062992125984" footer="0.31496062992125984"/>
  <pageSetup paperSize="9" scale="99" orientation="landscape" r:id="rId1"/>
  <headerFooter>
    <oddHeader>&amp;CPT
Anexo XXV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87FE2-6C75-4D05-990E-8F3F6FEACEA0}">
  <sheetPr>
    <pageSetUpPr fitToPage="1"/>
  </sheetPr>
  <dimension ref="B1:Q24"/>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12"/>
    <col min="3" max="3" width="44.7109375" style="5" customWidth="1"/>
    <col min="4" max="14" width="10.7109375" style="5" customWidth="1"/>
    <col min="15" max="15" width="12.140625" style="1" customWidth="1"/>
    <col min="16" max="16" width="4.7109375" style="5" customWidth="1"/>
    <col min="17" max="17" width="16.140625" style="5" customWidth="1"/>
    <col min="18" max="16384" width="9.140625" style="5"/>
  </cols>
  <sheetData>
    <row r="1" spans="2:17" ht="18.75">
      <c r="B1" s="3" t="s">
        <v>694</v>
      </c>
      <c r="Q1" s="58"/>
    </row>
    <row r="2" spans="2:17">
      <c r="B2" s="153" t="s">
        <v>1039</v>
      </c>
      <c r="Q2" s="66" t="s">
        <v>893</v>
      </c>
    </row>
    <row r="3" spans="2:17">
      <c r="B3" s="34"/>
    </row>
    <row r="4" spans="2:17">
      <c r="B4" s="34"/>
    </row>
    <row r="5" spans="2:17" s="205" customFormat="1" ht="20.100000000000001" customHeight="1">
      <c r="B5" s="156"/>
      <c r="C5" s="1748" t="s">
        <v>721</v>
      </c>
      <c r="D5" s="1750" t="s">
        <v>605</v>
      </c>
      <c r="E5" s="1750"/>
      <c r="F5" s="1750"/>
      <c r="G5" s="1750"/>
      <c r="H5" s="1750"/>
      <c r="I5" s="1750"/>
      <c r="J5" s="1750"/>
      <c r="K5" s="1750"/>
      <c r="L5" s="1750"/>
      <c r="M5" s="1750"/>
      <c r="N5" s="1750"/>
      <c r="O5" s="270"/>
    </row>
    <row r="6" spans="2:17" s="205" customFormat="1" ht="20.100000000000001" customHeight="1">
      <c r="B6" s="156"/>
      <c r="C6" s="1748"/>
      <c r="D6" s="271" t="s">
        <v>4</v>
      </c>
      <c r="E6" s="271" t="s">
        <v>5</v>
      </c>
      <c r="F6" s="271" t="s">
        <v>6</v>
      </c>
      <c r="G6" s="271" t="s">
        <v>41</v>
      </c>
      <c r="H6" s="271" t="s">
        <v>42</v>
      </c>
      <c r="I6" s="271" t="s">
        <v>96</v>
      </c>
      <c r="J6" s="271" t="s">
        <v>97</v>
      </c>
      <c r="K6" s="271" t="s">
        <v>98</v>
      </c>
      <c r="L6" s="271" t="s">
        <v>226</v>
      </c>
      <c r="M6" s="271" t="s">
        <v>227</v>
      </c>
      <c r="N6" s="271" t="s">
        <v>228</v>
      </c>
      <c r="O6" s="271" t="s">
        <v>229</v>
      </c>
    </row>
    <row r="7" spans="2:17" s="205" customFormat="1" ht="27.95" customHeight="1" thickBot="1">
      <c r="B7" s="272"/>
      <c r="C7" s="1749"/>
      <c r="D7" s="273">
        <v>0</v>
      </c>
      <c r="E7" s="273">
        <v>0.02</v>
      </c>
      <c r="F7" s="273">
        <v>0.04</v>
      </c>
      <c r="G7" s="273">
        <v>0.1</v>
      </c>
      <c r="H7" s="273">
        <v>0.2</v>
      </c>
      <c r="I7" s="273">
        <v>0.5</v>
      </c>
      <c r="J7" s="273">
        <v>0.7</v>
      </c>
      <c r="K7" s="273">
        <v>0.75</v>
      </c>
      <c r="L7" s="273">
        <v>1</v>
      </c>
      <c r="M7" s="273">
        <v>1.5</v>
      </c>
      <c r="N7" s="208" t="s">
        <v>607</v>
      </c>
      <c r="O7" s="208" t="s">
        <v>1549</v>
      </c>
    </row>
    <row r="8" spans="2:17" s="205" customFormat="1" ht="20.100000000000001" customHeight="1">
      <c r="B8" s="725">
        <v>1</v>
      </c>
      <c r="C8" s="1094" t="s">
        <v>631</v>
      </c>
      <c r="D8" s="1095"/>
      <c r="E8" s="1095"/>
      <c r="F8" s="1095"/>
      <c r="G8" s="1095"/>
      <c r="H8" s="1095"/>
      <c r="I8" s="1095"/>
      <c r="J8" s="1095"/>
      <c r="K8" s="1095"/>
      <c r="L8" s="1095"/>
      <c r="M8" s="1095"/>
      <c r="N8" s="1095"/>
      <c r="O8" s="1095">
        <v>0</v>
      </c>
    </row>
    <row r="9" spans="2:17" s="205" customFormat="1" ht="20.100000000000001" customHeight="1">
      <c r="B9" s="727">
        <v>2</v>
      </c>
      <c r="C9" s="744" t="s">
        <v>722</v>
      </c>
      <c r="D9" s="916"/>
      <c r="E9" s="916"/>
      <c r="F9" s="916"/>
      <c r="G9" s="916"/>
      <c r="H9" s="916"/>
      <c r="I9" s="916"/>
      <c r="J9" s="916"/>
      <c r="K9" s="916"/>
      <c r="L9" s="916"/>
      <c r="M9" s="916"/>
      <c r="N9" s="916"/>
      <c r="O9" s="916">
        <v>0</v>
      </c>
    </row>
    <row r="10" spans="2:17" s="205" customFormat="1" ht="20.100000000000001" customHeight="1">
      <c r="B10" s="727">
        <v>3</v>
      </c>
      <c r="C10" s="744" t="s">
        <v>595</v>
      </c>
      <c r="D10" s="916"/>
      <c r="E10" s="916"/>
      <c r="F10" s="916"/>
      <c r="G10" s="916"/>
      <c r="H10" s="916"/>
      <c r="I10" s="916"/>
      <c r="J10" s="916"/>
      <c r="K10" s="916"/>
      <c r="L10" s="916"/>
      <c r="M10" s="916"/>
      <c r="N10" s="916"/>
      <c r="O10" s="916">
        <v>0</v>
      </c>
    </row>
    <row r="11" spans="2:17" s="205" customFormat="1" ht="20.100000000000001" customHeight="1">
      <c r="B11" s="727">
        <v>4</v>
      </c>
      <c r="C11" s="744" t="s">
        <v>596</v>
      </c>
      <c r="D11" s="916"/>
      <c r="E11" s="916"/>
      <c r="F11" s="916"/>
      <c r="G11" s="916"/>
      <c r="H11" s="916"/>
      <c r="I11" s="916"/>
      <c r="J11" s="916"/>
      <c r="K11" s="916"/>
      <c r="L11" s="916"/>
      <c r="M11" s="916"/>
      <c r="N11" s="916"/>
      <c r="O11" s="916">
        <v>0</v>
      </c>
    </row>
    <row r="12" spans="2:17" s="205" customFormat="1" ht="20.100000000000001" customHeight="1">
      <c r="B12" s="727">
        <v>5</v>
      </c>
      <c r="C12" s="744" t="s">
        <v>597</v>
      </c>
      <c r="D12" s="916"/>
      <c r="E12" s="916"/>
      <c r="F12" s="916"/>
      <c r="G12" s="916"/>
      <c r="H12" s="916"/>
      <c r="I12" s="916"/>
      <c r="J12" s="916"/>
      <c r="K12" s="916"/>
      <c r="L12" s="916"/>
      <c r="M12" s="916"/>
      <c r="N12" s="916"/>
      <c r="O12" s="916">
        <v>0</v>
      </c>
    </row>
    <row r="13" spans="2:17" s="205" customFormat="1" ht="20.100000000000001" customHeight="1">
      <c r="B13" s="727">
        <v>6</v>
      </c>
      <c r="C13" s="744" t="s">
        <v>354</v>
      </c>
      <c r="D13" s="916"/>
      <c r="E13" s="916">
        <v>1078665.9412400001</v>
      </c>
      <c r="F13" s="916"/>
      <c r="G13" s="916"/>
      <c r="H13" s="916">
        <v>63943.129380000006</v>
      </c>
      <c r="I13" s="916">
        <v>77197.150319999986</v>
      </c>
      <c r="J13" s="916"/>
      <c r="K13" s="916"/>
      <c r="L13" s="916">
        <v>140.75592</v>
      </c>
      <c r="M13" s="916"/>
      <c r="N13" s="916"/>
      <c r="O13" s="916">
        <v>1219946.9768600001</v>
      </c>
    </row>
    <row r="14" spans="2:17" s="205" customFormat="1" ht="20.100000000000001" customHeight="1">
      <c r="B14" s="727">
        <v>7</v>
      </c>
      <c r="C14" s="744" t="s">
        <v>360</v>
      </c>
      <c r="D14" s="916"/>
      <c r="E14" s="916"/>
      <c r="F14" s="916"/>
      <c r="G14" s="916"/>
      <c r="H14" s="916"/>
      <c r="I14" s="916"/>
      <c r="J14" s="916"/>
      <c r="K14" s="916"/>
      <c r="L14" s="916">
        <v>29701.67496</v>
      </c>
      <c r="M14" s="916"/>
      <c r="N14" s="916"/>
      <c r="O14" s="916">
        <v>29701.67496</v>
      </c>
    </row>
    <row r="15" spans="2:17" s="205" customFormat="1" ht="20.100000000000001" customHeight="1">
      <c r="B15" s="727">
        <v>8</v>
      </c>
      <c r="C15" s="744" t="s">
        <v>598</v>
      </c>
      <c r="D15" s="916"/>
      <c r="E15" s="916"/>
      <c r="F15" s="916"/>
      <c r="G15" s="916"/>
      <c r="H15" s="916"/>
      <c r="I15" s="916"/>
      <c r="J15" s="916"/>
      <c r="K15" s="916">
        <v>1374.35284</v>
      </c>
      <c r="L15" s="916"/>
      <c r="M15" s="916"/>
      <c r="N15" s="916"/>
      <c r="O15" s="916">
        <v>1374.35284</v>
      </c>
    </row>
    <row r="16" spans="2:17" s="205" customFormat="1" ht="20.100000000000001" customHeight="1">
      <c r="B16" s="727">
        <v>9</v>
      </c>
      <c r="C16" s="744" t="s">
        <v>601</v>
      </c>
      <c r="D16" s="916"/>
      <c r="E16" s="916"/>
      <c r="F16" s="916"/>
      <c r="G16" s="916"/>
      <c r="H16" s="916"/>
      <c r="I16" s="916"/>
      <c r="J16" s="916"/>
      <c r="K16" s="916"/>
      <c r="L16" s="916"/>
      <c r="M16" s="916"/>
      <c r="N16" s="916"/>
      <c r="O16" s="916">
        <v>0</v>
      </c>
    </row>
    <row r="17" spans="2:16" s="205" customFormat="1" ht="20.100000000000001" customHeight="1">
      <c r="B17" s="734">
        <v>10</v>
      </c>
      <c r="C17" s="746" t="s">
        <v>603</v>
      </c>
      <c r="D17" s="1096"/>
      <c r="E17" s="1096"/>
      <c r="F17" s="1096"/>
      <c r="G17" s="1096"/>
      <c r="H17" s="1096"/>
      <c r="I17" s="1096"/>
      <c r="J17" s="1096"/>
      <c r="K17" s="1096"/>
      <c r="L17" s="1096"/>
      <c r="M17" s="1096"/>
      <c r="N17" s="1096"/>
      <c r="O17" s="1096">
        <v>0</v>
      </c>
    </row>
    <row r="18" spans="2:16" s="155" customFormat="1" ht="20.100000000000001" customHeight="1" thickBot="1">
      <c r="B18" s="732">
        <v>11</v>
      </c>
      <c r="C18" s="748" t="s">
        <v>234</v>
      </c>
      <c r="D18" s="1097">
        <v>0</v>
      </c>
      <c r="E18" s="1097">
        <v>1078665.9412400001</v>
      </c>
      <c r="F18" s="1097">
        <v>0</v>
      </c>
      <c r="G18" s="1097">
        <v>0</v>
      </c>
      <c r="H18" s="1097">
        <v>63943.129380000006</v>
      </c>
      <c r="I18" s="1097">
        <v>77197.150319999986</v>
      </c>
      <c r="J18" s="1097">
        <v>0</v>
      </c>
      <c r="K18" s="1097">
        <v>1374.35284</v>
      </c>
      <c r="L18" s="1097">
        <v>29842.43088</v>
      </c>
      <c r="M18" s="1097">
        <v>0</v>
      </c>
      <c r="N18" s="1097">
        <v>0</v>
      </c>
      <c r="O18" s="1097">
        <v>1251023.0046600001</v>
      </c>
      <c r="P18" s="395"/>
    </row>
    <row r="19" spans="2:16" s="155" customFormat="1" ht="12.75">
      <c r="B19" s="275"/>
      <c r="D19" s="276"/>
      <c r="E19" s="276"/>
      <c r="F19" s="276"/>
      <c r="G19" s="276"/>
      <c r="H19" s="276"/>
      <c r="I19" s="276"/>
      <c r="J19" s="276"/>
      <c r="K19" s="276"/>
      <c r="L19" s="276"/>
      <c r="M19" s="276"/>
      <c r="N19" s="276"/>
      <c r="O19" s="276"/>
      <c r="P19" s="395"/>
    </row>
    <row r="20" spans="2:16" s="155" customFormat="1" ht="12.75">
      <c r="B20" s="275"/>
      <c r="P20" s="395"/>
    </row>
    <row r="21" spans="2:16" s="153" customFormat="1">
      <c r="B21" s="277"/>
    </row>
    <row r="22" spans="2:16" s="153" customFormat="1">
      <c r="B22" s="277"/>
    </row>
    <row r="23" spans="2:16" s="153" customFormat="1">
      <c r="B23" s="277"/>
    </row>
    <row r="24" spans="2:16" s="153" customFormat="1">
      <c r="B24" s="277"/>
    </row>
  </sheetData>
  <mergeCells count="2">
    <mergeCell ref="C5:C7"/>
    <mergeCell ref="D5:N5"/>
  </mergeCells>
  <hyperlinks>
    <hyperlink ref="Q2" location="Índice!A1" display="Voltar ao Índice" xr:uid="{D8892088-1DBF-4120-8CA1-32732839C49A}"/>
  </hyperlinks>
  <pageMargins left="0.70866141732283472" right="0.70866141732283472" top="0.74803149606299213" bottom="0.74803149606299213" header="0.31496062992125984" footer="0.31496062992125984"/>
  <pageSetup paperSize="9" scale="70" orientation="landscape" r:id="rId1"/>
  <headerFooter>
    <oddHeader>&amp;CPT
Anexo XXV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0753-6C79-4D0D-A62D-81508EF02EFF}">
  <dimension ref="B1:U37"/>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27.7109375" style="5" customWidth="1"/>
    <col min="3" max="10" width="16.7109375" style="5" customWidth="1"/>
    <col min="11" max="11" width="5.42578125" style="5" customWidth="1"/>
    <col min="12" max="12" width="13.85546875" style="5" customWidth="1"/>
    <col min="13" max="16384" width="9.140625" style="5"/>
  </cols>
  <sheetData>
    <row r="1" spans="2:14" ht="18.75">
      <c r="B1" s="3" t="s">
        <v>1550</v>
      </c>
      <c r="L1" s="58"/>
    </row>
    <row r="2" spans="2:14" ht="18.95" customHeight="1">
      <c r="B2" s="153" t="s">
        <v>1039</v>
      </c>
      <c r="E2" s="35"/>
      <c r="L2" s="66" t="s">
        <v>893</v>
      </c>
    </row>
    <row r="3" spans="2:14" ht="15">
      <c r="B3" s="14"/>
      <c r="C3" s="32"/>
      <c r="D3" s="36"/>
      <c r="E3" s="32"/>
      <c r="F3" s="32"/>
      <c r="G3" s="32"/>
      <c r="H3" s="32"/>
      <c r="I3" s="32"/>
      <c r="J3" s="32"/>
      <c r="K3" s="32"/>
      <c r="N3" s="17"/>
    </row>
    <row r="4" spans="2:14" s="155" customFormat="1" ht="20.100000000000001" customHeight="1">
      <c r="B4" s="156"/>
      <c r="C4" s="278"/>
      <c r="D4" s="278" t="s">
        <v>4</v>
      </c>
      <c r="E4" s="278" t="s">
        <v>5</v>
      </c>
      <c r="F4" s="278" t="s">
        <v>6</v>
      </c>
      <c r="G4" s="278" t="s">
        <v>41</v>
      </c>
      <c r="H4" s="278" t="s">
        <v>42</v>
      </c>
      <c r="I4" s="278" t="s">
        <v>96</v>
      </c>
      <c r="J4" s="278" t="s">
        <v>97</v>
      </c>
      <c r="K4" s="278"/>
    </row>
    <row r="5" spans="2:14" s="154" customFormat="1" ht="24.95" customHeight="1">
      <c r="B5" s="1751"/>
      <c r="C5" s="1751" t="s">
        <v>723</v>
      </c>
      <c r="D5" s="1751" t="s">
        <v>92</v>
      </c>
      <c r="E5" s="1751" t="s">
        <v>724</v>
      </c>
      <c r="F5" s="1751" t="s">
        <v>624</v>
      </c>
      <c r="G5" s="1751" t="s">
        <v>625</v>
      </c>
      <c r="H5" s="1751" t="s">
        <v>626</v>
      </c>
      <c r="I5" s="1751" t="s">
        <v>703</v>
      </c>
      <c r="J5" s="1751" t="s">
        <v>725</v>
      </c>
      <c r="K5" s="156"/>
    </row>
    <row r="6" spans="2:14" s="154" customFormat="1" ht="24.95" customHeight="1" thickBot="1">
      <c r="B6" s="1752"/>
      <c r="C6" s="1752"/>
      <c r="D6" s="1752"/>
      <c r="E6" s="1752"/>
      <c r="F6" s="1752"/>
      <c r="G6" s="1752"/>
      <c r="H6" s="1752"/>
      <c r="I6" s="1752"/>
      <c r="J6" s="1752"/>
      <c r="K6" s="156"/>
    </row>
    <row r="7" spans="2:14" s="155" customFormat="1" ht="20.100000000000001" customHeight="1">
      <c r="B7" s="279" t="s">
        <v>1041</v>
      </c>
      <c r="C7" s="278"/>
      <c r="D7" s="267"/>
      <c r="E7" s="267"/>
      <c r="F7" s="267"/>
      <c r="G7" s="267"/>
      <c r="H7" s="267"/>
      <c r="I7" s="267"/>
      <c r="J7" s="267"/>
      <c r="K7" s="267"/>
    </row>
    <row r="8" spans="2:14" s="155" customFormat="1" ht="20.100000000000001" customHeight="1">
      <c r="B8" s="267"/>
      <c r="C8" s="280"/>
      <c r="D8" s="281"/>
      <c r="E8" s="282"/>
      <c r="F8" s="281"/>
      <c r="G8" s="282"/>
      <c r="H8" s="281"/>
      <c r="I8" s="281"/>
      <c r="J8" s="283"/>
      <c r="K8" s="284"/>
    </row>
    <row r="9" spans="2:14" s="155" customFormat="1" ht="20.100000000000001" customHeight="1">
      <c r="B9" s="267"/>
      <c r="C9" s="285" t="s">
        <v>1042</v>
      </c>
      <c r="D9" s="286">
        <v>7.5688500000000003</v>
      </c>
      <c r="E9" s="287">
        <v>1E-3</v>
      </c>
      <c r="F9" s="286">
        <v>8</v>
      </c>
      <c r="G9" s="287">
        <v>0.42259999999999998</v>
      </c>
      <c r="H9" s="286">
        <v>0</v>
      </c>
      <c r="I9" s="286">
        <v>3.6135799999999998</v>
      </c>
      <c r="J9" s="288">
        <v>0.47742762490000001</v>
      </c>
      <c r="K9" s="284"/>
    </row>
    <row r="10" spans="2:14" s="155" customFormat="1" ht="20.100000000000001" customHeight="1">
      <c r="B10" s="267"/>
      <c r="C10" s="285" t="s">
        <v>1043</v>
      </c>
      <c r="D10" s="286">
        <v>1290.46947</v>
      </c>
      <c r="E10" s="287">
        <v>4.0000000000000001E-3</v>
      </c>
      <c r="F10" s="286">
        <v>42</v>
      </c>
      <c r="G10" s="287">
        <v>0.83260000000000001</v>
      </c>
      <c r="H10" s="286">
        <v>0</v>
      </c>
      <c r="I10" s="286">
        <v>392.79904000000005</v>
      </c>
      <c r="J10" s="288">
        <v>0.60858310259999993</v>
      </c>
      <c r="K10" s="284"/>
    </row>
    <row r="11" spans="2:14" s="155" customFormat="1" ht="20.100000000000001" customHeight="1">
      <c r="B11" s="267"/>
      <c r="C11" s="285" t="s">
        <v>1044</v>
      </c>
      <c r="D11" s="286">
        <v>39.382930000000002</v>
      </c>
      <c r="E11" s="287">
        <v>4.0000000000000001E-3</v>
      </c>
      <c r="F11" s="286">
        <v>6</v>
      </c>
      <c r="G11" s="287">
        <v>0.39929999999999999</v>
      </c>
      <c r="H11" s="286">
        <v>0</v>
      </c>
      <c r="I11" s="286">
        <v>16.195059999999998</v>
      </c>
      <c r="J11" s="288">
        <v>0.41122030650000002</v>
      </c>
      <c r="K11" s="284"/>
    </row>
    <row r="12" spans="2:14" s="155" customFormat="1" ht="20.100000000000001" customHeight="1">
      <c r="B12" s="267"/>
      <c r="C12" s="285" t="s">
        <v>1045</v>
      </c>
      <c r="D12" s="286">
        <v>738.44915000000003</v>
      </c>
      <c r="E12" s="287">
        <v>1.4E-2</v>
      </c>
      <c r="F12" s="286">
        <v>19</v>
      </c>
      <c r="G12" s="287">
        <v>0.86660000000000004</v>
      </c>
      <c r="H12" s="286">
        <v>0</v>
      </c>
      <c r="I12" s="286">
        <v>803.40870999999993</v>
      </c>
      <c r="J12" s="288">
        <v>1.6271441155999999</v>
      </c>
      <c r="K12" s="284"/>
    </row>
    <row r="13" spans="2:14" s="155" customFormat="1" ht="20.100000000000001" customHeight="1">
      <c r="B13" s="267"/>
      <c r="C13" s="285" t="s">
        <v>1046</v>
      </c>
      <c r="D13" s="286">
        <v>1926.79144</v>
      </c>
      <c r="E13" s="287">
        <v>4.0300000000000002E-2</v>
      </c>
      <c r="F13" s="286">
        <v>47</v>
      </c>
      <c r="G13" s="287">
        <v>0.82050000000000001</v>
      </c>
      <c r="H13" s="286">
        <v>0</v>
      </c>
      <c r="I13" s="286">
        <v>2734.0007300000002</v>
      </c>
      <c r="J13" s="288">
        <v>2.5950378237000002</v>
      </c>
      <c r="K13" s="284"/>
    </row>
    <row r="14" spans="2:14" s="155" customFormat="1" ht="20.100000000000001" customHeight="1">
      <c r="B14" s="267"/>
      <c r="C14" s="285" t="s">
        <v>1047</v>
      </c>
      <c r="D14" s="286">
        <v>4900.5827099999997</v>
      </c>
      <c r="E14" s="287">
        <v>8.929999999999999E-2</v>
      </c>
      <c r="F14" s="286">
        <v>47</v>
      </c>
      <c r="G14" s="287">
        <v>0.84650000000000003</v>
      </c>
      <c r="H14" s="286">
        <v>0</v>
      </c>
      <c r="I14" s="286">
        <v>7556.6860999999999</v>
      </c>
      <c r="J14" s="288">
        <v>3.0778013325</v>
      </c>
      <c r="K14" s="284"/>
    </row>
    <row r="15" spans="2:14" s="155" customFormat="1" ht="20.100000000000001" customHeight="1">
      <c r="B15" s="267"/>
      <c r="C15" s="289" t="s">
        <v>1048</v>
      </c>
      <c r="D15" s="290">
        <v>56.760269999999998</v>
      </c>
      <c r="E15" s="291">
        <v>0.115</v>
      </c>
      <c r="F15" s="290">
        <v>7</v>
      </c>
      <c r="G15" s="291">
        <v>0.44400000000000001</v>
      </c>
      <c r="H15" s="290">
        <v>0</v>
      </c>
      <c r="I15" s="290">
        <v>89.653179999999992</v>
      </c>
      <c r="J15" s="292">
        <v>1.5795058664999999</v>
      </c>
      <c r="K15" s="284"/>
    </row>
    <row r="16" spans="2:14" s="155" customFormat="1" ht="20.100000000000001" customHeight="1" thickBot="1">
      <c r="B16" s="293" t="s">
        <v>1050</v>
      </c>
      <c r="C16" s="294" t="s">
        <v>1049</v>
      </c>
      <c r="D16" s="295">
        <v>46.396949999999997</v>
      </c>
      <c r="E16" s="296">
        <v>2</v>
      </c>
      <c r="F16" s="295">
        <v>6</v>
      </c>
      <c r="G16" s="296">
        <v>1.1539000000000001</v>
      </c>
      <c r="H16" s="295">
        <v>0</v>
      </c>
      <c r="I16" s="295">
        <v>9.6133299999999995</v>
      </c>
      <c r="J16" s="297">
        <v>0.65749999999999997</v>
      </c>
      <c r="K16" s="298"/>
    </row>
    <row r="17" spans="2:11" s="155" customFormat="1" ht="20.100000000000001" customHeight="1">
      <c r="B17" s="279" t="s">
        <v>1051</v>
      </c>
      <c r="C17" s="278"/>
      <c r="D17" s="267"/>
      <c r="E17" s="267"/>
      <c r="F17" s="267"/>
      <c r="G17" s="267"/>
      <c r="H17" s="267"/>
      <c r="I17" s="267"/>
      <c r="J17" s="267"/>
      <c r="K17" s="267"/>
    </row>
    <row r="18" spans="2:11" s="155" customFormat="1" ht="20.100000000000001" customHeight="1">
      <c r="B18" s="267"/>
      <c r="C18" s="280"/>
      <c r="D18" s="281"/>
      <c r="E18" s="282"/>
      <c r="F18" s="281"/>
      <c r="G18" s="282"/>
      <c r="H18" s="281"/>
      <c r="I18" s="281"/>
      <c r="J18" s="283"/>
      <c r="K18" s="284"/>
    </row>
    <row r="19" spans="2:11" s="155" customFormat="1" ht="20.100000000000001" customHeight="1">
      <c r="B19" s="267"/>
      <c r="C19" s="285" t="s">
        <v>1042</v>
      </c>
      <c r="D19" s="286">
        <v>4.1506699999999999</v>
      </c>
      <c r="E19" s="287">
        <v>1E-3</v>
      </c>
      <c r="F19" s="286">
        <v>2</v>
      </c>
      <c r="G19" s="287">
        <v>0.43169999999999997</v>
      </c>
      <c r="H19" s="286">
        <v>0</v>
      </c>
      <c r="I19" s="286">
        <v>0.47116000000000002</v>
      </c>
      <c r="J19" s="288">
        <v>0.1135151021</v>
      </c>
      <c r="K19" s="284"/>
    </row>
    <row r="20" spans="2:11" s="155" customFormat="1" ht="20.100000000000001" customHeight="1">
      <c r="B20" s="267"/>
      <c r="C20" s="285" t="s">
        <v>1043</v>
      </c>
      <c r="D20" s="286">
        <v>4.6057100000000002</v>
      </c>
      <c r="E20" s="287">
        <v>2E-3</v>
      </c>
      <c r="F20" s="286">
        <v>1</v>
      </c>
      <c r="G20" s="287">
        <v>0.26390000000000002</v>
      </c>
      <c r="H20" s="286">
        <v>0</v>
      </c>
      <c r="I20" s="286">
        <v>0.52181</v>
      </c>
      <c r="J20" s="288">
        <v>0.11329678949999999</v>
      </c>
      <c r="K20" s="284"/>
    </row>
    <row r="21" spans="2:11" s="155" customFormat="1" ht="20.100000000000001" customHeight="1">
      <c r="B21" s="267"/>
      <c r="C21" s="285" t="s">
        <v>1044</v>
      </c>
      <c r="D21" s="286">
        <v>14.32809</v>
      </c>
      <c r="E21" s="287">
        <v>4.0000000000000001E-3</v>
      </c>
      <c r="F21" s="286">
        <v>3</v>
      </c>
      <c r="G21" s="287">
        <v>0.26390000000000002</v>
      </c>
      <c r="H21" s="286">
        <v>0</v>
      </c>
      <c r="I21" s="286">
        <v>2.5316199999999998</v>
      </c>
      <c r="J21" s="288">
        <v>0.17668950289999999</v>
      </c>
      <c r="K21" s="284"/>
    </row>
    <row r="22" spans="2:11" s="155" customFormat="1" ht="20.100000000000001" customHeight="1">
      <c r="B22" s="267"/>
      <c r="C22" s="285" t="s">
        <v>1045</v>
      </c>
      <c r="D22" s="286">
        <v>12.72805</v>
      </c>
      <c r="E22" s="287">
        <v>7.0000000000000001E-3</v>
      </c>
      <c r="F22" s="286">
        <v>2</v>
      </c>
      <c r="G22" s="287">
        <v>0.25509999999999999</v>
      </c>
      <c r="H22" s="286">
        <v>0</v>
      </c>
      <c r="I22" s="286">
        <v>2.9636100000000001</v>
      </c>
      <c r="J22" s="288">
        <v>0.2328410021</v>
      </c>
      <c r="K22" s="284"/>
    </row>
    <row r="23" spans="2:11" s="155" customFormat="1" ht="20.100000000000001" customHeight="1">
      <c r="B23" s="267"/>
      <c r="C23" s="285" t="s">
        <v>1046</v>
      </c>
      <c r="D23" s="286">
        <v>300.41118</v>
      </c>
      <c r="E23" s="287">
        <v>1.2999999999999999E-2</v>
      </c>
      <c r="F23" s="286">
        <v>1</v>
      </c>
      <c r="G23" s="287">
        <v>0.42259999999999998</v>
      </c>
      <c r="H23" s="286">
        <v>0</v>
      </c>
      <c r="I23" s="286">
        <v>244.35480999999999</v>
      </c>
      <c r="J23" s="288">
        <v>0.81340120469999999</v>
      </c>
      <c r="K23" s="284"/>
    </row>
    <row r="24" spans="2:11" s="155" customFormat="1" ht="20.100000000000001" customHeight="1">
      <c r="B24" s="267"/>
      <c r="C24" s="285" t="s">
        <v>1047</v>
      </c>
      <c r="D24" s="286">
        <v>0</v>
      </c>
      <c r="E24" s="287">
        <v>0</v>
      </c>
      <c r="F24" s="286">
        <v>0</v>
      </c>
      <c r="G24" s="287">
        <v>0</v>
      </c>
      <c r="H24" s="286">
        <v>0</v>
      </c>
      <c r="I24" s="286">
        <v>0</v>
      </c>
      <c r="J24" s="288">
        <v>0</v>
      </c>
      <c r="K24" s="284"/>
    </row>
    <row r="25" spans="2:11" s="155" customFormat="1" ht="20.100000000000001" customHeight="1">
      <c r="B25" s="267"/>
      <c r="C25" s="299" t="s">
        <v>1048</v>
      </c>
      <c r="D25" s="300">
        <v>27.49278</v>
      </c>
      <c r="E25" s="301">
        <v>0.115</v>
      </c>
      <c r="F25" s="300">
        <v>9</v>
      </c>
      <c r="G25" s="301">
        <v>0.44400000000000001</v>
      </c>
      <c r="H25" s="300">
        <v>0</v>
      </c>
      <c r="I25" s="300">
        <v>42.572989999999997</v>
      </c>
      <c r="J25" s="302">
        <v>1.5485154543999999</v>
      </c>
      <c r="K25" s="284"/>
    </row>
    <row r="26" spans="2:11" s="155" customFormat="1" ht="20.100000000000001" customHeight="1" thickBot="1">
      <c r="B26" s="293" t="s">
        <v>1052</v>
      </c>
      <c r="C26" s="294" t="s">
        <v>1049</v>
      </c>
      <c r="D26" s="295">
        <v>0</v>
      </c>
      <c r="E26" s="296">
        <v>0</v>
      </c>
      <c r="F26" s="295">
        <v>0</v>
      </c>
      <c r="G26" s="296">
        <v>0</v>
      </c>
      <c r="H26" s="295">
        <v>0</v>
      </c>
      <c r="I26" s="295">
        <v>0</v>
      </c>
      <c r="J26" s="297">
        <v>0</v>
      </c>
      <c r="K26" s="298"/>
    </row>
    <row r="27" spans="2:11" s="155" customFormat="1" ht="24.95" customHeight="1" thickBot="1">
      <c r="B27" s="293" t="s">
        <v>726</v>
      </c>
      <c r="C27" s="294"/>
      <c r="D27" s="295">
        <v>363.71648999999996</v>
      </c>
      <c r="E27" s="296">
        <v>1.9900000000000001E-2</v>
      </c>
      <c r="F27" s="295">
        <v>18</v>
      </c>
      <c r="G27" s="296">
        <v>0.41020000000000001</v>
      </c>
      <c r="H27" s="295">
        <v>0</v>
      </c>
      <c r="I27" s="295">
        <v>293.41601000000003</v>
      </c>
      <c r="J27" s="297">
        <v>0.80671629389999999</v>
      </c>
      <c r="K27" s="298"/>
    </row>
    <row r="36" spans="16:21" ht="23.25">
      <c r="P36" s="33"/>
      <c r="Q36" s="37"/>
      <c r="R36" s="37"/>
      <c r="S36" s="37"/>
      <c r="T36" s="37"/>
      <c r="U36" s="37"/>
    </row>
    <row r="37" spans="16:21" ht="15">
      <c r="P37" s="17"/>
    </row>
  </sheetData>
  <mergeCells count="9">
    <mergeCell ref="H5:H6"/>
    <mergeCell ref="I5:I6"/>
    <mergeCell ref="J5:J6"/>
    <mergeCell ref="B5:B6"/>
    <mergeCell ref="C5:C6"/>
    <mergeCell ref="D5:D6"/>
    <mergeCell ref="E5:E6"/>
    <mergeCell ref="F5:F6"/>
    <mergeCell ref="G5:G6"/>
  </mergeCells>
  <hyperlinks>
    <hyperlink ref="L2" location="Índice!A1" display="Voltar ao Índice" xr:uid="{608B8F2B-B80D-4287-9A50-4952CB6F27E0}"/>
  </hyperlinks>
  <pageMargins left="0.70866141732283472" right="0.70866141732283472" top="0.74803149606299213" bottom="0.74803149606299213" header="0.31496062992125984" footer="0.31496062992125984"/>
  <pageSetup paperSize="9" scale="95" fitToWidth="0" fitToHeight="0" orientation="landscape" r:id="rId1"/>
  <headerFooter>
    <oddHeader>&amp;CPT
Anexo XXV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E1B96-DB04-4100-ADC1-EEE087C30CF3}">
  <dimension ref="A1:O18"/>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4" style="5" customWidth="1"/>
    <col min="3" max="3" width="24.140625" style="5" customWidth="1"/>
    <col min="4" max="11" width="14.42578125" style="5" customWidth="1"/>
    <col min="12" max="12" width="5.42578125" style="5" customWidth="1"/>
    <col min="13" max="13" width="13.7109375" style="5" customWidth="1"/>
    <col min="14" max="16384" width="9.140625" style="5"/>
  </cols>
  <sheetData>
    <row r="1" spans="1:13" ht="20.25">
      <c r="A1" s="3"/>
      <c r="B1" s="1102" t="s">
        <v>1833</v>
      </c>
      <c r="C1" s="3"/>
      <c r="D1" s="3"/>
      <c r="E1" s="3"/>
      <c r="F1" s="3"/>
      <c r="G1" s="3"/>
      <c r="H1" s="3"/>
      <c r="I1" s="3"/>
      <c r="M1" s="58"/>
    </row>
    <row r="2" spans="1:13" ht="18.95" customHeight="1">
      <c r="B2" s="153" t="s">
        <v>1039</v>
      </c>
      <c r="C2" s="29"/>
      <c r="M2" s="66" t="s">
        <v>893</v>
      </c>
    </row>
    <row r="4" spans="1:13" s="155" customFormat="1" ht="20.100000000000001" customHeight="1">
      <c r="C4" s="267"/>
      <c r="D4" s="303" t="s">
        <v>4</v>
      </c>
      <c r="E4" s="303" t="s">
        <v>5</v>
      </c>
      <c r="F4" s="303" t="s">
        <v>6</v>
      </c>
      <c r="G4" s="303" t="s">
        <v>41</v>
      </c>
      <c r="H4" s="303" t="s">
        <v>42</v>
      </c>
      <c r="I4" s="303" t="s">
        <v>96</v>
      </c>
      <c r="J4" s="303" t="s">
        <v>97</v>
      </c>
      <c r="K4" s="303" t="s">
        <v>98</v>
      </c>
      <c r="L4" s="303"/>
    </row>
    <row r="5" spans="1:13" s="155" customFormat="1" ht="20.100000000000001" customHeight="1">
      <c r="C5" s="270"/>
      <c r="D5" s="1753" t="s">
        <v>727</v>
      </c>
      <c r="E5" s="1753"/>
      <c r="F5" s="1753"/>
      <c r="G5" s="1753"/>
      <c r="H5" s="1753" t="s">
        <v>728</v>
      </c>
      <c r="I5" s="1753"/>
      <c r="J5" s="1753"/>
      <c r="K5" s="1753"/>
      <c r="L5" s="156"/>
    </row>
    <row r="6" spans="1:13" s="155" customFormat="1" ht="27.95" customHeight="1">
      <c r="B6" s="1754"/>
      <c r="C6" s="1754" t="s">
        <v>729</v>
      </c>
      <c r="D6" s="1756" t="s">
        <v>730</v>
      </c>
      <c r="E6" s="1756"/>
      <c r="F6" s="1756" t="s">
        <v>731</v>
      </c>
      <c r="G6" s="1756"/>
      <c r="H6" s="1756" t="s">
        <v>730</v>
      </c>
      <c r="I6" s="1756"/>
      <c r="J6" s="1756" t="s">
        <v>731</v>
      </c>
      <c r="K6" s="1756"/>
      <c r="L6" s="207"/>
    </row>
    <row r="7" spans="1:13" s="155" customFormat="1" ht="20.100000000000001" customHeight="1" thickBot="1">
      <c r="B7" s="1755"/>
      <c r="C7" s="1755"/>
      <c r="D7" s="208" t="s">
        <v>732</v>
      </c>
      <c r="E7" s="208" t="s">
        <v>733</v>
      </c>
      <c r="F7" s="208" t="s">
        <v>732</v>
      </c>
      <c r="G7" s="208" t="s">
        <v>733</v>
      </c>
      <c r="H7" s="208" t="s">
        <v>732</v>
      </c>
      <c r="I7" s="208" t="s">
        <v>733</v>
      </c>
      <c r="J7" s="208" t="s">
        <v>732</v>
      </c>
      <c r="K7" s="208" t="s">
        <v>733</v>
      </c>
      <c r="L7" s="207"/>
    </row>
    <row r="8" spans="1:13" s="205" customFormat="1" ht="20.100000000000001" customHeight="1">
      <c r="B8" s="304">
        <v>1</v>
      </c>
      <c r="C8" s="881" t="s">
        <v>734</v>
      </c>
      <c r="D8" s="1098">
        <v>91924.757299999997</v>
      </c>
      <c r="E8" s="1098">
        <v>0</v>
      </c>
      <c r="F8" s="1098">
        <v>817955.93209999998</v>
      </c>
      <c r="G8" s="1098">
        <v>0</v>
      </c>
      <c r="H8" s="1098">
        <v>0</v>
      </c>
      <c r="I8" s="1098">
        <v>0</v>
      </c>
      <c r="J8" s="1098">
        <v>0</v>
      </c>
      <c r="K8" s="1098">
        <v>0</v>
      </c>
      <c r="L8" s="305"/>
    </row>
    <row r="9" spans="1:13" s="205" customFormat="1" ht="20.100000000000001" customHeight="1">
      <c r="B9" s="179">
        <v>2</v>
      </c>
      <c r="C9" s="882" t="s">
        <v>735</v>
      </c>
      <c r="D9" s="1099">
        <v>0</v>
      </c>
      <c r="E9" s="1099">
        <v>0</v>
      </c>
      <c r="F9" s="1099">
        <v>0</v>
      </c>
      <c r="G9" s="1099">
        <v>0</v>
      </c>
      <c r="H9" s="1099">
        <v>0</v>
      </c>
      <c r="I9" s="1099">
        <v>0</v>
      </c>
      <c r="J9" s="1099">
        <v>0</v>
      </c>
      <c r="K9" s="1099">
        <v>0</v>
      </c>
      <c r="L9" s="305"/>
    </row>
    <row r="10" spans="1:13" s="205" customFormat="1" ht="20.100000000000001" customHeight="1">
      <c r="B10" s="179">
        <v>3</v>
      </c>
      <c r="C10" s="882" t="s">
        <v>736</v>
      </c>
      <c r="D10" s="1099">
        <v>0</v>
      </c>
      <c r="E10" s="1099">
        <v>0</v>
      </c>
      <c r="F10" s="1099">
        <v>0</v>
      </c>
      <c r="G10" s="1099">
        <v>0</v>
      </c>
      <c r="H10" s="1099">
        <v>0</v>
      </c>
      <c r="I10" s="1099">
        <v>1000.4131</v>
      </c>
      <c r="J10" s="1099">
        <v>0</v>
      </c>
      <c r="K10" s="1099">
        <v>0</v>
      </c>
      <c r="L10" s="305"/>
    </row>
    <row r="11" spans="1:13" s="205" customFormat="1" ht="20.100000000000001" customHeight="1">
      <c r="B11" s="179">
        <v>4</v>
      </c>
      <c r="C11" s="882" t="s">
        <v>737</v>
      </c>
      <c r="D11" s="1099">
        <v>0</v>
      </c>
      <c r="E11" s="1099">
        <v>0</v>
      </c>
      <c r="F11" s="1099">
        <v>0</v>
      </c>
      <c r="G11" s="1099">
        <v>0</v>
      </c>
      <c r="H11" s="1099">
        <v>0</v>
      </c>
      <c r="I11" s="1099">
        <v>0</v>
      </c>
      <c r="J11" s="1099">
        <v>0</v>
      </c>
      <c r="K11" s="1099">
        <v>0</v>
      </c>
      <c r="L11" s="305"/>
    </row>
    <row r="12" spans="1:13" s="205" customFormat="1" ht="20.100000000000001" customHeight="1">
      <c r="B12" s="179">
        <v>5</v>
      </c>
      <c r="C12" s="882" t="s">
        <v>738</v>
      </c>
      <c r="D12" s="1099">
        <v>0</v>
      </c>
      <c r="E12" s="1099">
        <v>0</v>
      </c>
      <c r="F12" s="1099">
        <v>0</v>
      </c>
      <c r="G12" s="1099">
        <v>0</v>
      </c>
      <c r="H12" s="1099">
        <v>0</v>
      </c>
      <c r="I12" s="1099">
        <v>0</v>
      </c>
      <c r="J12" s="1099">
        <v>0</v>
      </c>
      <c r="K12" s="1099">
        <v>0</v>
      </c>
      <c r="L12" s="305"/>
    </row>
    <row r="13" spans="1:13" s="205" customFormat="1" ht="20.100000000000001" customHeight="1">
      <c r="B13" s="179">
        <v>6</v>
      </c>
      <c r="C13" s="882" t="s">
        <v>739</v>
      </c>
      <c r="D13" s="1099">
        <v>0</v>
      </c>
      <c r="E13" s="1099">
        <v>0</v>
      </c>
      <c r="F13" s="1099">
        <v>0</v>
      </c>
      <c r="G13" s="1099">
        <v>0</v>
      </c>
      <c r="H13" s="1099">
        <v>0</v>
      </c>
      <c r="I13" s="1099">
        <v>0</v>
      </c>
      <c r="J13" s="1099">
        <v>0</v>
      </c>
      <c r="K13" s="1099">
        <v>0</v>
      </c>
      <c r="L13" s="305"/>
    </row>
    <row r="14" spans="1:13" s="205" customFormat="1" ht="20.100000000000001" customHeight="1">
      <c r="B14" s="179">
        <v>7</v>
      </c>
      <c r="C14" s="882" t="s">
        <v>99</v>
      </c>
      <c r="D14" s="1099">
        <v>0</v>
      </c>
      <c r="E14" s="1099">
        <v>0</v>
      </c>
      <c r="F14" s="1099">
        <v>0</v>
      </c>
      <c r="G14" s="1099">
        <v>0</v>
      </c>
      <c r="H14" s="1099">
        <v>0</v>
      </c>
      <c r="I14" s="1099">
        <v>0</v>
      </c>
      <c r="J14" s="1099">
        <v>0</v>
      </c>
      <c r="K14" s="1099">
        <v>0</v>
      </c>
      <c r="L14" s="305"/>
    </row>
    <row r="15" spans="1:13" s="205" customFormat="1" ht="20.100000000000001" customHeight="1">
      <c r="B15" s="263">
        <v>8</v>
      </c>
      <c r="C15" s="556" t="s">
        <v>740</v>
      </c>
      <c r="D15" s="1100">
        <v>0</v>
      </c>
      <c r="E15" s="1100">
        <v>0</v>
      </c>
      <c r="F15" s="1100">
        <v>0</v>
      </c>
      <c r="G15" s="1100">
        <v>0</v>
      </c>
      <c r="H15" s="1100">
        <v>0</v>
      </c>
      <c r="I15" s="1100">
        <v>0</v>
      </c>
      <c r="J15" s="1100">
        <v>0</v>
      </c>
      <c r="K15" s="1100">
        <v>0</v>
      </c>
      <c r="L15" s="305"/>
    </row>
    <row r="16" spans="1:13" s="205" customFormat="1" ht="20.100000000000001" customHeight="1" thickBot="1">
      <c r="B16" s="306">
        <v>9</v>
      </c>
      <c r="C16" s="880" t="s">
        <v>40</v>
      </c>
      <c r="D16" s="1101">
        <v>91924.757299999997</v>
      </c>
      <c r="E16" s="1101">
        <v>0</v>
      </c>
      <c r="F16" s="1101">
        <v>817955.93209999998</v>
      </c>
      <c r="G16" s="1101">
        <v>0</v>
      </c>
      <c r="H16" s="1101">
        <v>0</v>
      </c>
      <c r="I16" s="1101">
        <v>1000.4131</v>
      </c>
      <c r="J16" s="1101">
        <v>0</v>
      </c>
      <c r="K16" s="1101">
        <v>0</v>
      </c>
      <c r="L16" s="305"/>
    </row>
    <row r="17" spans="3:15" s="153" customFormat="1" ht="20.100000000000001" customHeight="1">
      <c r="C17" s="155"/>
      <c r="D17" s="276"/>
      <c r="E17" s="276"/>
      <c r="F17" s="276"/>
      <c r="G17" s="276"/>
      <c r="H17" s="276"/>
      <c r="I17" s="276"/>
      <c r="J17" s="276"/>
      <c r="K17" s="276"/>
      <c r="L17" s="276"/>
    </row>
    <row r="18" spans="3:15">
      <c r="O18" s="7"/>
    </row>
  </sheetData>
  <mergeCells count="8">
    <mergeCell ref="D5:G5"/>
    <mergeCell ref="H5:K5"/>
    <mergeCell ref="B6:B7"/>
    <mergeCell ref="C6:C7"/>
    <mergeCell ref="D6:E6"/>
    <mergeCell ref="F6:G6"/>
    <mergeCell ref="H6:I6"/>
    <mergeCell ref="J6:K6"/>
  </mergeCells>
  <hyperlinks>
    <hyperlink ref="M2" location="Índice!A1" display="Voltar ao Índice" xr:uid="{8DB3DA89-CC2C-4D73-BC6C-33A2EEBEA264}"/>
  </hyperlinks>
  <pageMargins left="0.70866141732283472" right="0.70866141732283472" top="0.74803149606299213" bottom="0.74803149606299213" header="0.31496062992125984" footer="0.31496062992125984"/>
  <pageSetup paperSize="9" scale="90" fitToWidth="0" fitToHeight="0" orientation="landscape" r:id="rId1"/>
  <headerFooter>
    <oddHeader>&amp;CPT
Anexo XXV</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D9B24-2C1B-4643-BE2E-EE2CD73EA5EA}">
  <dimension ref="A1:I146"/>
  <sheetViews>
    <sheetView showGridLines="0" zoomScale="90" zoomScaleNormal="90" zoomScalePageLayoutView="80" workbookViewId="0">
      <selection activeCell="F1" sqref="F1"/>
    </sheetView>
  </sheetViews>
  <sheetFormatPr defaultColWidth="9" defaultRowHeight="14.25"/>
  <cols>
    <col min="1" max="1" width="4.7109375" style="5" customWidth="1"/>
    <col min="2" max="2" width="9" style="5"/>
    <col min="3" max="3" width="130" style="5" customWidth="1"/>
    <col min="4" max="4" width="25.140625" style="5" customWidth="1"/>
    <col min="5" max="5" width="42.7109375" style="5" customWidth="1"/>
    <col min="6" max="6" width="14.5703125" style="5" customWidth="1"/>
    <col min="7" max="16384" width="9" style="5"/>
  </cols>
  <sheetData>
    <row r="1" spans="2:9" ht="21.6" customHeight="1">
      <c r="B1" s="3" t="s">
        <v>101</v>
      </c>
      <c r="F1" s="66" t="s">
        <v>893</v>
      </c>
    </row>
    <row r="2" spans="2:9">
      <c r="B2" s="153" t="s">
        <v>1039</v>
      </c>
      <c r="C2" s="153"/>
      <c r="D2" s="153"/>
      <c r="E2" s="153"/>
    </row>
    <row r="3" spans="2:9">
      <c r="B3" s="154"/>
      <c r="C3" s="155"/>
      <c r="D3" s="155"/>
      <c r="E3" s="155"/>
    </row>
    <row r="4" spans="2:9" ht="44.25" customHeight="1">
      <c r="B4" s="155"/>
      <c r="C4" s="155"/>
      <c r="D4" s="878" t="s">
        <v>103</v>
      </c>
      <c r="E4" s="878" t="s">
        <v>1831</v>
      </c>
    </row>
    <row r="5" spans="2:9" ht="24.95" customHeight="1">
      <c r="B5" s="1711" t="s">
        <v>104</v>
      </c>
      <c r="C5" s="1711"/>
      <c r="D5" s="1711"/>
      <c r="E5" s="1711"/>
    </row>
    <row r="6" spans="2:9" ht="20.100000000000001" customHeight="1">
      <c r="B6" s="157">
        <v>1</v>
      </c>
      <c r="C6" s="158" t="s">
        <v>105</v>
      </c>
      <c r="D6" s="159">
        <v>3015615.88</v>
      </c>
      <c r="E6" s="160"/>
    </row>
    <row r="7" spans="2:9" ht="20.100000000000001" customHeight="1">
      <c r="B7" s="161"/>
      <c r="C7" s="162" t="s">
        <v>106</v>
      </c>
      <c r="D7" s="163">
        <v>3000000</v>
      </c>
      <c r="E7" s="164">
        <v>37</v>
      </c>
    </row>
    <row r="8" spans="2:9" ht="20.100000000000001" customHeight="1">
      <c r="B8" s="161"/>
      <c r="C8" s="162" t="s">
        <v>107</v>
      </c>
      <c r="D8" s="163">
        <v>0</v>
      </c>
      <c r="E8" s="164"/>
    </row>
    <row r="9" spans="2:9" ht="20.100000000000001" customHeight="1">
      <c r="B9" s="161"/>
      <c r="C9" s="162" t="s">
        <v>108</v>
      </c>
      <c r="D9" s="163">
        <v>0</v>
      </c>
      <c r="E9" s="164"/>
    </row>
    <row r="10" spans="2:9" ht="20.100000000000001" customHeight="1">
      <c r="B10" s="161">
        <v>2</v>
      </c>
      <c r="C10" s="162" t="s">
        <v>109</v>
      </c>
      <c r="D10" s="163">
        <v>834752.21</v>
      </c>
      <c r="E10" s="164" t="s">
        <v>1604</v>
      </c>
    </row>
    <row r="11" spans="2:9" ht="20.100000000000001" customHeight="1">
      <c r="B11" s="161">
        <v>3</v>
      </c>
      <c r="C11" s="162" t="s">
        <v>110</v>
      </c>
      <c r="D11" s="163">
        <v>679731.37</v>
      </c>
      <c r="E11" s="164" t="s">
        <v>1604</v>
      </c>
      <c r="I11" s="11"/>
    </row>
    <row r="12" spans="2:9" ht="20.100000000000001" customHeight="1">
      <c r="B12" s="161" t="s">
        <v>111</v>
      </c>
      <c r="C12" s="162" t="s">
        <v>112</v>
      </c>
      <c r="D12" s="163">
        <v>0</v>
      </c>
      <c r="E12" s="164"/>
    </row>
    <row r="13" spans="2:9">
      <c r="B13" s="161">
        <v>4</v>
      </c>
      <c r="C13" s="162" t="s">
        <v>113</v>
      </c>
      <c r="D13" s="163">
        <v>-59280.19</v>
      </c>
      <c r="E13" s="164">
        <v>45</v>
      </c>
    </row>
    <row r="14" spans="2:9" ht="20.100000000000001" customHeight="1">
      <c r="B14" s="161">
        <v>5</v>
      </c>
      <c r="C14" s="162" t="s">
        <v>114</v>
      </c>
      <c r="D14" s="163">
        <v>493046.96</v>
      </c>
      <c r="E14" s="164">
        <v>45</v>
      </c>
    </row>
    <row r="15" spans="2:9" ht="20.100000000000001" customHeight="1">
      <c r="B15" s="165" t="s">
        <v>115</v>
      </c>
      <c r="C15" s="166" t="s">
        <v>116</v>
      </c>
      <c r="D15" s="167">
        <v>201312.98</v>
      </c>
      <c r="E15" s="168">
        <v>44</v>
      </c>
    </row>
    <row r="16" spans="2:9" ht="20.100000000000001" customHeight="1" thickBot="1">
      <c r="B16" s="169">
        <v>6</v>
      </c>
      <c r="C16" s="170" t="s">
        <v>117</v>
      </c>
      <c r="D16" s="171">
        <v>5165179.22</v>
      </c>
      <c r="E16" s="172"/>
    </row>
    <row r="17" spans="2:5" ht="24.95" customHeight="1">
      <c r="B17" s="1712" t="s">
        <v>118</v>
      </c>
      <c r="C17" s="1712"/>
      <c r="D17" s="1712"/>
      <c r="E17" s="1712"/>
    </row>
    <row r="18" spans="2:5" s="177" customFormat="1" ht="20.100000000000001" customHeight="1">
      <c r="B18" s="173">
        <v>7</v>
      </c>
      <c r="C18" s="174" t="s">
        <v>119</v>
      </c>
      <c r="D18" s="175">
        <v>-5960.59</v>
      </c>
      <c r="E18" s="176"/>
    </row>
    <row r="19" spans="2:5" s="177" customFormat="1" ht="20.100000000000001" customHeight="1">
      <c r="B19" s="161">
        <v>8</v>
      </c>
      <c r="C19" s="178" t="s">
        <v>120</v>
      </c>
      <c r="D19" s="163">
        <v>-134060.42000000001</v>
      </c>
      <c r="E19" s="164" t="s">
        <v>1605</v>
      </c>
    </row>
    <row r="20" spans="2:5" s="177" customFormat="1" ht="20.100000000000001" customHeight="1">
      <c r="B20" s="161">
        <v>9</v>
      </c>
      <c r="C20" s="178" t="s">
        <v>21</v>
      </c>
      <c r="D20" s="163"/>
      <c r="E20" s="164"/>
    </row>
    <row r="21" spans="2:5" s="177" customFormat="1" ht="22.5">
      <c r="B21" s="161">
        <v>10</v>
      </c>
      <c r="C21" s="178" t="s">
        <v>121</v>
      </c>
      <c r="D21" s="163">
        <v>-188693.31</v>
      </c>
      <c r="E21" s="164">
        <v>20</v>
      </c>
    </row>
    <row r="22" spans="2:5" s="177" customFormat="1" ht="11.25">
      <c r="B22" s="161">
        <v>11</v>
      </c>
      <c r="C22" s="178" t="s">
        <v>122</v>
      </c>
      <c r="D22" s="163">
        <v>1209223.82</v>
      </c>
      <c r="E22" s="164">
        <v>43</v>
      </c>
    </row>
    <row r="23" spans="2:5" s="177" customFormat="1" ht="20.100000000000001" customHeight="1">
      <c r="B23" s="161">
        <v>12</v>
      </c>
      <c r="C23" s="178" t="s">
        <v>123</v>
      </c>
      <c r="D23" s="163">
        <v>0</v>
      </c>
      <c r="E23" s="164"/>
    </row>
    <row r="24" spans="2:5" s="177" customFormat="1" ht="20.100000000000001" customHeight="1">
      <c r="B24" s="161">
        <v>13</v>
      </c>
      <c r="C24" s="178" t="s">
        <v>124</v>
      </c>
      <c r="D24" s="163">
        <v>0</v>
      </c>
      <c r="E24" s="164"/>
    </row>
    <row r="25" spans="2:5" s="177" customFormat="1" ht="20.100000000000001" customHeight="1">
      <c r="B25" s="161">
        <v>14</v>
      </c>
      <c r="C25" s="178" t="s">
        <v>125</v>
      </c>
      <c r="D25" s="163">
        <v>-124.97</v>
      </c>
      <c r="E25" s="164">
        <v>43</v>
      </c>
    </row>
    <row r="26" spans="2:5" s="177" customFormat="1" ht="20.100000000000001" customHeight="1">
      <c r="B26" s="161">
        <v>15</v>
      </c>
      <c r="C26" s="178" t="s">
        <v>126</v>
      </c>
      <c r="D26" s="163">
        <v>-457965.01</v>
      </c>
      <c r="E26" s="164">
        <v>21</v>
      </c>
    </row>
    <row r="27" spans="2:5" s="177" customFormat="1" ht="20.100000000000001" customHeight="1">
      <c r="B27" s="161">
        <v>16</v>
      </c>
      <c r="C27" s="178" t="s">
        <v>127</v>
      </c>
      <c r="D27" s="163">
        <v>-38.44</v>
      </c>
      <c r="E27" s="164"/>
    </row>
    <row r="28" spans="2:5" s="177" customFormat="1" ht="22.5">
      <c r="B28" s="161">
        <v>17</v>
      </c>
      <c r="C28" s="178" t="s">
        <v>128</v>
      </c>
      <c r="D28" s="163">
        <v>0</v>
      </c>
      <c r="E28" s="164"/>
    </row>
    <row r="29" spans="2:5" s="177" customFormat="1" ht="22.5">
      <c r="B29" s="161">
        <v>18</v>
      </c>
      <c r="C29" s="178" t="s">
        <v>129</v>
      </c>
      <c r="D29" s="163">
        <v>0</v>
      </c>
      <c r="E29" s="164"/>
    </row>
    <row r="30" spans="2:5" s="177" customFormat="1" ht="22.5">
      <c r="B30" s="161">
        <v>19</v>
      </c>
      <c r="C30" s="178" t="s">
        <v>130</v>
      </c>
      <c r="D30" s="163">
        <v>0</v>
      </c>
      <c r="E30" s="164"/>
    </row>
    <row r="31" spans="2:5" s="177" customFormat="1" ht="20.100000000000001" customHeight="1">
      <c r="B31" s="161">
        <v>20</v>
      </c>
      <c r="C31" s="178" t="s">
        <v>21</v>
      </c>
      <c r="D31" s="163"/>
      <c r="E31" s="164"/>
    </row>
    <row r="32" spans="2:5" s="177" customFormat="1" ht="11.25">
      <c r="B32" s="161" t="s">
        <v>131</v>
      </c>
      <c r="C32" s="178" t="s">
        <v>132</v>
      </c>
      <c r="D32" s="163">
        <v>-53957.919999999998</v>
      </c>
      <c r="E32" s="164"/>
    </row>
    <row r="33" spans="2:6" s="177" customFormat="1" ht="20.100000000000001" customHeight="1">
      <c r="B33" s="161" t="s">
        <v>133</v>
      </c>
      <c r="C33" s="178" t="s">
        <v>134</v>
      </c>
      <c r="D33" s="163">
        <v>0</v>
      </c>
      <c r="E33" s="164"/>
    </row>
    <row r="34" spans="2:6" s="177" customFormat="1" ht="20.100000000000001" customHeight="1">
      <c r="B34" s="161" t="s">
        <v>135</v>
      </c>
      <c r="C34" s="179" t="s">
        <v>136</v>
      </c>
      <c r="D34" s="163">
        <v>-53957.919999999998</v>
      </c>
      <c r="E34" s="164"/>
    </row>
    <row r="35" spans="2:6" s="177" customFormat="1" ht="20.100000000000001" customHeight="1">
      <c r="B35" s="161" t="s">
        <v>137</v>
      </c>
      <c r="C35" s="178" t="s">
        <v>138</v>
      </c>
      <c r="D35" s="163">
        <v>0</v>
      </c>
      <c r="E35" s="164"/>
    </row>
    <row r="36" spans="2:6" s="177" customFormat="1" ht="24.95" customHeight="1">
      <c r="B36" s="161">
        <v>21</v>
      </c>
      <c r="C36" s="178" t="s">
        <v>1457</v>
      </c>
      <c r="D36" s="163">
        <v>0</v>
      </c>
      <c r="E36" s="164">
        <v>20</v>
      </c>
    </row>
    <row r="37" spans="2:6" s="177" customFormat="1" ht="20.100000000000001" customHeight="1">
      <c r="B37" s="161">
        <v>22</v>
      </c>
      <c r="C37" s="178" t="s">
        <v>139</v>
      </c>
      <c r="D37" s="163">
        <v>0</v>
      </c>
      <c r="E37" s="164"/>
    </row>
    <row r="38" spans="2:6" s="177" customFormat="1" ht="20.100000000000001" customHeight="1">
      <c r="B38" s="161">
        <v>23</v>
      </c>
      <c r="C38" s="178" t="s">
        <v>140</v>
      </c>
      <c r="D38" s="163">
        <v>0</v>
      </c>
      <c r="E38" s="164">
        <v>14</v>
      </c>
    </row>
    <row r="39" spans="2:6" s="177" customFormat="1" ht="20.100000000000001" customHeight="1">
      <c r="B39" s="161">
        <v>24</v>
      </c>
      <c r="C39" s="178" t="s">
        <v>21</v>
      </c>
      <c r="D39" s="163"/>
      <c r="E39" s="164"/>
    </row>
    <row r="40" spans="2:6" s="177" customFormat="1" ht="20.100000000000001" customHeight="1">
      <c r="B40" s="161">
        <v>25</v>
      </c>
      <c r="C40" s="178" t="s">
        <v>141</v>
      </c>
      <c r="D40" s="163"/>
      <c r="E40" s="164">
        <v>20</v>
      </c>
    </row>
    <row r="41" spans="2:6" s="177" customFormat="1" ht="20.100000000000001" customHeight="1">
      <c r="B41" s="161" t="s">
        <v>142</v>
      </c>
      <c r="C41" s="178" t="s">
        <v>143</v>
      </c>
      <c r="D41" s="163">
        <v>0</v>
      </c>
      <c r="E41" s="164"/>
    </row>
    <row r="42" spans="2:6" s="177" customFormat="1" ht="22.5">
      <c r="B42" s="161" t="s">
        <v>144</v>
      </c>
      <c r="C42" s="178" t="s">
        <v>145</v>
      </c>
      <c r="D42" s="163">
        <v>0</v>
      </c>
      <c r="E42" s="180"/>
    </row>
    <row r="43" spans="2:6" s="177" customFormat="1" ht="20.100000000000001" customHeight="1">
      <c r="B43" s="161">
        <v>26</v>
      </c>
      <c r="C43" s="178" t="s">
        <v>21</v>
      </c>
      <c r="D43" s="163"/>
      <c r="E43" s="164"/>
    </row>
    <row r="44" spans="2:6" s="177" customFormat="1" ht="20.100000000000001" customHeight="1">
      <c r="B44" s="161">
        <v>27</v>
      </c>
      <c r="C44" s="178" t="s">
        <v>1458</v>
      </c>
      <c r="D44" s="163">
        <v>0</v>
      </c>
      <c r="E44" s="164"/>
      <c r="F44" s="181"/>
    </row>
    <row r="45" spans="2:6" s="177" customFormat="1" ht="20.100000000000001" customHeight="1">
      <c r="B45" s="165" t="s">
        <v>146</v>
      </c>
      <c r="C45" s="182" t="s">
        <v>929</v>
      </c>
      <c r="D45" s="167">
        <v>-91146.68</v>
      </c>
      <c r="E45" s="168" t="s">
        <v>1606</v>
      </c>
      <c r="F45" s="181"/>
    </row>
    <row r="46" spans="2:6" s="177" customFormat="1" ht="20.100000000000001" customHeight="1">
      <c r="B46" s="183">
        <v>28</v>
      </c>
      <c r="C46" s="184" t="s">
        <v>147</v>
      </c>
      <c r="D46" s="185">
        <v>277276.48</v>
      </c>
      <c r="E46" s="186"/>
    </row>
    <row r="47" spans="2:6" s="177" customFormat="1" ht="20.100000000000001" customHeight="1" thickBot="1">
      <c r="B47" s="187">
        <v>29</v>
      </c>
      <c r="C47" s="188" t="s">
        <v>44</v>
      </c>
      <c r="D47" s="171">
        <v>5442455.6900000004</v>
      </c>
      <c r="E47" s="172"/>
    </row>
    <row r="48" spans="2:6" ht="24.95" customHeight="1">
      <c r="B48" s="1710" t="s">
        <v>148</v>
      </c>
      <c r="C48" s="1710"/>
      <c r="D48" s="1710"/>
      <c r="E48" s="1710"/>
    </row>
    <row r="49" spans="2:5" s="177" customFormat="1" ht="20.100000000000001" customHeight="1">
      <c r="B49" s="157">
        <v>30</v>
      </c>
      <c r="C49" s="189" t="s">
        <v>149</v>
      </c>
      <c r="D49" s="159">
        <v>399999.98</v>
      </c>
      <c r="E49" s="190">
        <v>40</v>
      </c>
    </row>
    <row r="50" spans="2:5" s="177" customFormat="1" ht="20.100000000000001" customHeight="1">
      <c r="B50" s="161">
        <v>31</v>
      </c>
      <c r="C50" s="178" t="s">
        <v>150</v>
      </c>
      <c r="D50" s="163">
        <v>399999.98</v>
      </c>
      <c r="E50" s="164"/>
    </row>
    <row r="51" spans="2:5" s="177" customFormat="1" ht="20.100000000000001" customHeight="1">
      <c r="B51" s="161">
        <v>32</v>
      </c>
      <c r="C51" s="178" t="s">
        <v>151</v>
      </c>
      <c r="D51" s="163">
        <v>0</v>
      </c>
      <c r="E51" s="164"/>
    </row>
    <row r="52" spans="2:5" s="177" customFormat="1" ht="20.100000000000001" customHeight="1">
      <c r="B52" s="161">
        <v>33</v>
      </c>
      <c r="C52" s="178" t="s">
        <v>152</v>
      </c>
      <c r="D52" s="163">
        <v>0</v>
      </c>
      <c r="E52" s="164"/>
    </row>
    <row r="53" spans="2:5" s="81" customFormat="1" ht="20.100000000000001" customHeight="1">
      <c r="B53" s="161" t="s">
        <v>153</v>
      </c>
      <c r="C53" s="178" t="s">
        <v>154</v>
      </c>
      <c r="D53" s="163">
        <v>0</v>
      </c>
      <c r="E53" s="164"/>
    </row>
    <row r="54" spans="2:5" s="81" customFormat="1" ht="20.100000000000001" customHeight="1">
      <c r="B54" s="161" t="s">
        <v>155</v>
      </c>
      <c r="C54" s="178" t="s">
        <v>156</v>
      </c>
      <c r="D54" s="163">
        <v>0</v>
      </c>
      <c r="E54" s="164"/>
    </row>
    <row r="55" spans="2:5" s="177" customFormat="1" ht="20.100000000000001" customHeight="1">
      <c r="B55" s="161">
        <v>34</v>
      </c>
      <c r="C55" s="178" t="s">
        <v>157</v>
      </c>
      <c r="D55" s="163">
        <v>96341.04</v>
      </c>
      <c r="E55" s="164">
        <v>45</v>
      </c>
    </row>
    <row r="56" spans="2:5" s="177" customFormat="1" ht="20.100000000000001" customHeight="1">
      <c r="B56" s="161">
        <v>35</v>
      </c>
      <c r="C56" s="178" t="s">
        <v>158</v>
      </c>
      <c r="D56" s="163">
        <v>3769.55</v>
      </c>
      <c r="E56" s="164">
        <v>45</v>
      </c>
    </row>
    <row r="57" spans="2:5" s="177" customFormat="1" ht="20.100000000000001" customHeight="1" thickBot="1">
      <c r="B57" s="165">
        <v>36</v>
      </c>
      <c r="C57" s="182" t="s">
        <v>159</v>
      </c>
      <c r="D57" s="167">
        <v>496341.02</v>
      </c>
      <c r="E57" s="168"/>
    </row>
    <row r="58" spans="2:5" ht="24.95" customHeight="1">
      <c r="B58" s="1710" t="s">
        <v>160</v>
      </c>
      <c r="C58" s="1710"/>
      <c r="D58" s="1710"/>
      <c r="E58" s="1710"/>
    </row>
    <row r="59" spans="2:5" s="177" customFormat="1" ht="20.100000000000001" customHeight="1">
      <c r="B59" s="157">
        <v>37</v>
      </c>
      <c r="C59" s="189" t="s">
        <v>161</v>
      </c>
      <c r="D59" s="159">
        <v>0</v>
      </c>
      <c r="E59" s="190"/>
    </row>
    <row r="60" spans="2:5" s="177" customFormat="1" ht="22.5">
      <c r="B60" s="161">
        <v>38</v>
      </c>
      <c r="C60" s="178" t="s">
        <v>162</v>
      </c>
      <c r="D60" s="163">
        <v>0</v>
      </c>
      <c r="E60" s="164"/>
    </row>
    <row r="61" spans="2:5" s="177" customFormat="1" ht="22.5">
      <c r="B61" s="161">
        <v>39</v>
      </c>
      <c r="C61" s="178" t="s">
        <v>163</v>
      </c>
      <c r="D61" s="163">
        <v>0</v>
      </c>
      <c r="E61" s="164"/>
    </row>
    <row r="62" spans="2:5" s="177" customFormat="1" ht="24.95" customHeight="1">
      <c r="B62" s="161">
        <v>40</v>
      </c>
      <c r="C62" s="178" t="s">
        <v>164</v>
      </c>
      <c r="D62" s="163">
        <v>0</v>
      </c>
      <c r="E62" s="164"/>
    </row>
    <row r="63" spans="2:5" s="177" customFormat="1" ht="20.100000000000001" customHeight="1">
      <c r="B63" s="161">
        <v>41</v>
      </c>
      <c r="C63" s="178" t="s">
        <v>21</v>
      </c>
      <c r="D63" s="163"/>
      <c r="E63" s="164"/>
    </row>
    <row r="64" spans="2:5" s="177" customFormat="1" ht="20.100000000000001" customHeight="1">
      <c r="B64" s="161">
        <v>42</v>
      </c>
      <c r="C64" s="178" t="s">
        <v>1459</v>
      </c>
      <c r="D64" s="163">
        <v>0</v>
      </c>
      <c r="E64" s="164"/>
    </row>
    <row r="65" spans="1:5" s="177" customFormat="1" ht="20.100000000000001" customHeight="1">
      <c r="B65" s="161" t="s">
        <v>165</v>
      </c>
      <c r="C65" s="178" t="s">
        <v>166</v>
      </c>
      <c r="D65" s="163">
        <v>0</v>
      </c>
      <c r="E65" s="164"/>
    </row>
    <row r="66" spans="1:5" s="177" customFormat="1" ht="20.100000000000001" customHeight="1">
      <c r="B66" s="161">
        <v>43</v>
      </c>
      <c r="C66" s="178" t="s">
        <v>167</v>
      </c>
      <c r="D66" s="163">
        <v>0</v>
      </c>
      <c r="E66" s="164"/>
    </row>
    <row r="67" spans="1:5" s="177" customFormat="1" ht="20.100000000000001" customHeight="1">
      <c r="B67" s="161">
        <v>44</v>
      </c>
      <c r="C67" s="178" t="s">
        <v>168</v>
      </c>
      <c r="D67" s="163">
        <v>496341.02</v>
      </c>
      <c r="E67" s="164"/>
    </row>
    <row r="68" spans="1:5" s="177" customFormat="1" ht="20.100000000000001" customHeight="1" thickBot="1">
      <c r="B68" s="165">
        <v>45</v>
      </c>
      <c r="C68" s="182" t="s">
        <v>169</v>
      </c>
      <c r="D68" s="167">
        <v>5938796.71</v>
      </c>
      <c r="E68" s="168"/>
    </row>
    <row r="69" spans="1:5" ht="24.95" customHeight="1">
      <c r="B69" s="1710" t="s">
        <v>170</v>
      </c>
      <c r="C69" s="1710"/>
      <c r="D69" s="1710"/>
      <c r="E69" s="1710"/>
    </row>
    <row r="70" spans="1:5" s="177" customFormat="1" ht="20.100000000000001" customHeight="1">
      <c r="B70" s="157">
        <v>46</v>
      </c>
      <c r="C70" s="189" t="s">
        <v>149</v>
      </c>
      <c r="D70" s="159">
        <v>1047875.06</v>
      </c>
      <c r="E70" s="190">
        <v>26</v>
      </c>
    </row>
    <row r="71" spans="1:5" s="177" customFormat="1" ht="24.95" customHeight="1">
      <c r="B71" s="161">
        <v>47</v>
      </c>
      <c r="C71" s="178" t="s">
        <v>171</v>
      </c>
      <c r="D71" s="163">
        <v>0</v>
      </c>
      <c r="E71" s="164"/>
    </row>
    <row r="72" spans="1:5" s="81" customFormat="1" ht="20.100000000000001" customHeight="1">
      <c r="A72" s="191"/>
      <c r="B72" s="161" t="s">
        <v>172</v>
      </c>
      <c r="C72" s="178" t="s">
        <v>173</v>
      </c>
      <c r="D72" s="163">
        <v>0</v>
      </c>
      <c r="E72" s="164"/>
    </row>
    <row r="73" spans="1:5" s="81" customFormat="1" ht="20.100000000000001" customHeight="1">
      <c r="A73" s="191"/>
      <c r="B73" s="161" t="s">
        <v>174</v>
      </c>
      <c r="C73" s="178" t="s">
        <v>175</v>
      </c>
      <c r="D73" s="163">
        <v>0</v>
      </c>
      <c r="E73" s="164"/>
    </row>
    <row r="74" spans="1:5" s="177" customFormat="1" ht="24.95" customHeight="1">
      <c r="B74" s="161">
        <v>48</v>
      </c>
      <c r="C74" s="178" t="s">
        <v>176</v>
      </c>
      <c r="D74" s="163">
        <v>271800.34000000003</v>
      </c>
      <c r="E74" s="164" t="s">
        <v>1607</v>
      </c>
    </row>
    <row r="75" spans="1:5" s="177" customFormat="1" ht="20.100000000000001" customHeight="1">
      <c r="B75" s="161">
        <v>49</v>
      </c>
      <c r="C75" s="178" t="s">
        <v>177</v>
      </c>
      <c r="D75" s="163">
        <v>-15419.45</v>
      </c>
      <c r="E75" s="164"/>
    </row>
    <row r="76" spans="1:5" s="177" customFormat="1" ht="20.100000000000001" customHeight="1">
      <c r="B76" s="161">
        <v>50</v>
      </c>
      <c r="C76" s="178" t="s">
        <v>178</v>
      </c>
      <c r="D76" s="163">
        <v>27682.73</v>
      </c>
      <c r="E76" s="164"/>
    </row>
    <row r="77" spans="1:5" s="177" customFormat="1" ht="20.100000000000001" customHeight="1" thickBot="1">
      <c r="B77" s="165">
        <v>51</v>
      </c>
      <c r="C77" s="182" t="s">
        <v>179</v>
      </c>
      <c r="D77" s="167">
        <v>1347358.13</v>
      </c>
      <c r="E77" s="168"/>
    </row>
    <row r="78" spans="1:5" ht="24.95" customHeight="1">
      <c r="B78" s="1710" t="s">
        <v>180</v>
      </c>
      <c r="C78" s="1710"/>
      <c r="D78" s="1710"/>
      <c r="E78" s="1710"/>
    </row>
    <row r="79" spans="1:5" s="177" customFormat="1" ht="11.25">
      <c r="B79" s="157">
        <v>52</v>
      </c>
      <c r="C79" s="189" t="s">
        <v>181</v>
      </c>
      <c r="D79" s="159">
        <v>0</v>
      </c>
      <c r="E79" s="190"/>
    </row>
    <row r="80" spans="1:5" s="177" customFormat="1" ht="22.5">
      <c r="B80" s="161">
        <v>53</v>
      </c>
      <c r="C80" s="178" t="s">
        <v>182</v>
      </c>
      <c r="D80" s="163">
        <v>0</v>
      </c>
      <c r="E80" s="164"/>
    </row>
    <row r="81" spans="2:5" s="177" customFormat="1" ht="22.5">
      <c r="B81" s="161">
        <v>54</v>
      </c>
      <c r="C81" s="178" t="s">
        <v>183</v>
      </c>
      <c r="D81" s="163">
        <v>0</v>
      </c>
      <c r="E81" s="164"/>
    </row>
    <row r="82" spans="2:5" s="177" customFormat="1" ht="20.100000000000001" customHeight="1">
      <c r="B82" s="161" t="s">
        <v>184</v>
      </c>
      <c r="C82" s="178" t="s">
        <v>21</v>
      </c>
      <c r="D82" s="163"/>
      <c r="E82" s="164"/>
    </row>
    <row r="83" spans="2:5" s="177" customFormat="1" ht="22.5">
      <c r="B83" s="161">
        <v>55</v>
      </c>
      <c r="C83" s="178" t="s">
        <v>185</v>
      </c>
      <c r="D83" s="163">
        <v>-58800</v>
      </c>
      <c r="E83" s="164">
        <v>5</v>
      </c>
    </row>
    <row r="84" spans="2:5" s="177" customFormat="1" ht="20.100000000000001" customHeight="1">
      <c r="B84" s="161">
        <v>56</v>
      </c>
      <c r="C84" s="178" t="s">
        <v>21</v>
      </c>
      <c r="D84" s="163"/>
      <c r="E84" s="164"/>
    </row>
    <row r="85" spans="2:5" s="177" customFormat="1" ht="20.100000000000001" customHeight="1">
      <c r="B85" s="161" t="s">
        <v>1460</v>
      </c>
      <c r="C85" s="178" t="s">
        <v>186</v>
      </c>
      <c r="D85" s="163">
        <v>0</v>
      </c>
      <c r="E85" s="164"/>
    </row>
    <row r="86" spans="2:5" s="177" customFormat="1" ht="20.100000000000001" customHeight="1">
      <c r="B86" s="161" t="s">
        <v>187</v>
      </c>
      <c r="C86" s="178" t="s">
        <v>188</v>
      </c>
      <c r="D86" s="163">
        <v>51357.03</v>
      </c>
      <c r="E86" s="164"/>
    </row>
    <row r="87" spans="2:5" s="177" customFormat="1" ht="20.100000000000001" customHeight="1">
      <c r="B87" s="161">
        <v>57</v>
      </c>
      <c r="C87" s="178" t="s">
        <v>189</v>
      </c>
      <c r="D87" s="163">
        <v>-7442.97</v>
      </c>
      <c r="E87" s="164"/>
    </row>
    <row r="88" spans="2:5" s="177" customFormat="1" ht="20.100000000000001" customHeight="1">
      <c r="B88" s="161">
        <v>58</v>
      </c>
      <c r="C88" s="178" t="s">
        <v>190</v>
      </c>
      <c r="D88" s="163">
        <v>1339915.1599999999</v>
      </c>
      <c r="E88" s="164"/>
    </row>
    <row r="89" spans="2:5" s="177" customFormat="1" ht="20.100000000000001" customHeight="1">
      <c r="B89" s="161">
        <v>59</v>
      </c>
      <c r="C89" s="178" t="s">
        <v>191</v>
      </c>
      <c r="D89" s="163">
        <v>7278711.8700000001</v>
      </c>
      <c r="E89" s="164"/>
    </row>
    <row r="90" spans="2:5" s="177" customFormat="1" ht="20.100000000000001" customHeight="1" thickBot="1">
      <c r="B90" s="165">
        <v>60</v>
      </c>
      <c r="C90" s="182" t="s">
        <v>192</v>
      </c>
      <c r="D90" s="167">
        <v>43102759.049999997</v>
      </c>
      <c r="E90" s="168"/>
    </row>
    <row r="91" spans="2:5" ht="24.95" customHeight="1">
      <c r="B91" s="1710" t="s">
        <v>193</v>
      </c>
      <c r="C91" s="1710"/>
      <c r="D91" s="1710"/>
      <c r="E91" s="1710"/>
    </row>
    <row r="92" spans="2:5" s="177" customFormat="1" ht="20.100000000000001" customHeight="1">
      <c r="B92" s="157">
        <v>61</v>
      </c>
      <c r="C92" s="189" t="s">
        <v>194</v>
      </c>
      <c r="D92" s="192">
        <v>0.12626699107537856</v>
      </c>
      <c r="E92" s="190"/>
    </row>
    <row r="93" spans="2:5" s="177" customFormat="1" ht="20.100000000000001" customHeight="1">
      <c r="B93" s="161">
        <v>62</v>
      </c>
      <c r="C93" s="178" t="s">
        <v>195</v>
      </c>
      <c r="D93" s="193">
        <v>0.1377822869002335</v>
      </c>
      <c r="E93" s="164"/>
    </row>
    <row r="94" spans="2:5" s="177" customFormat="1" ht="20.100000000000001" customHeight="1">
      <c r="B94" s="161">
        <v>63</v>
      </c>
      <c r="C94" s="178" t="s">
        <v>196</v>
      </c>
      <c r="D94" s="193">
        <v>0.16886881563320397</v>
      </c>
      <c r="E94" s="164"/>
    </row>
    <row r="95" spans="2:5" s="177" customFormat="1" ht="20.100000000000001" customHeight="1">
      <c r="B95" s="161">
        <v>64</v>
      </c>
      <c r="C95" s="178" t="s">
        <v>197</v>
      </c>
      <c r="D95" s="193">
        <v>9.1600000000000001E-2</v>
      </c>
      <c r="E95" s="164"/>
    </row>
    <row r="96" spans="2:5" s="177" customFormat="1" ht="20.100000000000001" customHeight="1">
      <c r="B96" s="161">
        <v>65</v>
      </c>
      <c r="C96" s="178" t="s">
        <v>198</v>
      </c>
      <c r="D96" s="193">
        <v>2.49999999999014E-2</v>
      </c>
      <c r="E96" s="164"/>
    </row>
    <row r="97" spans="2:5" s="177" customFormat="1" ht="20.100000000000001" customHeight="1">
      <c r="B97" s="161">
        <v>66</v>
      </c>
      <c r="C97" s="178" t="s">
        <v>199</v>
      </c>
      <c r="D97" s="193"/>
      <c r="E97" s="164"/>
    </row>
    <row r="98" spans="2:5" s="177" customFormat="1" ht="20.100000000000001" customHeight="1">
      <c r="B98" s="161">
        <v>67</v>
      </c>
      <c r="C98" s="178" t="s">
        <v>200</v>
      </c>
      <c r="D98" s="193"/>
      <c r="E98" s="164"/>
    </row>
    <row r="99" spans="2:5" s="177" customFormat="1" ht="11.25">
      <c r="B99" s="161" t="s">
        <v>201</v>
      </c>
      <c r="C99" s="178" t="s">
        <v>202</v>
      </c>
      <c r="D99" s="193">
        <v>7.5000000000400207E-3</v>
      </c>
      <c r="E99" s="164"/>
    </row>
    <row r="100" spans="2:5" s="177" customFormat="1" ht="11.25">
      <c r="B100" s="161" t="s">
        <v>203</v>
      </c>
      <c r="C100" s="178" t="s">
        <v>204</v>
      </c>
      <c r="D100" s="193">
        <v>1.4100000000000001E-2</v>
      </c>
      <c r="E100" s="164"/>
    </row>
    <row r="101" spans="2:5" s="177" customFormat="1" ht="12" thickBot="1">
      <c r="B101" s="165">
        <v>68</v>
      </c>
      <c r="C101" s="182" t="s">
        <v>205</v>
      </c>
      <c r="D101" s="194">
        <v>8.126699107412895E-2</v>
      </c>
      <c r="E101" s="168"/>
    </row>
    <row r="102" spans="2:5" ht="24.95" customHeight="1">
      <c r="B102" s="1710" t="s">
        <v>206</v>
      </c>
      <c r="C102" s="1710"/>
      <c r="D102" s="1710"/>
      <c r="E102" s="1710"/>
    </row>
    <row r="103" spans="2:5" s="177" customFormat="1" ht="20.100000000000001" customHeight="1">
      <c r="B103" s="157">
        <v>69</v>
      </c>
      <c r="C103" s="189" t="s">
        <v>21</v>
      </c>
      <c r="D103" s="159"/>
      <c r="E103" s="190"/>
    </row>
    <row r="104" spans="2:5" s="177" customFormat="1" ht="20.100000000000001" customHeight="1">
      <c r="B104" s="161">
        <v>70</v>
      </c>
      <c r="C104" s="178" t="s">
        <v>21</v>
      </c>
      <c r="D104" s="163"/>
      <c r="E104" s="164"/>
    </row>
    <row r="105" spans="2:5" s="177" customFormat="1" ht="20.100000000000001" customHeight="1" thickBot="1">
      <c r="B105" s="165">
        <v>71</v>
      </c>
      <c r="C105" s="182" t="s">
        <v>21</v>
      </c>
      <c r="D105" s="167"/>
      <c r="E105" s="168"/>
    </row>
    <row r="106" spans="2:5" ht="24.95" customHeight="1">
      <c r="B106" s="1710" t="s">
        <v>207</v>
      </c>
      <c r="C106" s="1710"/>
      <c r="D106" s="1710"/>
      <c r="E106" s="1710"/>
    </row>
    <row r="107" spans="2:5" s="177" customFormat="1" ht="24.95" customHeight="1">
      <c r="B107" s="157">
        <v>72</v>
      </c>
      <c r="C107" s="189" t="s">
        <v>1461</v>
      </c>
      <c r="D107" s="159">
        <v>56103.96</v>
      </c>
      <c r="E107" s="190"/>
    </row>
    <row r="108" spans="2:5" s="177" customFormat="1" ht="24.95" customHeight="1">
      <c r="B108" s="161">
        <v>73</v>
      </c>
      <c r="C108" s="178" t="s">
        <v>208</v>
      </c>
      <c r="D108" s="163">
        <v>264984.88</v>
      </c>
      <c r="E108" s="164"/>
    </row>
    <row r="109" spans="2:5" s="177" customFormat="1" ht="20.100000000000001" customHeight="1">
      <c r="B109" s="161">
        <v>74</v>
      </c>
      <c r="C109" s="178" t="s">
        <v>21</v>
      </c>
      <c r="D109" s="163"/>
      <c r="E109" s="164"/>
    </row>
    <row r="110" spans="2:5" s="177" customFormat="1" ht="24.95" customHeight="1" thickBot="1">
      <c r="B110" s="165">
        <v>75</v>
      </c>
      <c r="C110" s="182" t="s">
        <v>1462</v>
      </c>
      <c r="D110" s="167">
        <v>494666.3</v>
      </c>
      <c r="E110" s="168"/>
    </row>
    <row r="111" spans="2:5" ht="24.95" customHeight="1">
      <c r="B111" s="1710" t="s">
        <v>209</v>
      </c>
      <c r="C111" s="1710"/>
      <c r="D111" s="1710"/>
      <c r="E111" s="1710"/>
    </row>
    <row r="112" spans="2:5" s="177" customFormat="1" ht="11.25">
      <c r="B112" s="157">
        <v>76</v>
      </c>
      <c r="C112" s="189" t="s">
        <v>210</v>
      </c>
      <c r="D112" s="159">
        <v>0</v>
      </c>
      <c r="E112" s="190"/>
    </row>
    <row r="113" spans="2:5" s="177" customFormat="1" ht="20.100000000000001" customHeight="1">
      <c r="B113" s="161">
        <v>77</v>
      </c>
      <c r="C113" s="178" t="s">
        <v>211</v>
      </c>
      <c r="D113" s="163">
        <v>157387.34</v>
      </c>
      <c r="E113" s="164"/>
    </row>
    <row r="114" spans="2:5" s="177" customFormat="1" ht="11.25">
      <c r="B114" s="161">
        <v>78</v>
      </c>
      <c r="C114" s="178" t="s">
        <v>212</v>
      </c>
      <c r="D114" s="163">
        <v>12785.74</v>
      </c>
      <c r="E114" s="164"/>
    </row>
    <row r="115" spans="2:5" s="177" customFormat="1" ht="20.100000000000001" customHeight="1" thickBot="1">
      <c r="B115" s="165">
        <v>79</v>
      </c>
      <c r="C115" s="182" t="s">
        <v>213</v>
      </c>
      <c r="D115" s="167">
        <v>132977.39000000001</v>
      </c>
      <c r="E115" s="168"/>
    </row>
    <row r="116" spans="2:5" ht="24.95" customHeight="1">
      <c r="B116" s="1710" t="s">
        <v>214</v>
      </c>
      <c r="C116" s="1710"/>
      <c r="D116" s="1710"/>
      <c r="E116" s="1710"/>
    </row>
    <row r="117" spans="2:5" s="177" customFormat="1" ht="20.100000000000001" customHeight="1">
      <c r="B117" s="157">
        <v>80</v>
      </c>
      <c r="C117" s="189" t="s">
        <v>215</v>
      </c>
      <c r="D117" s="159"/>
      <c r="E117" s="190"/>
    </row>
    <row r="118" spans="2:5" s="177" customFormat="1" ht="20.100000000000001" customHeight="1">
      <c r="B118" s="161">
        <v>81</v>
      </c>
      <c r="C118" s="178" t="s">
        <v>216</v>
      </c>
      <c r="D118" s="163"/>
      <c r="E118" s="164"/>
    </row>
    <row r="119" spans="2:5" s="177" customFormat="1" ht="20.100000000000001" customHeight="1">
      <c r="B119" s="161">
        <v>82</v>
      </c>
      <c r="C119" s="178" t="s">
        <v>217</v>
      </c>
      <c r="D119" s="163"/>
      <c r="E119" s="164"/>
    </row>
    <row r="120" spans="2:5" s="177" customFormat="1" ht="20.100000000000001" customHeight="1">
      <c r="B120" s="161">
        <v>83</v>
      </c>
      <c r="C120" s="178" t="s">
        <v>218</v>
      </c>
      <c r="D120" s="163"/>
      <c r="E120" s="164"/>
    </row>
    <row r="121" spans="2:5" s="177" customFormat="1" ht="20.100000000000001" customHeight="1">
      <c r="B121" s="161">
        <v>84</v>
      </c>
      <c r="C121" s="178" t="s">
        <v>219</v>
      </c>
      <c r="D121" s="163"/>
      <c r="E121" s="164"/>
    </row>
    <row r="122" spans="2:5" s="177" customFormat="1" ht="20.100000000000001" customHeight="1">
      <c r="B122" s="161">
        <v>85</v>
      </c>
      <c r="C122" s="178" t="s">
        <v>220</v>
      </c>
      <c r="D122" s="163"/>
      <c r="E122" s="164"/>
    </row>
    <row r="123" spans="2:5">
      <c r="B123" s="195"/>
      <c r="C123" s="153"/>
      <c r="D123" s="153"/>
      <c r="E123" s="153"/>
    </row>
    <row r="124" spans="2:5">
      <c r="B124" s="195"/>
      <c r="C124" s="153"/>
      <c r="D124" s="153"/>
      <c r="E124" s="153"/>
    </row>
    <row r="125" spans="2:5">
      <c r="B125" s="196"/>
      <c r="C125" s="153"/>
      <c r="D125" s="153"/>
      <c r="E125" s="153"/>
    </row>
    <row r="126" spans="2:5">
      <c r="B126" s="196"/>
      <c r="C126" s="153"/>
      <c r="D126" s="153"/>
      <c r="E126" s="153"/>
    </row>
    <row r="127" spans="2:5">
      <c r="B127" s="196"/>
      <c r="C127" s="153"/>
      <c r="D127" s="153"/>
      <c r="E127" s="153"/>
    </row>
    <row r="128" spans="2:5">
      <c r="B128" s="196"/>
      <c r="C128" s="153"/>
      <c r="D128" s="153"/>
      <c r="E128" s="153"/>
    </row>
    <row r="129" spans="2:5">
      <c r="B129" s="153"/>
      <c r="C129" s="153"/>
      <c r="D129" s="153"/>
      <c r="E129" s="153"/>
    </row>
    <row r="130" spans="2:5">
      <c r="B130" s="153"/>
      <c r="C130" s="153"/>
      <c r="D130" s="153"/>
      <c r="E130" s="153"/>
    </row>
    <row r="131" spans="2:5">
      <c r="B131" s="153"/>
      <c r="C131" s="153"/>
      <c r="D131" s="153"/>
      <c r="E131" s="153"/>
    </row>
    <row r="132" spans="2:5">
      <c r="B132" s="153"/>
      <c r="C132" s="153"/>
      <c r="D132" s="153"/>
      <c r="E132" s="153"/>
    </row>
    <row r="133" spans="2:5">
      <c r="B133" s="153"/>
      <c r="C133" s="153"/>
      <c r="D133" s="153"/>
      <c r="E133" s="153"/>
    </row>
    <row r="134" spans="2:5">
      <c r="B134" s="153"/>
      <c r="C134" s="153"/>
      <c r="D134" s="153"/>
      <c r="E134" s="153"/>
    </row>
    <row r="135" spans="2:5">
      <c r="B135" s="153"/>
      <c r="C135" s="153"/>
      <c r="D135" s="153"/>
      <c r="E135" s="153"/>
    </row>
    <row r="136" spans="2:5">
      <c r="B136" s="153"/>
      <c r="C136" s="153"/>
      <c r="D136" s="153"/>
      <c r="E136" s="153"/>
    </row>
    <row r="137" spans="2:5">
      <c r="B137" s="153"/>
      <c r="C137" s="153"/>
      <c r="D137" s="153"/>
      <c r="E137" s="153"/>
    </row>
    <row r="138" spans="2:5">
      <c r="B138" s="153"/>
      <c r="C138" s="153"/>
      <c r="D138" s="153"/>
      <c r="E138" s="153"/>
    </row>
    <row r="139" spans="2:5">
      <c r="B139" s="153"/>
      <c r="C139" s="153"/>
      <c r="D139" s="153"/>
      <c r="E139" s="153"/>
    </row>
    <row r="140" spans="2:5">
      <c r="B140" s="153"/>
      <c r="C140" s="153"/>
      <c r="D140" s="153"/>
      <c r="E140" s="153"/>
    </row>
    <row r="141" spans="2:5">
      <c r="B141" s="153"/>
      <c r="C141" s="153"/>
      <c r="D141" s="153"/>
      <c r="E141" s="153"/>
    </row>
    <row r="142" spans="2:5">
      <c r="B142" s="153"/>
      <c r="C142" s="153"/>
      <c r="D142" s="153"/>
      <c r="E142" s="153"/>
    </row>
    <row r="143" spans="2:5">
      <c r="B143" s="153"/>
      <c r="C143" s="153"/>
      <c r="D143" s="153"/>
      <c r="E143" s="153"/>
    </row>
    <row r="144" spans="2:5">
      <c r="B144" s="153"/>
      <c r="C144" s="153"/>
      <c r="D144" s="153"/>
      <c r="E144" s="153"/>
    </row>
    <row r="145" spans="2:5">
      <c r="B145" s="153"/>
      <c r="C145" s="153"/>
      <c r="D145" s="153"/>
      <c r="E145" s="153"/>
    </row>
    <row r="146" spans="2:5">
      <c r="B146" s="153"/>
      <c r="C146" s="153"/>
      <c r="D146" s="153"/>
      <c r="E146" s="153"/>
    </row>
  </sheetData>
  <mergeCells count="11">
    <mergeCell ref="B78:E78"/>
    <mergeCell ref="B5:E5"/>
    <mergeCell ref="B17:E17"/>
    <mergeCell ref="B48:E48"/>
    <mergeCell ref="B58:E58"/>
    <mergeCell ref="B69:E69"/>
    <mergeCell ref="B91:E91"/>
    <mergeCell ref="B102:E102"/>
    <mergeCell ref="B106:E106"/>
    <mergeCell ref="B111:E111"/>
    <mergeCell ref="B116:E116"/>
  </mergeCells>
  <hyperlinks>
    <hyperlink ref="F1" location="Índice!A1" display="Voltar ao Índice" xr:uid="{3609D413-80D2-45F7-AD81-DAEFFA36D884}"/>
  </hyperlinks>
  <pageMargins left="0.23622047244094491" right="0.23622047244094491" top="0.74803149606299213" bottom="0.74803149606299213" header="0.31496062992125984" footer="0.31496062992125984"/>
  <pageSetup paperSize="9" scale="75" orientation="landscape" r:id="rId1"/>
  <headerFooter>
    <oddHeader>&amp;CPT
Anexo VII</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5DF51-D606-4C31-8540-985D21BD4626}">
  <dimension ref="B1:J16"/>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9.140625" style="5"/>
    <col min="3" max="3" width="49.7109375" style="5" customWidth="1"/>
    <col min="4" max="5" width="18.140625" style="5" customWidth="1"/>
    <col min="6" max="6" width="5" style="121" customWidth="1"/>
    <col min="7" max="7" width="15.140625" style="5" customWidth="1"/>
    <col min="8" max="16384" width="9.140625" style="5"/>
  </cols>
  <sheetData>
    <row r="1" spans="2:10" ht="18.75">
      <c r="B1" s="3" t="s">
        <v>695</v>
      </c>
      <c r="G1" s="66" t="s">
        <v>893</v>
      </c>
    </row>
    <row r="2" spans="2:10">
      <c r="B2" s="153" t="s">
        <v>1039</v>
      </c>
    </row>
    <row r="3" spans="2:10">
      <c r="C3" s="22"/>
      <c r="D3" s="30"/>
      <c r="E3" s="30"/>
      <c r="F3" s="307"/>
    </row>
    <row r="4" spans="2:10" s="125" customFormat="1" ht="20.100000000000001" customHeight="1">
      <c r="B4" s="1757" t="s">
        <v>1836</v>
      </c>
      <c r="C4" s="1758"/>
      <c r="D4" s="278" t="s">
        <v>4</v>
      </c>
      <c r="E4" s="278" t="s">
        <v>5</v>
      </c>
      <c r="F4" s="308"/>
    </row>
    <row r="5" spans="2:10" s="125" customFormat="1" ht="20.100000000000001" customHeight="1" thickBot="1">
      <c r="B5" s="309"/>
      <c r="C5" s="310"/>
      <c r="D5" s="264" t="s">
        <v>741</v>
      </c>
      <c r="E5" s="264" t="s">
        <v>742</v>
      </c>
      <c r="F5" s="308"/>
    </row>
    <row r="6" spans="2:10" s="125" customFormat="1" ht="20.100000000000001" customHeight="1">
      <c r="B6" s="1759" t="s">
        <v>743</v>
      </c>
      <c r="C6" s="1759"/>
      <c r="D6" s="311"/>
      <c r="E6" s="311"/>
      <c r="F6" s="312"/>
      <c r="J6" s="68"/>
    </row>
    <row r="7" spans="2:10" s="125" customFormat="1" ht="20.100000000000001" customHeight="1">
      <c r="B7" s="161">
        <v>1</v>
      </c>
      <c r="C7" s="313" t="s">
        <v>1551</v>
      </c>
      <c r="D7" s="314"/>
      <c r="E7" s="314"/>
      <c r="F7" s="312"/>
    </row>
    <row r="8" spans="2:10" s="125" customFormat="1" ht="20.100000000000001" customHeight="1">
      <c r="B8" s="161">
        <v>2</v>
      </c>
      <c r="C8" s="313" t="s">
        <v>1552</v>
      </c>
      <c r="D8" s="314"/>
      <c r="E8" s="314"/>
      <c r="F8" s="312"/>
    </row>
    <row r="9" spans="2:10" s="125" customFormat="1" ht="20.100000000000001" customHeight="1">
      <c r="B9" s="161">
        <v>3</v>
      </c>
      <c r="C9" s="313" t="s">
        <v>1553</v>
      </c>
      <c r="D9" s="314"/>
      <c r="E9" s="314"/>
      <c r="F9" s="312"/>
    </row>
    <row r="10" spans="2:10" s="125" customFormat="1" ht="20.100000000000001" customHeight="1">
      <c r="B10" s="161">
        <v>4</v>
      </c>
      <c r="C10" s="313" t="s">
        <v>744</v>
      </c>
      <c r="D10" s="314"/>
      <c r="E10" s="314"/>
      <c r="F10" s="312"/>
    </row>
    <row r="11" spans="2:10" s="125" customFormat="1" ht="20.100000000000001" customHeight="1">
      <c r="B11" s="161">
        <v>5</v>
      </c>
      <c r="C11" s="313" t="s">
        <v>745</v>
      </c>
      <c r="D11" s="314"/>
      <c r="E11" s="314"/>
      <c r="F11" s="312"/>
    </row>
    <row r="12" spans="2:10" s="125" customFormat="1" ht="20.100000000000001" customHeight="1">
      <c r="B12" s="161">
        <v>6</v>
      </c>
      <c r="C12" s="315" t="s">
        <v>746</v>
      </c>
      <c r="D12" s="314"/>
      <c r="E12" s="314"/>
      <c r="F12" s="312"/>
    </row>
    <row r="13" spans="2:10" s="125" customFormat="1" ht="20.100000000000001" customHeight="1">
      <c r="B13" s="1760" t="s">
        <v>747</v>
      </c>
      <c r="C13" s="1760"/>
      <c r="D13" s="316"/>
      <c r="E13" s="316"/>
      <c r="F13" s="312"/>
    </row>
    <row r="14" spans="2:10" s="125" customFormat="1" ht="20.100000000000001" customHeight="1">
      <c r="B14" s="161">
        <v>7</v>
      </c>
      <c r="C14" s="313" t="s">
        <v>748</v>
      </c>
      <c r="D14" s="314"/>
      <c r="E14" s="314"/>
      <c r="F14" s="312"/>
      <c r="J14" s="68"/>
    </row>
    <row r="15" spans="2:10" s="125" customFormat="1" ht="20.100000000000001" customHeight="1">
      <c r="B15" s="317">
        <v>8</v>
      </c>
      <c r="C15" s="318" t="s">
        <v>749</v>
      </c>
      <c r="D15" s="319"/>
      <c r="E15" s="319"/>
      <c r="F15" s="312"/>
    </row>
    <row r="16" spans="2:10">
      <c r="B16" s="153"/>
      <c r="C16" s="153"/>
      <c r="D16" s="153"/>
      <c r="E16" s="153"/>
      <c r="F16" s="320"/>
    </row>
  </sheetData>
  <mergeCells count="3">
    <mergeCell ref="B4:C4"/>
    <mergeCell ref="B6:C6"/>
    <mergeCell ref="B13:C13"/>
  </mergeCells>
  <hyperlinks>
    <hyperlink ref="G1" location="Índice!A1" display="Voltar ao Índice" xr:uid="{7E5A7F33-4A58-444C-BB08-F8A9F7E7BB6C}"/>
  </hyperlinks>
  <pageMargins left="0.70866141732283472" right="0.70866141732283472" top="0.74803149606299213" bottom="0.74803149606299213" header="0.31496062992125984" footer="0.31496062992125984"/>
  <pageSetup paperSize="9" fitToWidth="0" fitToHeight="0" orientation="landscape" r:id="rId1"/>
  <headerFooter>
    <oddHeader>&amp;CPT
Anexo XXV</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1CFBC-8BAF-4481-BE84-7AC045D71AF8}">
  <sheetPr>
    <pageSetUpPr fitToPage="1"/>
  </sheetPr>
  <dimension ref="B1:G18"/>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8.140625" style="5" customWidth="1"/>
    <col min="3" max="3" width="55" style="5" customWidth="1"/>
    <col min="4" max="4" width="28.5703125" style="153" customWidth="1"/>
    <col min="5" max="5" width="9.140625" style="5" customWidth="1"/>
    <col min="6" max="6" width="4.7109375" style="5" customWidth="1"/>
    <col min="7" max="7" width="14.85546875" style="5" customWidth="1"/>
    <col min="8" max="8" width="11.85546875" style="5" customWidth="1"/>
    <col min="9" max="16384" width="9.140625" style="5"/>
  </cols>
  <sheetData>
    <row r="1" spans="2:7" ht="36.75" customHeight="1">
      <c r="B1" s="1726" t="s">
        <v>696</v>
      </c>
      <c r="C1" s="1726"/>
      <c r="D1" s="1726"/>
      <c r="E1" s="1726"/>
      <c r="G1" s="66" t="s">
        <v>893</v>
      </c>
    </row>
    <row r="2" spans="2:7">
      <c r="B2" s="153" t="s">
        <v>1039</v>
      </c>
    </row>
    <row r="3" spans="2:7" s="125" customFormat="1">
      <c r="B3" s="153"/>
      <c r="C3" s="69"/>
      <c r="D3" s="156"/>
      <c r="G3" s="151"/>
    </row>
    <row r="4" spans="2:7" s="125" customFormat="1" ht="20.25" customHeight="1">
      <c r="B4" s="1757" t="s">
        <v>21</v>
      </c>
      <c r="C4" s="1758"/>
      <c r="D4" s="268" t="s">
        <v>4</v>
      </c>
      <c r="G4" s="136"/>
    </row>
    <row r="5" spans="2:7" s="155" customFormat="1" ht="39" customHeight="1" thickBot="1">
      <c r="B5" s="269"/>
      <c r="C5" s="269"/>
      <c r="D5" s="321" t="s">
        <v>703</v>
      </c>
      <c r="F5" s="395"/>
      <c r="G5" s="403"/>
    </row>
    <row r="6" spans="2:7" s="205" customFormat="1" ht="20.100000000000001" customHeight="1">
      <c r="B6" s="322">
        <v>1</v>
      </c>
      <c r="C6" s="323" t="s">
        <v>750</v>
      </c>
      <c r="D6" s="304"/>
    </row>
    <row r="7" spans="2:7" s="205" customFormat="1" ht="20.100000000000001" customHeight="1">
      <c r="B7" s="209">
        <v>2</v>
      </c>
      <c r="C7" s="179" t="s">
        <v>751</v>
      </c>
      <c r="D7" s="179"/>
    </row>
    <row r="8" spans="2:7" s="205" customFormat="1" ht="20.100000000000001" customHeight="1">
      <c r="B8" s="209">
        <v>3</v>
      </c>
      <c r="C8" s="179" t="s">
        <v>752</v>
      </c>
      <c r="D8" s="179"/>
    </row>
    <row r="9" spans="2:7" s="205" customFormat="1" ht="20.100000000000001" customHeight="1">
      <c r="B9" s="209">
        <v>4</v>
      </c>
      <c r="C9" s="179" t="s">
        <v>753</v>
      </c>
      <c r="D9" s="179"/>
    </row>
    <row r="10" spans="2:7" s="205" customFormat="1" ht="20.100000000000001" customHeight="1">
      <c r="B10" s="209">
        <v>5</v>
      </c>
      <c r="C10" s="179" t="s">
        <v>754</v>
      </c>
      <c r="D10" s="179"/>
    </row>
    <row r="11" spans="2:7" s="205" customFormat="1" ht="20.100000000000001" customHeight="1">
      <c r="B11" s="209">
        <v>6</v>
      </c>
      <c r="C11" s="179" t="s">
        <v>755</v>
      </c>
      <c r="D11" s="179"/>
    </row>
    <row r="12" spans="2:7" s="205" customFormat="1" ht="20.100000000000001" customHeight="1">
      <c r="B12" s="209">
        <v>7</v>
      </c>
      <c r="C12" s="179" t="s">
        <v>756</v>
      </c>
      <c r="D12" s="179"/>
    </row>
    <row r="13" spans="2:7" s="205" customFormat="1" ht="20.100000000000001" customHeight="1">
      <c r="B13" s="209">
        <v>8</v>
      </c>
      <c r="C13" s="179" t="s">
        <v>607</v>
      </c>
      <c r="D13" s="179"/>
    </row>
    <row r="14" spans="2:7" s="205" customFormat="1" ht="20.100000000000001" customHeight="1" thickBot="1">
      <c r="B14" s="324">
        <v>9</v>
      </c>
      <c r="C14" s="325" t="s">
        <v>757</v>
      </c>
      <c r="D14" s="326"/>
    </row>
    <row r="15" spans="2:7" s="153" customFormat="1"/>
    <row r="16" spans="2:7" s="153" customFormat="1"/>
    <row r="17" s="153" customFormat="1"/>
    <row r="18" s="153" customFormat="1"/>
  </sheetData>
  <mergeCells count="2">
    <mergeCell ref="B4:C4"/>
    <mergeCell ref="B1:E1"/>
  </mergeCells>
  <hyperlinks>
    <hyperlink ref="G1" location="Índice!A1" display="Voltar ao Índice" xr:uid="{171D22DB-4CC7-49AE-B52D-A9C5AFF8C301}"/>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2D5D-DD92-49DE-B3F3-E58A702964FC}">
  <sheetPr>
    <pageSetUpPr fitToPage="1"/>
  </sheetPr>
  <dimension ref="B1:G25"/>
  <sheetViews>
    <sheetView showGridLines="0" zoomScale="90" zoomScaleNormal="90" zoomScalePageLayoutView="60" workbookViewId="0">
      <selection activeCell="J2" sqref="J2"/>
    </sheetView>
  </sheetViews>
  <sheetFormatPr defaultColWidth="9.140625" defaultRowHeight="14.25"/>
  <cols>
    <col min="1" max="1" width="4.7109375" style="1" customWidth="1"/>
    <col min="2" max="2" width="9.140625" style="1"/>
    <col min="3" max="3" width="95.5703125" style="1" customWidth="1"/>
    <col min="4" max="4" width="17.7109375" style="1" customWidth="1"/>
    <col min="5" max="5" width="18.7109375" style="1" customWidth="1"/>
    <col min="6" max="6" width="4.7109375" style="1" customWidth="1"/>
    <col min="7" max="7" width="14.28515625" style="1" customWidth="1"/>
    <col min="8" max="16384" width="9.140625" style="1"/>
  </cols>
  <sheetData>
    <row r="1" spans="2:7" ht="18.75">
      <c r="B1" s="3" t="s">
        <v>697</v>
      </c>
      <c r="G1" s="66" t="s">
        <v>893</v>
      </c>
    </row>
    <row r="2" spans="2:7">
      <c r="B2" s="153" t="s">
        <v>1039</v>
      </c>
      <c r="C2" s="153"/>
      <c r="D2" s="153"/>
      <c r="E2" s="153"/>
    </row>
    <row r="3" spans="2:7" s="2" customFormat="1" ht="20.100000000000001" customHeight="1">
      <c r="B3" s="156"/>
      <c r="C3" s="327"/>
      <c r="D3" s="206" t="s">
        <v>4</v>
      </c>
      <c r="E3" s="206" t="s">
        <v>5</v>
      </c>
    </row>
    <row r="4" spans="2:7" s="2" customFormat="1" ht="27.95" customHeight="1" thickBot="1">
      <c r="B4" s="272"/>
      <c r="C4" s="328"/>
      <c r="D4" s="272" t="s">
        <v>758</v>
      </c>
      <c r="E4" s="272" t="s">
        <v>703</v>
      </c>
    </row>
    <row r="5" spans="2:7" s="2" customFormat="1" ht="20.100000000000001" customHeight="1">
      <c r="B5" s="329">
        <v>1</v>
      </c>
      <c r="C5" s="720" t="s">
        <v>759</v>
      </c>
      <c r="D5" s="1103"/>
      <c r="E5" s="1104">
        <v>21573.318800000001</v>
      </c>
    </row>
    <row r="6" spans="2:7" s="2" customFormat="1" ht="20.100000000000001" customHeight="1">
      <c r="B6" s="209">
        <v>2</v>
      </c>
      <c r="C6" s="882" t="s">
        <v>760</v>
      </c>
      <c r="D6" s="900">
        <v>1078665.9412</v>
      </c>
      <c r="E6" s="900">
        <v>21573.318800000001</v>
      </c>
    </row>
    <row r="7" spans="2:7" s="2" customFormat="1" ht="20.100000000000001" customHeight="1">
      <c r="B7" s="209">
        <v>3</v>
      </c>
      <c r="C7" s="721" t="s">
        <v>761</v>
      </c>
      <c r="D7" s="900">
        <v>1078665.9412</v>
      </c>
      <c r="E7" s="900">
        <v>21573.318800000001</v>
      </c>
    </row>
    <row r="8" spans="2:7" s="2" customFormat="1" ht="20.100000000000001" customHeight="1">
      <c r="B8" s="209">
        <v>4</v>
      </c>
      <c r="C8" s="721" t="s">
        <v>762</v>
      </c>
      <c r="D8" s="900">
        <v>0</v>
      </c>
      <c r="E8" s="900">
        <v>0</v>
      </c>
    </row>
    <row r="9" spans="2:7" s="2" customFormat="1" ht="20.100000000000001" customHeight="1">
      <c r="B9" s="209">
        <v>5</v>
      </c>
      <c r="C9" s="721" t="s">
        <v>763</v>
      </c>
      <c r="D9" s="900">
        <v>0</v>
      </c>
      <c r="E9" s="900">
        <v>0</v>
      </c>
    </row>
    <row r="10" spans="2:7" s="2" customFormat="1" ht="20.100000000000001" customHeight="1">
      <c r="B10" s="209">
        <v>6</v>
      </c>
      <c r="C10" s="721" t="s">
        <v>764</v>
      </c>
      <c r="D10" s="900">
        <v>0</v>
      </c>
      <c r="E10" s="900">
        <v>0</v>
      </c>
    </row>
    <row r="11" spans="2:7" s="2" customFormat="1" ht="20.100000000000001" customHeight="1">
      <c r="B11" s="209">
        <v>7</v>
      </c>
      <c r="C11" s="882" t="s">
        <v>765</v>
      </c>
      <c r="D11" s="900">
        <v>674938.78910000005</v>
      </c>
      <c r="E11" s="1105"/>
    </row>
    <row r="12" spans="2:7" s="2" customFormat="1" ht="20.100000000000001" customHeight="1">
      <c r="B12" s="209">
        <v>8</v>
      </c>
      <c r="C12" s="882" t="s">
        <v>766</v>
      </c>
      <c r="D12" s="900">
        <v>0</v>
      </c>
      <c r="E12" s="900">
        <v>0</v>
      </c>
    </row>
    <row r="13" spans="2:7" s="2" customFormat="1" ht="20.100000000000001" customHeight="1">
      <c r="B13" s="209">
        <v>9</v>
      </c>
      <c r="C13" s="882" t="s">
        <v>767</v>
      </c>
      <c r="D13" s="900">
        <v>0</v>
      </c>
      <c r="E13" s="900">
        <v>0</v>
      </c>
    </row>
    <row r="14" spans="2:7" s="2" customFormat="1" ht="20.100000000000001" customHeight="1">
      <c r="B14" s="262">
        <v>10</v>
      </c>
      <c r="C14" s="556" t="s">
        <v>768</v>
      </c>
      <c r="D14" s="1106">
        <v>0</v>
      </c>
      <c r="E14" s="1106">
        <v>0</v>
      </c>
    </row>
    <row r="15" spans="2:7" s="2" customFormat="1" ht="20.100000000000001" customHeight="1">
      <c r="B15" s="330">
        <v>11</v>
      </c>
      <c r="C15" s="331" t="s">
        <v>769</v>
      </c>
      <c r="D15" s="860"/>
      <c r="E15" s="861">
        <v>0</v>
      </c>
    </row>
    <row r="16" spans="2:7" s="2" customFormat="1" ht="20.100000000000001" customHeight="1">
      <c r="B16" s="261">
        <v>12</v>
      </c>
      <c r="C16" s="737" t="s">
        <v>770</v>
      </c>
      <c r="D16" s="1107">
        <v>0</v>
      </c>
      <c r="E16" s="1107">
        <v>0</v>
      </c>
    </row>
    <row r="17" spans="2:5" s="2" customFormat="1" ht="20.100000000000001" customHeight="1">
      <c r="B17" s="209">
        <v>13</v>
      </c>
      <c r="C17" s="721" t="s">
        <v>761</v>
      </c>
      <c r="D17" s="900">
        <v>0</v>
      </c>
      <c r="E17" s="900">
        <v>0</v>
      </c>
    </row>
    <row r="18" spans="2:5" s="2" customFormat="1" ht="20.100000000000001" customHeight="1">
      <c r="B18" s="209">
        <v>14</v>
      </c>
      <c r="C18" s="721" t="s">
        <v>762</v>
      </c>
      <c r="D18" s="900">
        <v>0</v>
      </c>
      <c r="E18" s="900">
        <v>0</v>
      </c>
    </row>
    <row r="19" spans="2:5" s="2" customFormat="1" ht="20.100000000000001" customHeight="1">
      <c r="B19" s="209">
        <v>15</v>
      </c>
      <c r="C19" s="721" t="s">
        <v>763</v>
      </c>
      <c r="D19" s="900">
        <v>0</v>
      </c>
      <c r="E19" s="900">
        <v>0</v>
      </c>
    </row>
    <row r="20" spans="2:5" s="2" customFormat="1" ht="20.100000000000001" customHeight="1">
      <c r="B20" s="209">
        <v>16</v>
      </c>
      <c r="C20" s="721" t="s">
        <v>764</v>
      </c>
      <c r="D20" s="900">
        <v>0</v>
      </c>
      <c r="E20" s="900">
        <v>0</v>
      </c>
    </row>
    <row r="21" spans="2:5" s="2" customFormat="1" ht="20.100000000000001" customHeight="1">
      <c r="B21" s="209">
        <v>17</v>
      </c>
      <c r="C21" s="882" t="s">
        <v>765</v>
      </c>
      <c r="D21" s="900">
        <v>0</v>
      </c>
      <c r="E21" s="1105"/>
    </row>
    <row r="22" spans="2:5" s="2" customFormat="1" ht="20.100000000000001" customHeight="1">
      <c r="B22" s="209">
        <v>18</v>
      </c>
      <c r="C22" s="882" t="s">
        <v>766</v>
      </c>
      <c r="D22" s="900">
        <v>0</v>
      </c>
      <c r="E22" s="900">
        <v>0</v>
      </c>
    </row>
    <row r="23" spans="2:5" s="2" customFormat="1" ht="20.100000000000001" customHeight="1">
      <c r="B23" s="262">
        <v>19</v>
      </c>
      <c r="C23" s="556" t="s">
        <v>767</v>
      </c>
      <c r="D23" s="1106">
        <v>0</v>
      </c>
      <c r="E23" s="1106">
        <v>0</v>
      </c>
    </row>
    <row r="24" spans="2:5" s="2" customFormat="1" ht="20.100000000000001" customHeight="1" thickBot="1">
      <c r="B24" s="332">
        <v>20</v>
      </c>
      <c r="C24" s="729" t="s">
        <v>768</v>
      </c>
      <c r="D24" s="1108">
        <v>0</v>
      </c>
      <c r="E24" s="1108">
        <v>0</v>
      </c>
    </row>
    <row r="25" spans="2:5">
      <c r="B25" s="153"/>
      <c r="C25" s="153"/>
      <c r="D25" s="153"/>
      <c r="E25" s="153"/>
    </row>
  </sheetData>
  <hyperlinks>
    <hyperlink ref="G1" location="Índice!A1" display="Voltar ao Índice" xr:uid="{3C9DC4F7-160F-4AF8-9D7F-453C8596AFE4}"/>
  </hyperlinks>
  <pageMargins left="0.70866141732283472" right="0.70866141732283472" top="0.74803149606299213" bottom="0.74803149606299213" header="0.31496062992125984" footer="0.31496062992125984"/>
  <pageSetup paperSize="9" scale="91" orientation="landscape" r:id="rId1"/>
  <headerFooter>
    <oddHeader>&amp;CPT 
Anexo XXV</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2D207-07AB-4ED2-B392-55E545490557}">
  <sheetPr>
    <pageSetUpPr fitToPage="1"/>
  </sheetPr>
  <dimension ref="B1:T33"/>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5.85546875" style="5" customWidth="1"/>
    <col min="3" max="3" width="34.28515625" style="5" customWidth="1"/>
    <col min="4" max="18" width="12.28515625" style="5" customWidth="1"/>
    <col min="19" max="19" width="4.7109375" style="5" customWidth="1"/>
    <col min="20" max="20" width="11.85546875" style="5" customWidth="1"/>
    <col min="21" max="16384" width="8.7109375" style="5"/>
  </cols>
  <sheetData>
    <row r="1" spans="2:20" ht="24">
      <c r="B1" s="3" t="s">
        <v>2254</v>
      </c>
      <c r="T1" s="66" t="s">
        <v>893</v>
      </c>
    </row>
    <row r="2" spans="2:20" ht="20.100000000000001" customHeight="1">
      <c r="B2" s="153" t="s">
        <v>1039</v>
      </c>
      <c r="C2" s="124"/>
      <c r="D2" s="124"/>
      <c r="E2" s="124"/>
      <c r="F2" s="124"/>
      <c r="G2" s="124"/>
      <c r="H2" s="124"/>
      <c r="I2" s="124"/>
      <c r="J2" s="124"/>
      <c r="K2" s="124"/>
      <c r="L2" s="124"/>
      <c r="M2" s="124"/>
      <c r="N2" s="124"/>
      <c r="O2" s="124"/>
      <c r="P2" s="124"/>
      <c r="Q2" s="124"/>
      <c r="R2" s="124"/>
    </row>
    <row r="3" spans="2:20" s="125" customFormat="1" ht="12.75">
      <c r="B3" s="13"/>
    </row>
    <row r="4" spans="2:20" s="155" customFormat="1" ht="12.75">
      <c r="B4" s="267"/>
      <c r="C4" s="267"/>
      <c r="D4" s="278" t="s">
        <v>4</v>
      </c>
      <c r="E4" s="278" t="s">
        <v>5</v>
      </c>
      <c r="F4" s="278" t="s">
        <v>6</v>
      </c>
      <c r="G4" s="278" t="s">
        <v>41</v>
      </c>
      <c r="H4" s="278" t="s">
        <v>42</v>
      </c>
      <c r="I4" s="278" t="s">
        <v>96</v>
      </c>
      <c r="J4" s="278" t="s">
        <v>97</v>
      </c>
      <c r="K4" s="278" t="s">
        <v>98</v>
      </c>
      <c r="L4" s="278" t="s">
        <v>226</v>
      </c>
      <c r="M4" s="278" t="s">
        <v>227</v>
      </c>
      <c r="N4" s="278" t="s">
        <v>228</v>
      </c>
      <c r="O4" s="278" t="s">
        <v>229</v>
      </c>
      <c r="P4" s="278" t="s">
        <v>230</v>
      </c>
      <c r="Q4" s="278" t="s">
        <v>446</v>
      </c>
      <c r="R4" s="278" t="s">
        <v>447</v>
      </c>
      <c r="S4" s="395"/>
    </row>
    <row r="5" spans="2:20" s="155" customFormat="1" ht="33.950000000000003" customHeight="1">
      <c r="B5" s="267"/>
      <c r="C5" s="267"/>
      <c r="D5" s="1761" t="s">
        <v>448</v>
      </c>
      <c r="E5" s="1761"/>
      <c r="F5" s="1761"/>
      <c r="G5" s="1761"/>
      <c r="H5" s="1761"/>
      <c r="I5" s="1761"/>
      <c r="J5" s="1761" t="s">
        <v>449</v>
      </c>
      <c r="K5" s="1761"/>
      <c r="L5" s="1761"/>
      <c r="M5" s="1761"/>
      <c r="N5" s="1761"/>
      <c r="O5" s="1761"/>
      <c r="P5" s="1761" t="s">
        <v>450</v>
      </c>
      <c r="Q5" s="1761" t="s">
        <v>451</v>
      </c>
      <c r="R5" s="1761"/>
      <c r="S5" s="395"/>
    </row>
    <row r="6" spans="2:20" s="155" customFormat="1" ht="57.95" customHeight="1">
      <c r="B6" s="267"/>
      <c r="C6" s="267"/>
      <c r="D6" s="1761" t="s">
        <v>452</v>
      </c>
      <c r="E6" s="1761"/>
      <c r="F6" s="1761"/>
      <c r="G6" s="1761" t="s">
        <v>453</v>
      </c>
      <c r="H6" s="1761"/>
      <c r="I6" s="1761"/>
      <c r="J6" s="1761" t="s">
        <v>454</v>
      </c>
      <c r="K6" s="1761"/>
      <c r="L6" s="1761"/>
      <c r="M6" s="1761" t="s">
        <v>455</v>
      </c>
      <c r="N6" s="1761"/>
      <c r="O6" s="1761"/>
      <c r="P6" s="1761"/>
      <c r="Q6" s="1761" t="s">
        <v>456</v>
      </c>
      <c r="R6" s="1761" t="s">
        <v>457</v>
      </c>
      <c r="S6" s="395"/>
    </row>
    <row r="7" spans="2:20" s="155" customFormat="1" ht="25.5" customHeight="1" thickBot="1">
      <c r="B7" s="267"/>
      <c r="C7" s="267"/>
      <c r="D7" s="334"/>
      <c r="E7" s="335" t="s">
        <v>458</v>
      </c>
      <c r="F7" s="335" t="s">
        <v>459</v>
      </c>
      <c r="G7" s="334"/>
      <c r="H7" s="335" t="s">
        <v>459</v>
      </c>
      <c r="I7" s="335" t="s">
        <v>460</v>
      </c>
      <c r="J7" s="334"/>
      <c r="K7" s="335" t="s">
        <v>458</v>
      </c>
      <c r="L7" s="335" t="s">
        <v>459</v>
      </c>
      <c r="M7" s="334"/>
      <c r="N7" s="335" t="s">
        <v>459</v>
      </c>
      <c r="O7" s="335" t="s">
        <v>460</v>
      </c>
      <c r="P7" s="334"/>
      <c r="Q7" s="1751"/>
      <c r="R7" s="1751"/>
      <c r="S7" s="395"/>
    </row>
    <row r="8" spans="2:20" s="205" customFormat="1" ht="20.100000000000001" customHeight="1">
      <c r="B8" s="762" t="s">
        <v>461</v>
      </c>
      <c r="C8" s="881" t="s">
        <v>462</v>
      </c>
      <c r="D8" s="1013">
        <v>5641450.2708599996</v>
      </c>
      <c r="E8" s="1013">
        <v>5641450.2708599996</v>
      </c>
      <c r="F8" s="1014">
        <v>0</v>
      </c>
      <c r="G8" s="1014">
        <v>0</v>
      </c>
      <c r="H8" s="1014">
        <v>0</v>
      </c>
      <c r="I8" s="1014">
        <v>0</v>
      </c>
      <c r="J8" s="1014">
        <v>0</v>
      </c>
      <c r="K8" s="1014">
        <v>0</v>
      </c>
      <c r="L8" s="1014">
        <v>0</v>
      </c>
      <c r="M8" s="1014">
        <v>0</v>
      </c>
      <c r="N8" s="1014">
        <v>0</v>
      </c>
      <c r="O8" s="1014">
        <v>0</v>
      </c>
      <c r="P8" s="1014">
        <v>0</v>
      </c>
      <c r="Q8" s="1014">
        <v>0</v>
      </c>
      <c r="R8" s="1014">
        <v>0</v>
      </c>
    </row>
    <row r="9" spans="2:20" s="205" customFormat="1" ht="20.100000000000001" customHeight="1">
      <c r="B9" s="553" t="s">
        <v>246</v>
      </c>
      <c r="C9" s="882" t="s">
        <v>463</v>
      </c>
      <c r="D9" s="1015">
        <v>54952307.659719996</v>
      </c>
      <c r="E9" s="1015">
        <v>47359289.588689998</v>
      </c>
      <c r="F9" s="1015">
        <v>7564234.9881699998</v>
      </c>
      <c r="G9" s="1015">
        <v>2217515.9938599998</v>
      </c>
      <c r="H9" s="1015">
        <v>0</v>
      </c>
      <c r="I9" s="1015">
        <v>2170979.3579000002</v>
      </c>
      <c r="J9" s="1015">
        <v>-499983.99730000005</v>
      </c>
      <c r="K9" s="1015">
        <v>-215271.47531000001</v>
      </c>
      <c r="L9" s="1015">
        <v>-284507.95916000003</v>
      </c>
      <c r="M9" s="1015">
        <v>-1010684.9741200001</v>
      </c>
      <c r="N9" s="1015">
        <v>0</v>
      </c>
      <c r="O9" s="1015">
        <v>-985556.96548999997</v>
      </c>
      <c r="P9" s="1015">
        <v>0</v>
      </c>
      <c r="Q9" s="1015">
        <v>41131246.848370001</v>
      </c>
      <c r="R9" s="1015">
        <v>857435.27450000006</v>
      </c>
    </row>
    <row r="10" spans="2:20" s="205" customFormat="1" ht="20.100000000000001" customHeight="1">
      <c r="B10" s="749" t="s">
        <v>248</v>
      </c>
      <c r="C10" s="750" t="s">
        <v>464</v>
      </c>
      <c r="D10" s="1015">
        <v>382038.48145999998</v>
      </c>
      <c r="E10" s="1015">
        <v>382038.48145999998</v>
      </c>
      <c r="F10" s="1015">
        <v>0</v>
      </c>
      <c r="G10" s="1015">
        <v>0</v>
      </c>
      <c r="H10" s="1015">
        <v>0</v>
      </c>
      <c r="I10" s="1015">
        <v>0</v>
      </c>
      <c r="J10" s="1015">
        <v>0</v>
      </c>
      <c r="K10" s="1015">
        <v>0</v>
      </c>
      <c r="L10" s="1015">
        <v>0</v>
      </c>
      <c r="M10" s="1015">
        <v>0</v>
      </c>
      <c r="N10" s="1015">
        <v>0</v>
      </c>
      <c r="O10" s="1015">
        <v>0</v>
      </c>
      <c r="P10" s="1015">
        <v>0</v>
      </c>
      <c r="Q10" s="1015">
        <v>0</v>
      </c>
      <c r="R10" s="1015">
        <v>0</v>
      </c>
    </row>
    <row r="11" spans="2:20" s="205" customFormat="1" ht="20.100000000000001" customHeight="1">
      <c r="B11" s="749" t="s">
        <v>465</v>
      </c>
      <c r="C11" s="750" t="s">
        <v>466</v>
      </c>
      <c r="D11" s="1015">
        <v>1150695.4948</v>
      </c>
      <c r="E11" s="1015">
        <v>828523.96964999998</v>
      </c>
      <c r="F11" s="1015">
        <v>322171.52515</v>
      </c>
      <c r="G11" s="1015">
        <v>30.16</v>
      </c>
      <c r="H11" s="1015">
        <v>0</v>
      </c>
      <c r="I11" s="1015">
        <v>30.16</v>
      </c>
      <c r="J11" s="1015">
        <v>-4655.6827199999998</v>
      </c>
      <c r="K11" s="1015">
        <v>-1810.25947</v>
      </c>
      <c r="L11" s="1015">
        <v>-2845.4232499999998</v>
      </c>
      <c r="M11" s="1015">
        <v>-8.7656900000000011</v>
      </c>
      <c r="N11" s="1015">
        <v>0</v>
      </c>
      <c r="O11" s="1015">
        <v>-8.7656900000000011</v>
      </c>
      <c r="P11" s="1015">
        <v>0</v>
      </c>
      <c r="Q11" s="1015">
        <v>331954.82598000002</v>
      </c>
      <c r="R11" s="1015">
        <v>0</v>
      </c>
    </row>
    <row r="12" spans="2:20" s="205" customFormat="1" ht="20.100000000000001" customHeight="1">
      <c r="B12" s="749" t="s">
        <v>467</v>
      </c>
      <c r="C12" s="750" t="s">
        <v>468</v>
      </c>
      <c r="D12" s="1015">
        <v>570850.42145000002</v>
      </c>
      <c r="E12" s="1015">
        <v>570849.96108000004</v>
      </c>
      <c r="F12" s="1015">
        <v>0.46037</v>
      </c>
      <c r="G12" s="1015">
        <v>0</v>
      </c>
      <c r="H12" s="1015">
        <v>0</v>
      </c>
      <c r="I12" s="1015">
        <v>0</v>
      </c>
      <c r="J12" s="1015">
        <v>-677.65364</v>
      </c>
      <c r="K12" s="1015">
        <v>-677.62835999999993</v>
      </c>
      <c r="L12" s="1015">
        <v>-2.528E-2</v>
      </c>
      <c r="M12" s="1015">
        <v>0</v>
      </c>
      <c r="N12" s="1015">
        <v>0</v>
      </c>
      <c r="O12" s="1015">
        <v>0</v>
      </c>
      <c r="P12" s="1015">
        <v>0</v>
      </c>
      <c r="Q12" s="1015">
        <v>267.37384000000003</v>
      </c>
      <c r="R12" s="1015">
        <v>0</v>
      </c>
    </row>
    <row r="13" spans="2:20" s="205" customFormat="1" ht="20.100000000000001" customHeight="1">
      <c r="B13" s="749" t="s">
        <v>469</v>
      </c>
      <c r="C13" s="750" t="s">
        <v>470</v>
      </c>
      <c r="D13" s="1015">
        <v>990324.12284000008</v>
      </c>
      <c r="E13" s="1015">
        <v>937630.01673999999</v>
      </c>
      <c r="F13" s="1015">
        <v>45148.735990000001</v>
      </c>
      <c r="G13" s="1015">
        <v>72554.981650000002</v>
      </c>
      <c r="H13" s="1015">
        <v>0</v>
      </c>
      <c r="I13" s="1015">
        <v>72554.981650000002</v>
      </c>
      <c r="J13" s="1015">
        <v>-7421.6152400000001</v>
      </c>
      <c r="K13" s="1015">
        <v>-6024.82492</v>
      </c>
      <c r="L13" s="1015">
        <v>-1396.7903200000001</v>
      </c>
      <c r="M13" s="1015">
        <v>-37724.955249999999</v>
      </c>
      <c r="N13" s="1015">
        <v>0</v>
      </c>
      <c r="O13" s="1015">
        <v>-37724.955249999999</v>
      </c>
      <c r="P13" s="1015">
        <v>0</v>
      </c>
      <c r="Q13" s="1015">
        <v>785063.02610999998</v>
      </c>
      <c r="R13" s="1015">
        <v>30323.438529999996</v>
      </c>
    </row>
    <row r="14" spans="2:20" s="205" customFormat="1" ht="20.100000000000001" customHeight="1">
      <c r="B14" s="749" t="s">
        <v>471</v>
      </c>
      <c r="C14" s="750" t="s">
        <v>472</v>
      </c>
      <c r="D14" s="1015">
        <v>18192238.5275</v>
      </c>
      <c r="E14" s="1015">
        <v>14510682.72672</v>
      </c>
      <c r="F14" s="1015">
        <v>3680060.08317</v>
      </c>
      <c r="G14" s="1015">
        <v>1155026.4758300001</v>
      </c>
      <c r="H14" s="1015">
        <v>0</v>
      </c>
      <c r="I14" s="1015">
        <v>1147235.77865</v>
      </c>
      <c r="J14" s="1015">
        <v>-330167.40873000002</v>
      </c>
      <c r="K14" s="1015">
        <v>-140283.74924</v>
      </c>
      <c r="L14" s="1015">
        <v>-189883.65949000002</v>
      </c>
      <c r="M14" s="1015">
        <v>-552774.47652000003</v>
      </c>
      <c r="N14" s="1015">
        <v>0</v>
      </c>
      <c r="O14" s="1015">
        <v>-552757.73567999993</v>
      </c>
      <c r="P14" s="1015">
        <v>0</v>
      </c>
      <c r="Q14" s="1015">
        <v>13668145.531439999</v>
      </c>
      <c r="R14" s="1015">
        <v>502998.02364999999</v>
      </c>
    </row>
    <row r="15" spans="2:20" s="205" customFormat="1" ht="20.100000000000001" customHeight="1">
      <c r="B15" s="749" t="s">
        <v>473</v>
      </c>
      <c r="C15" s="777" t="s">
        <v>474</v>
      </c>
      <c r="D15" s="1015">
        <v>14147435.0735</v>
      </c>
      <c r="E15" s="1015">
        <v>10814105.29733</v>
      </c>
      <c r="F15" s="1015">
        <v>3331845.36381</v>
      </c>
      <c r="G15" s="1015">
        <v>927817.94484000001</v>
      </c>
      <c r="H15" s="1015">
        <v>0</v>
      </c>
      <c r="I15" s="1015">
        <v>920027.49971</v>
      </c>
      <c r="J15" s="1015">
        <v>-293380.01489999995</v>
      </c>
      <c r="K15" s="1015">
        <v>-118939.05141</v>
      </c>
      <c r="L15" s="1015">
        <v>-174440.96349000002</v>
      </c>
      <c r="M15" s="1015">
        <v>-429404.35996999999</v>
      </c>
      <c r="N15" s="1015">
        <v>0</v>
      </c>
      <c r="O15" s="1015">
        <v>-429387.81848000002</v>
      </c>
      <c r="P15" s="1015">
        <v>0</v>
      </c>
      <c r="Q15" s="1015">
        <v>11413400.698369998</v>
      </c>
      <c r="R15" s="1015">
        <v>423267.03375999996</v>
      </c>
    </row>
    <row r="16" spans="2:20" s="205" customFormat="1" ht="20.100000000000001" customHeight="1">
      <c r="B16" s="749" t="s">
        <v>475</v>
      </c>
      <c r="C16" s="750" t="s">
        <v>476</v>
      </c>
      <c r="D16" s="1015">
        <v>33666160.611669995</v>
      </c>
      <c r="E16" s="1015">
        <v>30129564.43304</v>
      </c>
      <c r="F16" s="1015">
        <v>3516854.1834899997</v>
      </c>
      <c r="G16" s="1015">
        <v>989904.37638000003</v>
      </c>
      <c r="H16" s="1015">
        <v>0</v>
      </c>
      <c r="I16" s="1015">
        <v>951158.43760000006</v>
      </c>
      <c r="J16" s="1015">
        <v>-157061.63696999999</v>
      </c>
      <c r="K16" s="1015">
        <v>-66475.013319999998</v>
      </c>
      <c r="L16" s="1015">
        <v>-90382.060819999999</v>
      </c>
      <c r="M16" s="1015">
        <v>-420176.77666000003</v>
      </c>
      <c r="N16" s="1015">
        <v>0</v>
      </c>
      <c r="O16" s="1015">
        <v>-395065.50887000002</v>
      </c>
      <c r="P16" s="1015">
        <v>0</v>
      </c>
      <c r="Q16" s="1015">
        <v>26345816.090999998</v>
      </c>
      <c r="R16" s="1015">
        <v>324113.81231999997</v>
      </c>
    </row>
    <row r="17" spans="2:19" s="205" customFormat="1" ht="20.100000000000001" customHeight="1">
      <c r="B17" s="553" t="s">
        <v>477</v>
      </c>
      <c r="C17" s="882" t="s">
        <v>478</v>
      </c>
      <c r="D17" s="929">
        <v>21228219.150479998</v>
      </c>
      <c r="E17" s="929">
        <v>20424384.029290002</v>
      </c>
      <c r="F17" s="929">
        <v>55787.154820000003</v>
      </c>
      <c r="G17" s="929">
        <v>4869.3916999999992</v>
      </c>
      <c r="H17" s="929">
        <v>0</v>
      </c>
      <c r="I17" s="929">
        <v>4869.3916999999992</v>
      </c>
      <c r="J17" s="929">
        <v>-14129.566939999999</v>
      </c>
      <c r="K17" s="929">
        <v>-13410.049079999999</v>
      </c>
      <c r="L17" s="929">
        <v>-719.51786000000004</v>
      </c>
      <c r="M17" s="929">
        <v>-1176.7439099999999</v>
      </c>
      <c r="N17" s="929">
        <v>0</v>
      </c>
      <c r="O17" s="929">
        <v>-1176.7439099999999</v>
      </c>
      <c r="P17" s="929">
        <v>0</v>
      </c>
      <c r="Q17" s="929">
        <v>382134.23960999999</v>
      </c>
      <c r="R17" s="929">
        <v>3688.66246</v>
      </c>
    </row>
    <row r="18" spans="2:19" s="205" customFormat="1" ht="20.100000000000001" customHeight="1">
      <c r="B18" s="749" t="s">
        <v>479</v>
      </c>
      <c r="C18" s="750" t="s">
        <v>464</v>
      </c>
      <c r="D18" s="929">
        <v>964857.33626000001</v>
      </c>
      <c r="E18" s="929">
        <v>964857.33626000001</v>
      </c>
      <c r="F18" s="929">
        <v>0</v>
      </c>
      <c r="G18" s="929">
        <v>0</v>
      </c>
      <c r="H18" s="929">
        <v>0</v>
      </c>
      <c r="I18" s="929">
        <v>0</v>
      </c>
      <c r="J18" s="929">
        <v>0</v>
      </c>
      <c r="K18" s="929">
        <v>0</v>
      </c>
      <c r="L18" s="929">
        <v>0</v>
      </c>
      <c r="M18" s="929">
        <v>0</v>
      </c>
      <c r="N18" s="929">
        <v>0</v>
      </c>
      <c r="O18" s="929">
        <v>0</v>
      </c>
      <c r="P18" s="929">
        <v>0</v>
      </c>
      <c r="Q18" s="929">
        <v>0</v>
      </c>
      <c r="R18" s="929">
        <v>0</v>
      </c>
    </row>
    <row r="19" spans="2:19" s="205" customFormat="1" ht="20.100000000000001" customHeight="1">
      <c r="B19" s="749" t="s">
        <v>480</v>
      </c>
      <c r="C19" s="750" t="s">
        <v>466</v>
      </c>
      <c r="D19" s="929">
        <v>16200729.7995</v>
      </c>
      <c r="E19" s="929">
        <v>16200729.7995</v>
      </c>
      <c r="F19" s="929">
        <v>0</v>
      </c>
      <c r="G19" s="929">
        <v>0</v>
      </c>
      <c r="H19" s="929">
        <v>0</v>
      </c>
      <c r="I19" s="929">
        <v>0</v>
      </c>
      <c r="J19" s="929">
        <v>-9038.089179999999</v>
      </c>
      <c r="K19" s="929">
        <v>-9038.089179999999</v>
      </c>
      <c r="L19" s="929">
        <v>0</v>
      </c>
      <c r="M19" s="929">
        <v>0</v>
      </c>
      <c r="N19" s="929">
        <v>0</v>
      </c>
      <c r="O19" s="929">
        <v>0</v>
      </c>
      <c r="P19" s="929">
        <v>0</v>
      </c>
      <c r="Q19" s="929">
        <v>130343.13462000001</v>
      </c>
      <c r="R19" s="929">
        <v>0</v>
      </c>
    </row>
    <row r="20" spans="2:19" s="205" customFormat="1" ht="20.100000000000001" customHeight="1">
      <c r="B20" s="749" t="s">
        <v>481</v>
      </c>
      <c r="C20" s="750" t="s">
        <v>468</v>
      </c>
      <c r="D20" s="929">
        <v>620070.39707999991</v>
      </c>
      <c r="E20" s="929">
        <v>620070.39707999991</v>
      </c>
      <c r="F20" s="929">
        <v>0</v>
      </c>
      <c r="G20" s="929">
        <v>0</v>
      </c>
      <c r="H20" s="929">
        <v>0</v>
      </c>
      <c r="I20" s="929">
        <v>0</v>
      </c>
      <c r="J20" s="929">
        <v>0</v>
      </c>
      <c r="K20" s="929">
        <v>0</v>
      </c>
      <c r="L20" s="929">
        <v>0</v>
      </c>
      <c r="M20" s="929">
        <v>0</v>
      </c>
      <c r="N20" s="929">
        <v>0</v>
      </c>
      <c r="O20" s="929">
        <v>0</v>
      </c>
      <c r="P20" s="929">
        <v>0</v>
      </c>
      <c r="Q20" s="929">
        <v>0</v>
      </c>
      <c r="R20" s="929">
        <v>0</v>
      </c>
    </row>
    <row r="21" spans="2:19" s="205" customFormat="1" ht="20.100000000000001" customHeight="1">
      <c r="B21" s="749" t="s">
        <v>482</v>
      </c>
      <c r="C21" s="750" t="s">
        <v>470</v>
      </c>
      <c r="D21" s="929">
        <v>930265.98268000002</v>
      </c>
      <c r="E21" s="929">
        <v>182218.01631000001</v>
      </c>
      <c r="F21" s="929">
        <v>0</v>
      </c>
      <c r="G21" s="929">
        <v>0</v>
      </c>
      <c r="H21" s="929">
        <v>0</v>
      </c>
      <c r="I21" s="929">
        <v>0</v>
      </c>
      <c r="J21" s="929">
        <v>-756.53327000000002</v>
      </c>
      <c r="K21" s="929">
        <v>-756.53327000000002</v>
      </c>
      <c r="L21" s="929">
        <v>0</v>
      </c>
      <c r="M21" s="929">
        <v>0</v>
      </c>
      <c r="N21" s="929">
        <v>0</v>
      </c>
      <c r="O21" s="929">
        <v>0</v>
      </c>
      <c r="P21" s="929">
        <v>0</v>
      </c>
      <c r="Q21" s="929">
        <v>68638.163239999994</v>
      </c>
      <c r="R21" s="929">
        <v>0</v>
      </c>
    </row>
    <row r="22" spans="2:19" s="205" customFormat="1" ht="20.100000000000001" customHeight="1">
      <c r="B22" s="749" t="s">
        <v>483</v>
      </c>
      <c r="C22" s="750" t="s">
        <v>472</v>
      </c>
      <c r="D22" s="929">
        <v>2512295.6349599999</v>
      </c>
      <c r="E22" s="929">
        <v>2456508.4801399997</v>
      </c>
      <c r="F22" s="929">
        <v>55787.154820000003</v>
      </c>
      <c r="G22" s="929">
        <v>4869.3916999999992</v>
      </c>
      <c r="H22" s="929">
        <v>0</v>
      </c>
      <c r="I22" s="929">
        <v>4869.3916999999992</v>
      </c>
      <c r="J22" s="929">
        <v>-4334.9444899999999</v>
      </c>
      <c r="K22" s="929">
        <v>-3615.4266299999999</v>
      </c>
      <c r="L22" s="929">
        <v>-719.51786000000004</v>
      </c>
      <c r="M22" s="929">
        <v>-1176.7439099999999</v>
      </c>
      <c r="N22" s="929">
        <v>0</v>
      </c>
      <c r="O22" s="929">
        <v>-1176.7439099999999</v>
      </c>
      <c r="P22" s="929">
        <v>0</v>
      </c>
      <c r="Q22" s="929">
        <v>183152.94175</v>
      </c>
      <c r="R22" s="929">
        <v>3688.66246</v>
      </c>
    </row>
    <row r="23" spans="2:19" s="205" customFormat="1" ht="20.100000000000001" customHeight="1">
      <c r="B23" s="553" t="s">
        <v>484</v>
      </c>
      <c r="C23" s="882" t="s">
        <v>303</v>
      </c>
      <c r="D23" s="929">
        <v>16080464.407430001</v>
      </c>
      <c r="E23" s="929">
        <v>14311882.18574</v>
      </c>
      <c r="F23" s="929">
        <v>1768571.7742099999</v>
      </c>
      <c r="G23" s="929">
        <v>365611.72202000004</v>
      </c>
      <c r="H23" s="929">
        <v>0</v>
      </c>
      <c r="I23" s="929">
        <v>364686.97568999999</v>
      </c>
      <c r="J23" s="929">
        <v>-26199.46617</v>
      </c>
      <c r="K23" s="929">
        <v>-11306.753809999998</v>
      </c>
      <c r="L23" s="929">
        <v>-14892.71236</v>
      </c>
      <c r="M23" s="929">
        <v>-84554.262889999998</v>
      </c>
      <c r="N23" s="929">
        <v>0</v>
      </c>
      <c r="O23" s="929">
        <v>-84434.900079999992</v>
      </c>
      <c r="P23" s="929"/>
      <c r="Q23" s="929">
        <v>3070936.1506700004</v>
      </c>
      <c r="R23" s="929">
        <v>120134.57970999999</v>
      </c>
    </row>
    <row r="24" spans="2:19" s="205" customFormat="1" ht="20.100000000000001" customHeight="1">
      <c r="B24" s="749" t="s">
        <v>485</v>
      </c>
      <c r="C24" s="750" t="s">
        <v>464</v>
      </c>
      <c r="D24" s="929">
        <v>0</v>
      </c>
      <c r="E24" s="929">
        <v>0</v>
      </c>
      <c r="F24" s="929">
        <v>0</v>
      </c>
      <c r="G24" s="929">
        <v>0</v>
      </c>
      <c r="H24" s="929">
        <v>0</v>
      </c>
      <c r="I24" s="929">
        <v>0</v>
      </c>
      <c r="J24" s="929">
        <v>0</v>
      </c>
      <c r="K24" s="929">
        <v>0</v>
      </c>
      <c r="L24" s="929">
        <v>0</v>
      </c>
      <c r="M24" s="929">
        <v>0</v>
      </c>
      <c r="N24" s="929">
        <v>0</v>
      </c>
      <c r="O24" s="929">
        <v>0</v>
      </c>
      <c r="P24" s="1016"/>
      <c r="Q24" s="929">
        <v>0</v>
      </c>
      <c r="R24" s="929">
        <v>0</v>
      </c>
    </row>
    <row r="25" spans="2:19" s="205" customFormat="1" ht="20.100000000000001" customHeight="1">
      <c r="B25" s="749" t="s">
        <v>486</v>
      </c>
      <c r="C25" s="750" t="s">
        <v>466</v>
      </c>
      <c r="D25" s="929">
        <v>169080.93512000001</v>
      </c>
      <c r="E25" s="929">
        <v>149010.63079999998</v>
      </c>
      <c r="F25" s="929">
        <v>20070.304319999999</v>
      </c>
      <c r="G25" s="929">
        <v>0</v>
      </c>
      <c r="H25" s="929">
        <v>0</v>
      </c>
      <c r="I25" s="929">
        <v>0</v>
      </c>
      <c r="J25" s="929">
        <v>-258.92016999999998</v>
      </c>
      <c r="K25" s="929">
        <v>-239.89533000000003</v>
      </c>
      <c r="L25" s="929">
        <v>-19.024840000000001</v>
      </c>
      <c r="M25" s="929">
        <v>0</v>
      </c>
      <c r="N25" s="929">
        <v>0</v>
      </c>
      <c r="O25" s="929">
        <v>0</v>
      </c>
      <c r="P25" s="1016"/>
      <c r="Q25" s="929">
        <v>17605.38421</v>
      </c>
      <c r="R25" s="929">
        <v>0</v>
      </c>
    </row>
    <row r="26" spans="2:19" s="205" customFormat="1" ht="20.100000000000001" customHeight="1">
      <c r="B26" s="749" t="s">
        <v>487</v>
      </c>
      <c r="C26" s="750" t="s">
        <v>468</v>
      </c>
      <c r="D26" s="929">
        <v>660907.14493000007</v>
      </c>
      <c r="E26" s="929">
        <v>660314.48239000014</v>
      </c>
      <c r="F26" s="929">
        <v>592.66254000000004</v>
      </c>
      <c r="G26" s="929">
        <v>0</v>
      </c>
      <c r="H26" s="929">
        <v>0</v>
      </c>
      <c r="I26" s="929">
        <v>0</v>
      </c>
      <c r="J26" s="929">
        <v>-40.354660000000003</v>
      </c>
      <c r="K26" s="929">
        <v>-39.664949999999997</v>
      </c>
      <c r="L26" s="929">
        <v>-0.68971000000000005</v>
      </c>
      <c r="M26" s="929">
        <v>0</v>
      </c>
      <c r="N26" s="929">
        <v>0</v>
      </c>
      <c r="O26" s="929">
        <v>0</v>
      </c>
      <c r="P26" s="1016"/>
      <c r="Q26" s="929">
        <v>28029.908879999999</v>
      </c>
      <c r="R26" s="929">
        <v>0</v>
      </c>
    </row>
    <row r="27" spans="2:19" s="205" customFormat="1" ht="20.100000000000001" customHeight="1">
      <c r="B27" s="749" t="s">
        <v>488</v>
      </c>
      <c r="C27" s="750" t="s">
        <v>470</v>
      </c>
      <c r="D27" s="929">
        <v>513005.19044999999</v>
      </c>
      <c r="E27" s="929">
        <v>477741.33476</v>
      </c>
      <c r="F27" s="929">
        <v>35263.855689999997</v>
      </c>
      <c r="G27" s="929">
        <v>1918.13069</v>
      </c>
      <c r="H27" s="929">
        <v>0</v>
      </c>
      <c r="I27" s="929">
        <v>1918.13069</v>
      </c>
      <c r="J27" s="929">
        <v>-1248.1010000000001</v>
      </c>
      <c r="K27" s="929">
        <v>-941.27975000000004</v>
      </c>
      <c r="L27" s="929">
        <v>-306.82125000000002</v>
      </c>
      <c r="M27" s="929">
        <v>-62.824489999999997</v>
      </c>
      <c r="N27" s="929">
        <v>0</v>
      </c>
      <c r="O27" s="929">
        <v>-62.824489999999997</v>
      </c>
      <c r="P27" s="1016"/>
      <c r="Q27" s="929">
        <v>132394.12352000002</v>
      </c>
      <c r="R27" s="929">
        <v>225.09133</v>
      </c>
    </row>
    <row r="28" spans="2:19" s="205" customFormat="1" ht="20.100000000000001" customHeight="1">
      <c r="B28" s="749" t="s">
        <v>489</v>
      </c>
      <c r="C28" s="750" t="s">
        <v>472</v>
      </c>
      <c r="D28" s="929">
        <v>11873398.26168</v>
      </c>
      <c r="E28" s="929">
        <v>10326160.560860001</v>
      </c>
      <c r="F28" s="929">
        <v>1547237.7008200001</v>
      </c>
      <c r="G28" s="929">
        <v>350816.98087000003</v>
      </c>
      <c r="H28" s="929">
        <v>0</v>
      </c>
      <c r="I28" s="929">
        <v>349895.79533999995</v>
      </c>
      <c r="J28" s="929">
        <v>-19320.414669999998</v>
      </c>
      <c r="K28" s="929">
        <v>-8621.9125199999999</v>
      </c>
      <c r="L28" s="929">
        <v>-10698.50215</v>
      </c>
      <c r="M28" s="929">
        <v>-81573.657439999995</v>
      </c>
      <c r="N28" s="929">
        <v>0</v>
      </c>
      <c r="O28" s="929">
        <v>-81454.294629999989</v>
      </c>
      <c r="P28" s="1016"/>
      <c r="Q28" s="929">
        <v>2853515.4449100001</v>
      </c>
      <c r="R28" s="929">
        <v>119239.55144</v>
      </c>
    </row>
    <row r="29" spans="2:19" s="205" customFormat="1" ht="20.100000000000001" customHeight="1">
      <c r="B29" s="753" t="s">
        <v>490</v>
      </c>
      <c r="C29" s="763" t="s">
        <v>476</v>
      </c>
      <c r="D29" s="1017">
        <v>2864072.87525</v>
      </c>
      <c r="E29" s="1017">
        <v>2698655.1769299996</v>
      </c>
      <c r="F29" s="1017">
        <v>165407.25083999999</v>
      </c>
      <c r="G29" s="1017">
        <v>12876.61046</v>
      </c>
      <c r="H29" s="1017">
        <v>0</v>
      </c>
      <c r="I29" s="1017">
        <v>12873.049660000001</v>
      </c>
      <c r="J29" s="1017">
        <v>-5331.6756699999996</v>
      </c>
      <c r="K29" s="1017">
        <v>-1464.00126</v>
      </c>
      <c r="L29" s="1017">
        <v>-3867.6744100000001</v>
      </c>
      <c r="M29" s="1017">
        <v>-2917.7809600000001</v>
      </c>
      <c r="N29" s="1017">
        <v>0</v>
      </c>
      <c r="O29" s="1017">
        <v>-2917.7809600000001</v>
      </c>
      <c r="P29" s="1018"/>
      <c r="Q29" s="1017">
        <v>39391.289149999997</v>
      </c>
      <c r="R29" s="1017">
        <v>669.93693999999994</v>
      </c>
    </row>
    <row r="30" spans="2:19" s="205" customFormat="1" ht="20.100000000000001" customHeight="1" thickBot="1">
      <c r="B30" s="751" t="s">
        <v>491</v>
      </c>
      <c r="C30" s="880" t="s">
        <v>40</v>
      </c>
      <c r="D30" s="940">
        <v>97902441.48849</v>
      </c>
      <c r="E30" s="940">
        <v>87737006.074579999</v>
      </c>
      <c r="F30" s="940">
        <v>9388593.9171999991</v>
      </c>
      <c r="G30" s="940">
        <v>2587997.1075799996</v>
      </c>
      <c r="H30" s="940">
        <v>0</v>
      </c>
      <c r="I30" s="940">
        <v>2540535.72529</v>
      </c>
      <c r="J30" s="940">
        <v>-540313.03041000001</v>
      </c>
      <c r="K30" s="940">
        <v>-239988.2782</v>
      </c>
      <c r="L30" s="940">
        <v>-300120.18938000005</v>
      </c>
      <c r="M30" s="940">
        <v>-1096415.9809200002</v>
      </c>
      <c r="N30" s="940">
        <v>0</v>
      </c>
      <c r="O30" s="940">
        <v>-1071168.6094799999</v>
      </c>
      <c r="P30" s="940">
        <v>0</v>
      </c>
      <c r="Q30" s="940">
        <v>44584317.238650002</v>
      </c>
      <c r="R30" s="940">
        <v>981258.51667000004</v>
      </c>
    </row>
    <row r="31" spans="2:19" s="155" customFormat="1" ht="12.75">
      <c r="S31" s="395"/>
    </row>
    <row r="32" spans="2:19" s="153" customFormat="1" ht="20.100000000000001" customHeight="1">
      <c r="C32" s="205"/>
    </row>
    <row r="33" spans="3:3" s="153" customFormat="1" ht="20.100000000000001" customHeight="1">
      <c r="C33" s="205"/>
    </row>
  </sheetData>
  <mergeCells count="10">
    <mergeCell ref="D5:I5"/>
    <mergeCell ref="J5:O5"/>
    <mergeCell ref="P5:P6"/>
    <mergeCell ref="Q5:R5"/>
    <mergeCell ref="D6:F6"/>
    <mergeCell ref="G6:I6"/>
    <mergeCell ref="J6:L6"/>
    <mergeCell ref="M6:O6"/>
    <mergeCell ref="Q6:Q7"/>
    <mergeCell ref="R6:R7"/>
  </mergeCells>
  <hyperlinks>
    <hyperlink ref="T1" location="Índice!A1" display="Voltar ao Índice" xr:uid="{3D904495-CA78-49E1-B8CD-4B05E2ABEBA5}"/>
  </hyperlinks>
  <pageMargins left="0.70866141732283472" right="0.70866141732283472" top="0.74803149606299213" bottom="0.74803149606299213" header="0.31496062992125984" footer="0.31496062992125984"/>
  <pageSetup paperSize="9" scale="80" fitToHeight="0" orientation="landscape" r:id="rId1"/>
  <headerFooter>
    <oddHeader>&amp;CPT
Anexo XV</oddHeader>
    <oddFooter>&amp;C&amp;P</oddFooter>
  </headerFooter>
  <ignoredErrors>
    <ignoredError sqref="B8:C31"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F769B-670F-48CF-9754-6DC2E61FA62A}">
  <sheetPr>
    <pageSetUpPr fitToPage="1"/>
  </sheetPr>
  <dimension ref="B1:K13"/>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6.140625" style="5" customWidth="1"/>
    <col min="3" max="3" width="37.28515625" style="5" customWidth="1"/>
    <col min="4" max="9" width="16.7109375" style="5" customWidth="1"/>
    <col min="10" max="10" width="4.7109375" style="5" customWidth="1"/>
    <col min="11" max="11" width="13.28515625" style="5" customWidth="1"/>
    <col min="12" max="16384" width="8.7109375" style="5"/>
  </cols>
  <sheetData>
    <row r="1" spans="2:11" ht="18.75">
      <c r="B1" s="3" t="s">
        <v>445</v>
      </c>
      <c r="K1" s="66" t="s">
        <v>893</v>
      </c>
    </row>
    <row r="2" spans="2:11" s="153" customFormat="1">
      <c r="B2" s="153" t="s">
        <v>1039</v>
      </c>
    </row>
    <row r="3" spans="2:11" s="155" customFormat="1" ht="12.75">
      <c r="B3" s="336"/>
      <c r="D3" s="275" t="s">
        <v>4</v>
      </c>
      <c r="E3" s="275" t="s">
        <v>5</v>
      </c>
      <c r="F3" s="275" t="s">
        <v>6</v>
      </c>
      <c r="G3" s="275" t="s">
        <v>41</v>
      </c>
      <c r="H3" s="275" t="s">
        <v>42</v>
      </c>
      <c r="I3" s="275" t="s">
        <v>96</v>
      </c>
      <c r="J3" s="395"/>
    </row>
    <row r="4" spans="2:11" s="155" customFormat="1" ht="20.100000000000001" customHeight="1">
      <c r="D4" s="1762" t="s">
        <v>492</v>
      </c>
      <c r="E4" s="1762"/>
      <c r="F4" s="1762"/>
      <c r="G4" s="1762"/>
      <c r="H4" s="1762"/>
      <c r="I4" s="1762"/>
      <c r="J4" s="395"/>
    </row>
    <row r="5" spans="2:11" s="155" customFormat="1" ht="39" thickBot="1">
      <c r="D5" s="335" t="s">
        <v>493</v>
      </c>
      <c r="E5" s="335" t="s">
        <v>494</v>
      </c>
      <c r="F5" s="335" t="s">
        <v>495</v>
      </c>
      <c r="G5" s="335" t="s">
        <v>496</v>
      </c>
      <c r="H5" s="335" t="s">
        <v>497</v>
      </c>
      <c r="I5" s="335" t="s">
        <v>40</v>
      </c>
      <c r="J5" s="395"/>
    </row>
    <row r="6" spans="2:11" s="155" customFormat="1" ht="20.100000000000001" customHeight="1">
      <c r="B6" s="1019">
        <v>1</v>
      </c>
      <c r="C6" s="558" t="s">
        <v>463</v>
      </c>
      <c r="D6" s="1014">
        <v>3612096.8237858866</v>
      </c>
      <c r="E6" s="1014">
        <v>4859839.0051656822</v>
      </c>
      <c r="F6" s="1014">
        <v>11593688.436225742</v>
      </c>
      <c r="G6" s="1014">
        <v>35593530.416986138</v>
      </c>
      <c r="H6" s="1014">
        <v>0</v>
      </c>
      <c r="I6" s="1014">
        <v>55659154.682163447</v>
      </c>
      <c r="J6" s="395"/>
      <c r="K6" s="251"/>
    </row>
    <row r="7" spans="2:11" s="155" customFormat="1" ht="20.100000000000001" customHeight="1">
      <c r="B7" s="1020">
        <v>2</v>
      </c>
      <c r="C7" s="563" t="s">
        <v>478</v>
      </c>
      <c r="D7" s="1021"/>
      <c r="E7" s="1021">
        <v>3845714.881783728</v>
      </c>
      <c r="F7" s="1021">
        <v>8064319.2441945923</v>
      </c>
      <c r="G7" s="1021">
        <v>9039039.2001281902</v>
      </c>
      <c r="H7" s="1021">
        <v>268708.90524001588</v>
      </c>
      <c r="I7" s="1021">
        <v>21217782.231346488</v>
      </c>
      <c r="J7" s="395"/>
      <c r="K7" s="251"/>
    </row>
    <row r="8" spans="2:11" s="155" customFormat="1" ht="20.100000000000001" customHeight="1" thickBot="1">
      <c r="B8" s="1022">
        <v>3</v>
      </c>
      <c r="C8" s="1161" t="s">
        <v>40</v>
      </c>
      <c r="D8" s="1023">
        <v>3612096.8237858866</v>
      </c>
      <c r="E8" s="1023">
        <v>8705553.8869494107</v>
      </c>
      <c r="F8" s="1023">
        <v>19658007.680420335</v>
      </c>
      <c r="G8" s="1023">
        <v>44632569.617114328</v>
      </c>
      <c r="H8" s="1023">
        <v>268708.90524001588</v>
      </c>
      <c r="I8" s="1023">
        <v>76876936.913509935</v>
      </c>
      <c r="J8" s="395"/>
      <c r="K8" s="251"/>
    </row>
    <row r="9" spans="2:11" s="155" customFormat="1" ht="12.75">
      <c r="J9" s="395"/>
    </row>
    <row r="12" spans="2:11">
      <c r="E12" s="252"/>
      <c r="F12" s="252"/>
      <c r="G12" s="252"/>
      <c r="H12" s="252"/>
      <c r="I12" s="252"/>
    </row>
    <row r="13" spans="2:11">
      <c r="E13" s="252"/>
      <c r="F13" s="252"/>
      <c r="G13" s="252"/>
      <c r="H13" s="252"/>
      <c r="I13" s="252"/>
    </row>
  </sheetData>
  <mergeCells count="1">
    <mergeCell ref="D4:I4"/>
  </mergeCells>
  <hyperlinks>
    <hyperlink ref="K1" location="Índice!A1" display="Voltar ao Índice" xr:uid="{12FF7A9E-AA47-42E5-BCE0-219384522272}"/>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4EAD9-8F02-4EAD-AB40-E3CEB8C65AAB}">
  <sheetPr>
    <pageSetUpPr fitToPage="1"/>
  </sheetPr>
  <dimension ref="B1:G20"/>
  <sheetViews>
    <sheetView showGridLines="0" zoomScale="90" zoomScaleNormal="90" zoomScalePageLayoutView="80" workbookViewId="0">
      <selection activeCell="J2" sqref="J2"/>
    </sheetView>
  </sheetViews>
  <sheetFormatPr defaultColWidth="8.7109375" defaultRowHeight="14.25"/>
  <cols>
    <col min="1" max="2" width="4.7109375" style="5" customWidth="1"/>
    <col min="3" max="3" width="67.140625" style="5" customWidth="1"/>
    <col min="4" max="5" width="30.42578125" style="5" customWidth="1"/>
    <col min="6" max="6" width="4.7109375" style="5" customWidth="1"/>
    <col min="7" max="7" width="16" style="5" customWidth="1"/>
    <col min="8" max="8" width="25" style="5" customWidth="1"/>
    <col min="9" max="16384" width="8.7109375" style="5"/>
  </cols>
  <sheetData>
    <row r="1" spans="2:7" ht="18.75">
      <c r="B1" s="3" t="s">
        <v>2255</v>
      </c>
      <c r="C1" s="1"/>
      <c r="D1" s="1"/>
      <c r="E1" s="1"/>
      <c r="G1" s="66" t="s">
        <v>893</v>
      </c>
    </row>
    <row r="2" spans="2:7" ht="15">
      <c r="B2" s="153" t="s">
        <v>1039</v>
      </c>
      <c r="C2" s="338"/>
      <c r="D2" s="338"/>
      <c r="E2" s="1175"/>
    </row>
    <row r="3" spans="2:7" s="125" customFormat="1" ht="12.75">
      <c r="B3" s="1757" t="s">
        <v>1906</v>
      </c>
      <c r="C3" s="1758"/>
      <c r="D3" s="156" t="s">
        <v>4</v>
      </c>
      <c r="E3" s="1174" t="s">
        <v>5</v>
      </c>
    </row>
    <row r="4" spans="2:7" s="125" customFormat="1" ht="30" customHeight="1" thickBot="1">
      <c r="B4" s="196"/>
      <c r="C4" s="154"/>
      <c r="D4" s="274" t="s">
        <v>498</v>
      </c>
      <c r="E4" s="274" t="s">
        <v>1893</v>
      </c>
    </row>
    <row r="5" spans="2:7" s="125" customFormat="1" ht="20.100000000000001" customHeight="1">
      <c r="B5" s="719" t="s">
        <v>1880</v>
      </c>
      <c r="C5" s="720" t="s">
        <v>1904</v>
      </c>
      <c r="D5" s="821"/>
      <c r="E5" s="821"/>
    </row>
    <row r="6" spans="2:7" s="125" customFormat="1" ht="20.100000000000001" customHeight="1">
      <c r="B6" s="553" t="s">
        <v>1881</v>
      </c>
      <c r="C6" s="554" t="s">
        <v>1894</v>
      </c>
      <c r="D6" s="781"/>
      <c r="E6" s="781"/>
    </row>
    <row r="7" spans="2:7" s="125" customFormat="1" ht="20.100000000000001" customHeight="1">
      <c r="B7" s="553" t="s">
        <v>1882</v>
      </c>
      <c r="C7" s="554" t="s">
        <v>499</v>
      </c>
      <c r="D7" s="781"/>
      <c r="E7" s="781"/>
    </row>
    <row r="8" spans="2:7" s="125" customFormat="1" ht="20.100000000000001" customHeight="1">
      <c r="B8" s="553" t="s">
        <v>1883</v>
      </c>
      <c r="C8" s="721" t="s">
        <v>1905</v>
      </c>
      <c r="D8" s="781"/>
      <c r="E8" s="781"/>
    </row>
    <row r="9" spans="2:7" s="125" customFormat="1" ht="20.100000000000001" customHeight="1">
      <c r="B9" s="553" t="s">
        <v>1884</v>
      </c>
      <c r="C9" s="721" t="s">
        <v>1895</v>
      </c>
      <c r="D9" s="781"/>
      <c r="E9" s="781"/>
    </row>
    <row r="10" spans="2:7" s="125" customFormat="1" ht="20.100000000000001" customHeight="1">
      <c r="B10" s="555" t="s">
        <v>1885</v>
      </c>
      <c r="C10" s="1322" t="s">
        <v>1896</v>
      </c>
      <c r="D10" s="782"/>
      <c r="E10" s="782"/>
    </row>
    <row r="11" spans="2:7" s="125" customFormat="1" ht="20.100000000000001" customHeight="1">
      <c r="B11" s="555" t="s">
        <v>1886</v>
      </c>
      <c r="C11" s="1322" t="s">
        <v>1897</v>
      </c>
      <c r="D11" s="782"/>
      <c r="E11" s="782"/>
    </row>
    <row r="12" spans="2:7" s="125" customFormat="1" ht="20.100000000000001" customHeight="1">
      <c r="B12" s="555" t="s">
        <v>1887</v>
      </c>
      <c r="C12" s="1322" t="s">
        <v>1898</v>
      </c>
      <c r="D12" s="782"/>
      <c r="E12" s="782"/>
    </row>
    <row r="13" spans="2:7" s="125" customFormat="1" ht="20.100000000000001" customHeight="1">
      <c r="B13" s="555" t="s">
        <v>1888</v>
      </c>
      <c r="C13" s="1322" t="s">
        <v>1899</v>
      </c>
      <c r="D13" s="782"/>
      <c r="E13" s="782"/>
    </row>
    <row r="14" spans="2:7" s="125" customFormat="1" ht="20.100000000000001" customHeight="1">
      <c r="B14" s="555" t="s">
        <v>1889</v>
      </c>
      <c r="C14" s="1322" t="s">
        <v>1900</v>
      </c>
      <c r="D14" s="782"/>
      <c r="E14" s="782"/>
    </row>
    <row r="15" spans="2:7" s="125" customFormat="1" ht="20.100000000000001" customHeight="1">
      <c r="B15" s="555" t="s">
        <v>1890</v>
      </c>
      <c r="C15" s="1322" t="s">
        <v>1901</v>
      </c>
      <c r="D15" s="782"/>
      <c r="E15" s="782"/>
    </row>
    <row r="16" spans="2:7" s="125" customFormat="1" ht="20.100000000000001" customHeight="1">
      <c r="B16" s="555" t="s">
        <v>1891</v>
      </c>
      <c r="C16" s="1322" t="s">
        <v>1902</v>
      </c>
      <c r="D16" s="782"/>
      <c r="E16" s="782"/>
    </row>
    <row r="17" spans="2:5" s="125" customFormat="1" ht="20.100000000000001" customHeight="1" thickBot="1">
      <c r="B17" s="722" t="s">
        <v>1892</v>
      </c>
      <c r="C17" s="723" t="s">
        <v>1903</v>
      </c>
      <c r="D17" s="822"/>
      <c r="E17" s="822"/>
    </row>
    <row r="18" spans="2:5" s="125" customFormat="1" ht="12.75"/>
    <row r="20" spans="2:5">
      <c r="D20" s="252"/>
      <c r="E20" s="252"/>
    </row>
  </sheetData>
  <mergeCells count="1">
    <mergeCell ref="B3:C3"/>
  </mergeCells>
  <hyperlinks>
    <hyperlink ref="G1" location="Índice!A1" display="Voltar ao Índice" xr:uid="{9636F2A6-6CE9-416B-9AD9-C42DF57163A8}"/>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5:C7 B9:C18 B8"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3FC7-BF29-450E-95BE-3337562261D4}">
  <sheetPr>
    <pageSetUpPr autoPageBreaks="0" fitToPage="1"/>
  </sheetPr>
  <dimension ref="A1:K13"/>
  <sheetViews>
    <sheetView showGridLines="0" zoomScale="90" zoomScaleNormal="90" zoomScaleSheetLayoutView="100" zoomScalePageLayoutView="60" workbookViewId="0">
      <selection activeCell="J2" sqref="J2"/>
    </sheetView>
  </sheetViews>
  <sheetFormatPr defaultColWidth="9.140625" defaultRowHeight="14.25"/>
  <cols>
    <col min="1" max="1" width="4.7109375" style="5" customWidth="1"/>
    <col min="2" max="2" width="6.28515625" style="5" customWidth="1"/>
    <col min="3" max="3" width="31.7109375" style="5" customWidth="1"/>
    <col min="4" max="8" width="18.42578125" style="5" customWidth="1"/>
    <col min="9" max="9" width="4.7109375" style="5" customWidth="1"/>
    <col min="10" max="10" width="17.7109375" style="5" customWidth="1"/>
    <col min="11" max="16384" width="9.140625" style="5"/>
  </cols>
  <sheetData>
    <row r="1" spans="1:11" ht="21" customHeight="1">
      <c r="A1" s="24"/>
      <c r="C1" s="3" t="s">
        <v>579</v>
      </c>
      <c r="D1" s="26"/>
      <c r="E1" s="26"/>
      <c r="F1" s="26"/>
      <c r="G1" s="26"/>
      <c r="H1" s="26"/>
      <c r="I1" s="24"/>
      <c r="J1" s="66" t="s">
        <v>893</v>
      </c>
      <c r="K1" s="23"/>
    </row>
    <row r="2" spans="1:11">
      <c r="C2" s="153" t="s">
        <v>1039</v>
      </c>
    </row>
    <row r="4" spans="1:11" s="879" customFormat="1" ht="24.95" customHeight="1">
      <c r="A4" s="177"/>
      <c r="C4" s="873"/>
      <c r="D4" s="334" t="s">
        <v>580</v>
      </c>
      <c r="E4" s="334" t="s">
        <v>581</v>
      </c>
      <c r="F4" s="1111"/>
      <c r="G4" s="1111"/>
      <c r="H4" s="1111"/>
      <c r="I4" s="877"/>
      <c r="J4" s="873"/>
      <c r="K4" s="873"/>
    </row>
    <row r="5" spans="1:11" s="879" customFormat="1" ht="24.95" customHeight="1">
      <c r="A5" s="177"/>
      <c r="C5" s="873"/>
      <c r="D5" s="339"/>
      <c r="E5" s="339"/>
      <c r="F5" s="334" t="s">
        <v>1554</v>
      </c>
      <c r="G5" s="334" t="s">
        <v>1555</v>
      </c>
      <c r="H5" s="1112"/>
      <c r="I5" s="339"/>
      <c r="J5" s="873"/>
      <c r="K5" s="873"/>
    </row>
    <row r="6" spans="1:11" s="879" customFormat="1" ht="24.95" customHeight="1">
      <c r="A6" s="177"/>
      <c r="C6" s="873"/>
      <c r="D6" s="339"/>
      <c r="E6" s="339"/>
      <c r="F6" s="339"/>
      <c r="G6" s="339"/>
      <c r="H6" s="334" t="s">
        <v>1556</v>
      </c>
      <c r="I6" s="339"/>
      <c r="J6" s="873"/>
      <c r="K6" s="873"/>
    </row>
    <row r="7" spans="1:11" s="879" customFormat="1" ht="20.100000000000001" customHeight="1" thickBot="1">
      <c r="A7" s="177"/>
      <c r="B7" s="1113"/>
      <c r="C7" s="874"/>
      <c r="D7" s="875" t="s">
        <v>4</v>
      </c>
      <c r="E7" s="875" t="s">
        <v>5</v>
      </c>
      <c r="F7" s="875" t="s">
        <v>6</v>
      </c>
      <c r="G7" s="875" t="s">
        <v>41</v>
      </c>
      <c r="H7" s="875" t="s">
        <v>42</v>
      </c>
      <c r="I7" s="308"/>
      <c r="J7" s="873"/>
      <c r="K7" s="873"/>
    </row>
    <row r="8" spans="1:11" s="205" customFormat="1" ht="24.95" customHeight="1">
      <c r="B8" s="725">
        <v>1</v>
      </c>
      <c r="C8" s="881" t="s">
        <v>463</v>
      </c>
      <c r="D8" s="1041">
        <v>20822591.801569998</v>
      </c>
      <c r="E8" s="1041">
        <v>41988682.122870006</v>
      </c>
      <c r="F8" s="1041">
        <v>34336540.84668</v>
      </c>
      <c r="G8" s="1041">
        <v>7652141.2761899997</v>
      </c>
      <c r="H8" s="1041">
        <v>0</v>
      </c>
      <c r="J8" s="219"/>
      <c r="K8" s="219"/>
    </row>
    <row r="9" spans="1:11" s="205" customFormat="1" ht="24.95" customHeight="1">
      <c r="B9" s="727">
        <v>2</v>
      </c>
      <c r="C9" s="882" t="s">
        <v>582</v>
      </c>
      <c r="D9" s="781">
        <v>20847265.640110001</v>
      </c>
      <c r="E9" s="781">
        <v>385822.90207000001</v>
      </c>
      <c r="F9" s="781">
        <v>139104.67778</v>
      </c>
      <c r="G9" s="781">
        <v>246718.22429000001</v>
      </c>
      <c r="H9" s="1109"/>
      <c r="J9" s="219"/>
      <c r="K9" s="219"/>
    </row>
    <row r="10" spans="1:11" s="205" customFormat="1" ht="24.95" customHeight="1">
      <c r="B10" s="727">
        <v>3</v>
      </c>
      <c r="C10" s="882" t="s">
        <v>40</v>
      </c>
      <c r="D10" s="781">
        <v>41669857.441679999</v>
      </c>
      <c r="E10" s="781">
        <v>42374505.024939999</v>
      </c>
      <c r="F10" s="781">
        <v>34475645.524460003</v>
      </c>
      <c r="G10" s="781">
        <v>7898859.5004799999</v>
      </c>
      <c r="H10" s="781">
        <v>0</v>
      </c>
      <c r="J10" s="219"/>
      <c r="K10" s="219"/>
    </row>
    <row r="11" spans="1:11" s="205" customFormat="1" ht="24.95" customHeight="1">
      <c r="B11" s="727">
        <v>4</v>
      </c>
      <c r="C11" s="882" t="s">
        <v>583</v>
      </c>
      <c r="D11" s="781">
        <v>1361261.4485999998</v>
      </c>
      <c r="E11" s="781">
        <v>861123.93696000008</v>
      </c>
      <c r="F11" s="781">
        <v>735194.57270000002</v>
      </c>
      <c r="G11" s="781">
        <v>125929.36426</v>
      </c>
      <c r="H11" s="781">
        <v>0</v>
      </c>
      <c r="J11" s="219"/>
      <c r="K11" s="219"/>
    </row>
    <row r="12" spans="1:11" s="205" customFormat="1" ht="24.95" customHeight="1" thickBot="1">
      <c r="B12" s="728" t="s">
        <v>349</v>
      </c>
      <c r="C12" s="729" t="s">
        <v>584</v>
      </c>
      <c r="D12" s="783">
        <v>1361128.3999495176</v>
      </c>
      <c r="E12" s="783">
        <v>861123.93698048254</v>
      </c>
      <c r="F12" s="1110"/>
      <c r="G12" s="1110"/>
      <c r="H12" s="1110"/>
      <c r="J12" s="219"/>
      <c r="K12" s="219"/>
    </row>
    <row r="13" spans="1:11">
      <c r="C13" s="15"/>
    </row>
  </sheetData>
  <hyperlinks>
    <hyperlink ref="J1" location="Índice!A1" display="Voltar ao Índice" xr:uid="{99A19D22-3660-46D3-877C-65DEA246CA24}"/>
  </hyperlinks>
  <pageMargins left="0.70866141732283472" right="0.70866141732283472" top="0.74803149606299213" bottom="0.74803149606299213" header="0.31496062992125984" footer="0.31496062992125984"/>
  <pageSetup paperSize="9" scale="69" orientation="landscape" r:id="rId1"/>
  <headerFooter>
    <oddHeader>&amp;CPT
Anexo XVII</oddHeader>
    <oddFooter>&amp;C&amp;P</oddFooter>
    <evenHeader>&amp;L&amp;"Times New Roman,Regular"&amp;12&amp;K000000Banco Central da Irlanda - RESTRITO</evenHeader>
    <firstHeader>&amp;L&amp;"Times New Roman,Regular"&amp;12&amp;K000000Banco Central da Irlanda - RESTRITO</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AA574-6B62-407A-AB81-8116F09CE037}">
  <sheetPr>
    <pageSetUpPr fitToPage="1"/>
  </sheetPr>
  <dimension ref="B1:K24"/>
  <sheetViews>
    <sheetView showGridLines="0" zoomScale="90" zoomScaleNormal="90" zoomScalePageLayoutView="50" workbookViewId="0">
      <selection activeCell="J2" sqref="J2"/>
    </sheetView>
  </sheetViews>
  <sheetFormatPr defaultColWidth="8.7109375" defaultRowHeight="14.25"/>
  <cols>
    <col min="1" max="1" width="4.7109375" style="5" customWidth="1"/>
    <col min="2" max="2" width="4.42578125" style="5" customWidth="1"/>
    <col min="3" max="3" width="46.7109375" style="5" customWidth="1"/>
    <col min="4" max="9" width="23.42578125" style="5" customWidth="1"/>
    <col min="10" max="10" width="4.7109375" style="5" customWidth="1"/>
    <col min="11" max="11" width="16.42578125" style="5" customWidth="1"/>
    <col min="12" max="16384" width="8.7109375" style="5"/>
  </cols>
  <sheetData>
    <row r="1" spans="2:11" ht="18.75">
      <c r="C1" s="3" t="s">
        <v>585</v>
      </c>
      <c r="K1" s="58"/>
    </row>
    <row r="2" spans="2:11" ht="12.6" customHeight="1">
      <c r="C2" s="153" t="s">
        <v>1039</v>
      </c>
      <c r="K2" s="66" t="s">
        <v>893</v>
      </c>
    </row>
    <row r="4" spans="2:11" s="155" customFormat="1" ht="27.95" customHeight="1">
      <c r="B4" s="278"/>
      <c r="C4" s="1750" t="s">
        <v>587</v>
      </c>
      <c r="D4" s="1753" t="s">
        <v>588</v>
      </c>
      <c r="E4" s="1753"/>
      <c r="F4" s="1753" t="s">
        <v>589</v>
      </c>
      <c r="G4" s="1753"/>
      <c r="H4" s="1753" t="s">
        <v>590</v>
      </c>
      <c r="I4" s="1753"/>
      <c r="J4" s="395"/>
    </row>
    <row r="5" spans="2:11" s="155" customFormat="1" ht="27.95" customHeight="1">
      <c r="B5" s="270"/>
      <c r="C5" s="1750"/>
      <c r="D5" s="335" t="s">
        <v>519</v>
      </c>
      <c r="E5" s="335" t="s">
        <v>303</v>
      </c>
      <c r="F5" s="335" t="s">
        <v>519</v>
      </c>
      <c r="G5" s="335" t="s">
        <v>303</v>
      </c>
      <c r="H5" s="335" t="s">
        <v>591</v>
      </c>
      <c r="I5" s="335" t="s">
        <v>592</v>
      </c>
      <c r="J5" s="395"/>
    </row>
    <row r="6" spans="2:11" s="155" customFormat="1" ht="20.100000000000001" customHeight="1" thickBot="1">
      <c r="B6" s="340"/>
      <c r="C6" s="1752"/>
      <c r="D6" s="341" t="s">
        <v>4</v>
      </c>
      <c r="E6" s="341" t="s">
        <v>5</v>
      </c>
      <c r="F6" s="341" t="s">
        <v>6</v>
      </c>
      <c r="G6" s="341" t="s">
        <v>41</v>
      </c>
      <c r="H6" s="341" t="s">
        <v>42</v>
      </c>
      <c r="I6" s="341" t="s">
        <v>96</v>
      </c>
      <c r="J6" s="395"/>
    </row>
    <row r="7" spans="2:11" s="205" customFormat="1" ht="20.100000000000001" customHeight="1">
      <c r="B7" s="725">
        <v>1</v>
      </c>
      <c r="C7" s="726" t="s">
        <v>593</v>
      </c>
      <c r="D7" s="1114">
        <v>22417277.059160002</v>
      </c>
      <c r="E7" s="1114">
        <v>471352.53380999999</v>
      </c>
      <c r="F7" s="1114">
        <v>27133025.758619998</v>
      </c>
      <c r="G7" s="1114">
        <v>298423.80101999996</v>
      </c>
      <c r="H7" s="1114">
        <v>1848238.12173</v>
      </c>
      <c r="I7" s="1115">
        <v>6.7376611568107592E-2</v>
      </c>
    </row>
    <row r="8" spans="2:11" s="205" customFormat="1" ht="20.100000000000001" customHeight="1">
      <c r="B8" s="727">
        <v>2</v>
      </c>
      <c r="C8" s="538" t="s">
        <v>594</v>
      </c>
      <c r="D8" s="1068">
        <v>891873.63046999997</v>
      </c>
      <c r="E8" s="1068">
        <v>118766.42720999999</v>
      </c>
      <c r="F8" s="1068">
        <v>629000.06134999997</v>
      </c>
      <c r="G8" s="1068">
        <v>11460.996580000001</v>
      </c>
      <c r="H8" s="1068">
        <v>128092.21175999999</v>
      </c>
      <c r="I8" s="1069">
        <v>0.20000000027167927</v>
      </c>
    </row>
    <row r="9" spans="2:11" s="205" customFormat="1" ht="20.100000000000001" customHeight="1">
      <c r="B9" s="727">
        <v>3</v>
      </c>
      <c r="C9" s="538" t="s">
        <v>595</v>
      </c>
      <c r="D9" s="1068">
        <v>341951.17679</v>
      </c>
      <c r="E9" s="1068">
        <v>69576.222890000005</v>
      </c>
      <c r="F9" s="1068">
        <v>341532.14906000003</v>
      </c>
      <c r="G9" s="1068">
        <v>6944.5205599999999</v>
      </c>
      <c r="H9" s="1068">
        <v>344672.85710999998</v>
      </c>
      <c r="I9" s="1069">
        <v>0.98908445574233728</v>
      </c>
    </row>
    <row r="10" spans="2:11" s="205" customFormat="1" ht="20.100000000000001" customHeight="1">
      <c r="B10" s="727">
        <v>4</v>
      </c>
      <c r="C10" s="538" t="s">
        <v>596</v>
      </c>
      <c r="D10" s="1068">
        <v>114632.85314000001</v>
      </c>
      <c r="E10" s="1068">
        <v>0</v>
      </c>
      <c r="F10" s="1068">
        <v>114632.85314000001</v>
      </c>
      <c r="G10" s="1068">
        <v>0</v>
      </c>
      <c r="H10" s="1068">
        <v>0</v>
      </c>
      <c r="I10" s="1069">
        <v>0</v>
      </c>
    </row>
    <row r="11" spans="2:11" s="205" customFormat="1" ht="20.100000000000001" customHeight="1">
      <c r="B11" s="727">
        <v>5</v>
      </c>
      <c r="C11" s="538" t="s">
        <v>597</v>
      </c>
      <c r="D11" s="727"/>
      <c r="E11" s="727"/>
      <c r="F11" s="727"/>
      <c r="G11" s="727"/>
      <c r="H11" s="727"/>
      <c r="I11" s="1048"/>
    </row>
    <row r="12" spans="2:11" s="205" customFormat="1" ht="20.100000000000001" customHeight="1">
      <c r="B12" s="727">
        <v>6</v>
      </c>
      <c r="C12" s="538" t="s">
        <v>354</v>
      </c>
      <c r="D12" s="1068">
        <v>1220197.6195399999</v>
      </c>
      <c r="E12" s="1068">
        <v>839221.16309000005</v>
      </c>
      <c r="F12" s="1068">
        <v>1239461.4824100002</v>
      </c>
      <c r="G12" s="1068">
        <v>44415.521939999999</v>
      </c>
      <c r="H12" s="1068">
        <v>412006.66532999999</v>
      </c>
      <c r="I12" s="1069">
        <v>0.32090820532967668</v>
      </c>
    </row>
    <row r="13" spans="2:11" s="205" customFormat="1" ht="20.100000000000001" customHeight="1">
      <c r="B13" s="727">
        <v>7</v>
      </c>
      <c r="C13" s="538" t="s">
        <v>360</v>
      </c>
      <c r="D13" s="1068">
        <v>4954156.48936</v>
      </c>
      <c r="E13" s="1068">
        <v>3622911.9674299997</v>
      </c>
      <c r="F13" s="1068">
        <v>4245501.1063000001</v>
      </c>
      <c r="G13" s="1068">
        <v>432896.07072000002</v>
      </c>
      <c r="H13" s="1068">
        <v>4403952.9782600002</v>
      </c>
      <c r="I13" s="1069">
        <v>0.94133798641379718</v>
      </c>
    </row>
    <row r="14" spans="2:11" s="205" customFormat="1" ht="20.100000000000001" customHeight="1">
      <c r="B14" s="727">
        <v>8</v>
      </c>
      <c r="C14" s="538" t="s">
        <v>598</v>
      </c>
      <c r="D14" s="1068">
        <v>5548754.3524200004</v>
      </c>
      <c r="E14" s="1068">
        <v>501587.91764999996</v>
      </c>
      <c r="F14" s="1068">
        <v>5305815.2462600004</v>
      </c>
      <c r="G14" s="1068">
        <v>186194.57868000001</v>
      </c>
      <c r="H14" s="1068">
        <v>4015046.3755399999</v>
      </c>
      <c r="I14" s="1069">
        <v>0.73107050124111239</v>
      </c>
    </row>
    <row r="15" spans="2:11" s="205" customFormat="1" ht="20.100000000000001" customHeight="1">
      <c r="B15" s="727">
        <v>9</v>
      </c>
      <c r="C15" s="538" t="s">
        <v>599</v>
      </c>
      <c r="D15" s="1068">
        <v>1488003.9119599999</v>
      </c>
      <c r="E15" s="1068">
        <v>226984.38626</v>
      </c>
      <c r="F15" s="1068">
        <v>1426482.6150100001</v>
      </c>
      <c r="G15" s="1068">
        <v>65154.476560000003</v>
      </c>
      <c r="H15" s="1068">
        <v>711517.93628999998</v>
      </c>
      <c r="I15" s="1069">
        <v>0.47700472206755229</v>
      </c>
    </row>
    <row r="16" spans="2:11" s="205" customFormat="1" ht="20.100000000000001" customHeight="1">
      <c r="B16" s="727">
        <v>10</v>
      </c>
      <c r="C16" s="538" t="s">
        <v>362</v>
      </c>
      <c r="D16" s="1068">
        <v>442612.0834</v>
      </c>
      <c r="E16" s="1068">
        <v>61510.415249999998</v>
      </c>
      <c r="F16" s="1068">
        <v>419263.29033999995</v>
      </c>
      <c r="G16" s="1068">
        <v>9348.1130699999994</v>
      </c>
      <c r="H16" s="1068">
        <v>470440.08069000003</v>
      </c>
      <c r="I16" s="1069">
        <v>1.0975911442094499</v>
      </c>
    </row>
    <row r="17" spans="2:10" s="205" customFormat="1" ht="20.100000000000001" customHeight="1">
      <c r="B17" s="727">
        <v>11</v>
      </c>
      <c r="C17" s="538" t="s">
        <v>600</v>
      </c>
      <c r="D17" s="1068">
        <v>1538.48867</v>
      </c>
      <c r="E17" s="1068">
        <v>1.4665999999999999</v>
      </c>
      <c r="F17" s="1068">
        <v>1538.48867</v>
      </c>
      <c r="G17" s="1068">
        <v>0</v>
      </c>
      <c r="H17" s="1068">
        <v>2307.7330000000002</v>
      </c>
      <c r="I17" s="1069">
        <v>1.4999999967500575</v>
      </c>
    </row>
    <row r="18" spans="2:10" s="205" customFormat="1" ht="20.100000000000001" customHeight="1">
      <c r="B18" s="727">
        <v>12</v>
      </c>
      <c r="C18" s="538" t="s">
        <v>348</v>
      </c>
      <c r="D18" s="727"/>
      <c r="E18" s="727"/>
      <c r="F18" s="727"/>
      <c r="G18" s="727"/>
      <c r="H18" s="727"/>
      <c r="I18" s="1048"/>
    </row>
    <row r="19" spans="2:10" s="205" customFormat="1" ht="20.100000000000001" customHeight="1">
      <c r="B19" s="727">
        <v>13</v>
      </c>
      <c r="C19" s="538" t="s">
        <v>601</v>
      </c>
      <c r="D19" s="727"/>
      <c r="E19" s="727"/>
      <c r="F19" s="727"/>
      <c r="G19" s="727"/>
      <c r="H19" s="727"/>
      <c r="I19" s="1048"/>
    </row>
    <row r="20" spans="2:10" s="205" customFormat="1" ht="20.100000000000001" customHeight="1">
      <c r="B20" s="727">
        <v>14</v>
      </c>
      <c r="C20" s="538" t="s">
        <v>602</v>
      </c>
      <c r="D20" s="1068">
        <v>60328.994359999997</v>
      </c>
      <c r="E20" s="1068">
        <v>0</v>
      </c>
      <c r="F20" s="1068">
        <v>60328.994359999997</v>
      </c>
      <c r="G20" s="1068">
        <v>0</v>
      </c>
      <c r="H20" s="1068">
        <v>61220.694909999998</v>
      </c>
      <c r="I20" s="1069">
        <v>1.0147806301009921</v>
      </c>
    </row>
    <row r="21" spans="2:10" s="205" customFormat="1" ht="20.100000000000001" customHeight="1">
      <c r="B21" s="727">
        <v>15</v>
      </c>
      <c r="C21" s="538" t="s">
        <v>99</v>
      </c>
      <c r="D21" s="1068">
        <v>13607.061830000001</v>
      </c>
      <c r="E21" s="1068">
        <v>0</v>
      </c>
      <c r="F21" s="1068">
        <v>13607.061830000001</v>
      </c>
      <c r="G21" s="1068">
        <v>0</v>
      </c>
      <c r="H21" s="1068">
        <v>32238.28155</v>
      </c>
      <c r="I21" s="1069">
        <v>2.3692316499160051</v>
      </c>
    </row>
    <row r="22" spans="2:10" s="205" customFormat="1" ht="20.100000000000001" customHeight="1">
      <c r="B22" s="730">
        <v>16</v>
      </c>
      <c r="C22" s="731" t="s">
        <v>603</v>
      </c>
      <c r="D22" s="1116">
        <v>57419.277560000002</v>
      </c>
      <c r="E22" s="1116">
        <v>0</v>
      </c>
      <c r="F22" s="1116">
        <v>57419.277560000002</v>
      </c>
      <c r="G22" s="1116">
        <v>0</v>
      </c>
      <c r="H22" s="1116">
        <v>57419.277560000002</v>
      </c>
      <c r="I22" s="1117">
        <v>1</v>
      </c>
    </row>
    <row r="23" spans="2:10" s="155" customFormat="1" ht="20.100000000000001" customHeight="1" thickBot="1">
      <c r="B23" s="732">
        <v>17</v>
      </c>
      <c r="C23" s="733" t="s">
        <v>604</v>
      </c>
      <c r="D23" s="1118">
        <v>37552352.998660006</v>
      </c>
      <c r="E23" s="1118">
        <v>5911912.5001899991</v>
      </c>
      <c r="F23" s="1118">
        <v>40987608.384889998</v>
      </c>
      <c r="G23" s="1118">
        <v>1054838.07913</v>
      </c>
      <c r="H23" s="1118">
        <v>12487153.213740002</v>
      </c>
      <c r="I23" s="1072">
        <v>0.29701300147760268</v>
      </c>
      <c r="J23" s="395"/>
    </row>
    <row r="24" spans="2:10" s="155" customFormat="1" ht="20.100000000000001" customHeight="1">
      <c r="J24" s="395"/>
    </row>
  </sheetData>
  <mergeCells count="4">
    <mergeCell ref="C4:C6"/>
    <mergeCell ref="D4:E4"/>
    <mergeCell ref="F4:G4"/>
    <mergeCell ref="H4:I4"/>
  </mergeCells>
  <hyperlinks>
    <hyperlink ref="K2" location="Índice!A1" display="Voltar ao Índice" xr:uid="{BF5F9DEB-478D-4359-8F10-F1CC8A6924A7}"/>
  </hyperlinks>
  <pageMargins left="0.70866141732283472" right="0.70866141732283472" top="0.74803149606299213" bottom="0.74803149606299213" header="0.31496062992125984" footer="0.31496062992125984"/>
  <pageSetup paperSize="9" scale="57" fitToHeight="0" orientation="landscape" r:id="rId1"/>
  <headerFooter>
    <oddHeader>&amp;CPT
Anexo XIX</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06DAF-0940-4FAD-8EB3-76E9217B509E}">
  <sheetPr>
    <pageSetUpPr fitToPage="1"/>
  </sheetPr>
  <dimension ref="B1:V28"/>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3.85546875" style="5" customWidth="1"/>
    <col min="3" max="3" width="46.42578125" style="5" customWidth="1"/>
    <col min="4" max="19" width="11.7109375" style="5" customWidth="1"/>
    <col min="20" max="20" width="11.7109375" style="1555" customWidth="1"/>
    <col min="21" max="21" width="4.7109375" style="5" customWidth="1"/>
    <col min="22" max="22" width="11.85546875" style="5" customWidth="1"/>
    <col min="23" max="16384" width="8.7109375" style="5"/>
  </cols>
  <sheetData>
    <row r="1" spans="2:22" ht="24">
      <c r="C1" s="3" t="s">
        <v>586</v>
      </c>
      <c r="V1" s="66" t="s">
        <v>893</v>
      </c>
    </row>
    <row r="2" spans="2:22">
      <c r="C2" s="153" t="s">
        <v>1039</v>
      </c>
    </row>
    <row r="3" spans="2:22" s="125" customFormat="1" ht="12.75">
      <c r="T3" s="1556"/>
    </row>
    <row r="4" spans="2:22" s="155" customFormat="1" ht="20.100000000000001" customHeight="1">
      <c r="B4" s="278"/>
      <c r="C4" s="1750" t="s">
        <v>587</v>
      </c>
      <c r="D4" s="1761" t="s">
        <v>605</v>
      </c>
      <c r="E4" s="1761"/>
      <c r="F4" s="1761"/>
      <c r="G4" s="1761"/>
      <c r="H4" s="1761"/>
      <c r="I4" s="1761"/>
      <c r="J4" s="1761"/>
      <c r="K4" s="1761"/>
      <c r="L4" s="1761"/>
      <c r="M4" s="1761"/>
      <c r="N4" s="1761"/>
      <c r="O4" s="1761"/>
      <c r="P4" s="1761"/>
      <c r="Q4" s="1761"/>
      <c r="R4" s="1761"/>
      <c r="S4" s="1763" t="s">
        <v>40</v>
      </c>
      <c r="T4" s="1765" t="s">
        <v>606</v>
      </c>
      <c r="U4" s="395"/>
    </row>
    <row r="5" spans="2:22" s="155" customFormat="1" ht="20.100000000000001" customHeight="1">
      <c r="B5" s="270"/>
      <c r="C5" s="1750"/>
      <c r="D5" s="343">
        <v>0</v>
      </c>
      <c r="E5" s="343">
        <v>0.02</v>
      </c>
      <c r="F5" s="343">
        <v>0.04</v>
      </c>
      <c r="G5" s="343">
        <v>0.1</v>
      </c>
      <c r="H5" s="343">
        <v>0.2</v>
      </c>
      <c r="I5" s="343">
        <v>0.35</v>
      </c>
      <c r="J5" s="343">
        <v>0.5</v>
      </c>
      <c r="K5" s="343">
        <v>0.7</v>
      </c>
      <c r="L5" s="343">
        <v>0.75</v>
      </c>
      <c r="M5" s="343">
        <v>1</v>
      </c>
      <c r="N5" s="343">
        <v>1.5</v>
      </c>
      <c r="O5" s="343">
        <v>2.5</v>
      </c>
      <c r="P5" s="343">
        <v>3.7</v>
      </c>
      <c r="Q5" s="343">
        <v>12.5</v>
      </c>
      <c r="R5" s="343" t="s">
        <v>607</v>
      </c>
      <c r="S5" s="1764"/>
      <c r="T5" s="1766"/>
      <c r="U5" s="395"/>
    </row>
    <row r="6" spans="2:22" s="155" customFormat="1" ht="20.100000000000001" customHeight="1" thickBot="1">
      <c r="B6" s="340"/>
      <c r="C6" s="1752"/>
      <c r="D6" s="341" t="s">
        <v>4</v>
      </c>
      <c r="E6" s="341" t="s">
        <v>5</v>
      </c>
      <c r="F6" s="341" t="s">
        <v>6</v>
      </c>
      <c r="G6" s="341" t="s">
        <v>41</v>
      </c>
      <c r="H6" s="341" t="s">
        <v>42</v>
      </c>
      <c r="I6" s="341" t="s">
        <v>96</v>
      </c>
      <c r="J6" s="341" t="s">
        <v>97</v>
      </c>
      <c r="K6" s="341" t="s">
        <v>98</v>
      </c>
      <c r="L6" s="341" t="s">
        <v>226</v>
      </c>
      <c r="M6" s="341" t="s">
        <v>227</v>
      </c>
      <c r="N6" s="341" t="s">
        <v>228</v>
      </c>
      <c r="O6" s="341" t="s">
        <v>229</v>
      </c>
      <c r="P6" s="341" t="s">
        <v>230</v>
      </c>
      <c r="Q6" s="341" t="s">
        <v>446</v>
      </c>
      <c r="R6" s="341" t="s">
        <v>447</v>
      </c>
      <c r="S6" s="341" t="s">
        <v>608</v>
      </c>
      <c r="T6" s="1557" t="s">
        <v>609</v>
      </c>
      <c r="U6" s="395"/>
    </row>
    <row r="7" spans="2:22" s="205" customFormat="1" ht="20.100000000000001" customHeight="1">
      <c r="B7" s="725">
        <v>1</v>
      </c>
      <c r="C7" s="726" t="s">
        <v>593</v>
      </c>
      <c r="D7" s="1041">
        <v>25824010.96102</v>
      </c>
      <c r="E7" s="1041">
        <v>0</v>
      </c>
      <c r="F7" s="1041">
        <v>0</v>
      </c>
      <c r="G7" s="1041">
        <v>0</v>
      </c>
      <c r="H7" s="1041">
        <v>11341.63394</v>
      </c>
      <c r="I7" s="1041">
        <v>0</v>
      </c>
      <c r="J7" s="1041">
        <v>28650.495510000001</v>
      </c>
      <c r="K7" s="1041">
        <v>0</v>
      </c>
      <c r="L7" s="1041">
        <v>0</v>
      </c>
      <c r="M7" s="1041">
        <v>1039050.31313</v>
      </c>
      <c r="N7" s="1041">
        <v>528396.15604000003</v>
      </c>
      <c r="O7" s="1041">
        <v>0</v>
      </c>
      <c r="P7" s="1041">
        <v>0</v>
      </c>
      <c r="Q7" s="1041">
        <v>0</v>
      </c>
      <c r="R7" s="1041">
        <v>0</v>
      </c>
      <c r="S7" s="1041">
        <f>+SUM(D7:R7)</f>
        <v>27431449.559640002</v>
      </c>
      <c r="T7" s="1558">
        <v>2697540.2775046569</v>
      </c>
    </row>
    <row r="8" spans="2:22" s="205" customFormat="1" ht="20.100000000000001" customHeight="1">
      <c r="B8" s="727">
        <v>2</v>
      </c>
      <c r="C8" s="538" t="s">
        <v>594</v>
      </c>
      <c r="D8" s="781">
        <v>0</v>
      </c>
      <c r="E8" s="781">
        <v>0</v>
      </c>
      <c r="F8" s="781">
        <v>0</v>
      </c>
      <c r="G8" s="781">
        <v>0</v>
      </c>
      <c r="H8" s="781">
        <v>640461.05778999999</v>
      </c>
      <c r="I8" s="781">
        <v>0</v>
      </c>
      <c r="J8" s="781">
        <v>0</v>
      </c>
      <c r="K8" s="781">
        <v>0</v>
      </c>
      <c r="L8" s="781">
        <v>0</v>
      </c>
      <c r="M8" s="781">
        <v>0</v>
      </c>
      <c r="N8" s="781">
        <v>1.3000000000000002E-4</v>
      </c>
      <c r="O8" s="781">
        <v>0</v>
      </c>
      <c r="P8" s="781">
        <v>0</v>
      </c>
      <c r="Q8" s="781">
        <v>0</v>
      </c>
      <c r="R8" s="781">
        <v>0</v>
      </c>
      <c r="S8" s="781">
        <f t="shared" ref="S8:S22" si="0">+SUM(D8:R8)</f>
        <v>640461.05791999993</v>
      </c>
      <c r="T8" s="1559">
        <v>26026.963267855397</v>
      </c>
    </row>
    <row r="9" spans="2:22" s="205" customFormat="1" ht="20.100000000000001" customHeight="1">
      <c r="B9" s="727">
        <v>3</v>
      </c>
      <c r="C9" s="538" t="s">
        <v>595</v>
      </c>
      <c r="D9" s="781">
        <v>0</v>
      </c>
      <c r="E9" s="781">
        <v>0</v>
      </c>
      <c r="F9" s="781">
        <v>0</v>
      </c>
      <c r="G9" s="781">
        <v>0</v>
      </c>
      <c r="H9" s="781">
        <v>1.6508900000000002</v>
      </c>
      <c r="I9" s="781">
        <v>0</v>
      </c>
      <c r="J9" s="781">
        <v>31722.82387</v>
      </c>
      <c r="K9" s="781">
        <v>0</v>
      </c>
      <c r="L9" s="781">
        <v>0</v>
      </c>
      <c r="M9" s="781">
        <v>292634.35459</v>
      </c>
      <c r="N9" s="781">
        <v>24117.840270000001</v>
      </c>
      <c r="O9" s="781">
        <v>0</v>
      </c>
      <c r="P9" s="781">
        <v>0</v>
      </c>
      <c r="Q9" s="781">
        <v>0</v>
      </c>
      <c r="R9" s="781">
        <v>0</v>
      </c>
      <c r="S9" s="781">
        <f t="shared" si="0"/>
        <v>348476.66962</v>
      </c>
      <c r="T9" s="1559">
        <v>30433.912329944698</v>
      </c>
    </row>
    <row r="10" spans="2:22" s="205" customFormat="1" ht="20.100000000000001" customHeight="1">
      <c r="B10" s="727">
        <v>4</v>
      </c>
      <c r="C10" s="538" t="s">
        <v>596</v>
      </c>
      <c r="D10" s="781">
        <v>114632.85314000001</v>
      </c>
      <c r="E10" s="781">
        <v>0</v>
      </c>
      <c r="F10" s="781">
        <v>0</v>
      </c>
      <c r="G10" s="781">
        <v>0</v>
      </c>
      <c r="H10" s="781">
        <v>0</v>
      </c>
      <c r="I10" s="781">
        <v>0</v>
      </c>
      <c r="J10" s="781">
        <v>0</v>
      </c>
      <c r="K10" s="781">
        <v>0</v>
      </c>
      <c r="L10" s="781">
        <v>0</v>
      </c>
      <c r="M10" s="781">
        <v>0</v>
      </c>
      <c r="N10" s="781">
        <v>0</v>
      </c>
      <c r="O10" s="781">
        <v>0</v>
      </c>
      <c r="P10" s="781">
        <v>0</v>
      </c>
      <c r="Q10" s="781">
        <v>0</v>
      </c>
      <c r="R10" s="781">
        <v>0</v>
      </c>
      <c r="S10" s="781">
        <f t="shared" si="0"/>
        <v>114632.85314000001</v>
      </c>
      <c r="T10" s="1559">
        <v>114515.43441000002</v>
      </c>
    </row>
    <row r="11" spans="2:22" s="205" customFormat="1" ht="20.100000000000001" customHeight="1">
      <c r="B11" s="727">
        <v>5</v>
      </c>
      <c r="C11" s="538" t="s">
        <v>597</v>
      </c>
      <c r="D11" s="781"/>
      <c r="E11" s="781"/>
      <c r="F11" s="781"/>
      <c r="G11" s="781"/>
      <c r="H11" s="781"/>
      <c r="I11" s="781"/>
      <c r="J11" s="781"/>
      <c r="K11" s="781"/>
      <c r="L11" s="781"/>
      <c r="M11" s="781"/>
      <c r="N11" s="781"/>
      <c r="O11" s="781"/>
      <c r="P11" s="781"/>
      <c r="Q11" s="781"/>
      <c r="R11" s="781"/>
      <c r="S11" s="781">
        <f t="shared" si="0"/>
        <v>0</v>
      </c>
      <c r="T11" s="1559"/>
    </row>
    <row r="12" spans="2:22" s="205" customFormat="1" ht="20.100000000000001" customHeight="1">
      <c r="B12" s="727">
        <v>6</v>
      </c>
      <c r="C12" s="538" t="s">
        <v>354</v>
      </c>
      <c r="D12" s="781">
        <v>0</v>
      </c>
      <c r="E12" s="781">
        <v>84839.60980999982</v>
      </c>
      <c r="F12" s="781">
        <v>0</v>
      </c>
      <c r="G12" s="781">
        <v>0</v>
      </c>
      <c r="H12" s="781">
        <v>700541.41861000005</v>
      </c>
      <c r="I12" s="781">
        <v>0</v>
      </c>
      <c r="J12" s="781">
        <v>459994.31370999996</v>
      </c>
      <c r="K12" s="781">
        <v>0</v>
      </c>
      <c r="L12" s="781">
        <v>0</v>
      </c>
      <c r="M12" s="781">
        <v>35096.121579999999</v>
      </c>
      <c r="N12" s="781">
        <v>3405.5406600000001</v>
      </c>
      <c r="O12" s="781">
        <v>0</v>
      </c>
      <c r="P12" s="781">
        <v>0</v>
      </c>
      <c r="Q12" s="781">
        <v>0</v>
      </c>
      <c r="R12" s="781">
        <v>0</v>
      </c>
      <c r="S12" s="781">
        <f t="shared" si="0"/>
        <v>1283877.0043699997</v>
      </c>
      <c r="T12" s="1559">
        <v>252997.29282135048</v>
      </c>
    </row>
    <row r="13" spans="2:22" s="205" customFormat="1" ht="20.100000000000001" customHeight="1">
      <c r="B13" s="727">
        <v>7</v>
      </c>
      <c r="C13" s="538" t="s">
        <v>360</v>
      </c>
      <c r="D13" s="781">
        <v>0</v>
      </c>
      <c r="E13" s="781">
        <v>0</v>
      </c>
      <c r="F13" s="781">
        <v>0</v>
      </c>
      <c r="G13" s="781">
        <v>0</v>
      </c>
      <c r="H13" s="781">
        <v>0</v>
      </c>
      <c r="I13" s="781">
        <v>0</v>
      </c>
      <c r="J13" s="781">
        <v>0</v>
      </c>
      <c r="K13" s="781">
        <v>0</v>
      </c>
      <c r="L13" s="781">
        <v>0</v>
      </c>
      <c r="M13" s="781">
        <v>4474383.0169700002</v>
      </c>
      <c r="N13" s="781">
        <v>204014.16005999999</v>
      </c>
      <c r="O13" s="781">
        <v>0</v>
      </c>
      <c r="P13" s="781">
        <v>0</v>
      </c>
      <c r="Q13" s="781">
        <v>0</v>
      </c>
      <c r="R13" s="781">
        <v>0</v>
      </c>
      <c r="S13" s="781">
        <f t="shared" si="0"/>
        <v>4678397.1770299999</v>
      </c>
      <c r="T13" s="1559">
        <v>388236.00183576765</v>
      </c>
    </row>
    <row r="14" spans="2:22" s="205" customFormat="1" ht="20.100000000000001" customHeight="1">
      <c r="B14" s="727">
        <v>8</v>
      </c>
      <c r="C14" s="538" t="s">
        <v>610</v>
      </c>
      <c r="D14" s="781">
        <v>0</v>
      </c>
      <c r="E14" s="781">
        <v>0</v>
      </c>
      <c r="F14" s="781">
        <v>0</v>
      </c>
      <c r="G14" s="781">
        <v>0</v>
      </c>
      <c r="H14" s="781">
        <v>0</v>
      </c>
      <c r="I14" s="781">
        <v>0</v>
      </c>
      <c r="J14" s="781">
        <v>0</v>
      </c>
      <c r="K14" s="781">
        <v>0</v>
      </c>
      <c r="L14" s="781">
        <v>5492009.8249399997</v>
      </c>
      <c r="M14" s="781">
        <v>0</v>
      </c>
      <c r="N14" s="781">
        <v>0</v>
      </c>
      <c r="O14" s="781">
        <v>0</v>
      </c>
      <c r="P14" s="781">
        <v>0</v>
      </c>
      <c r="Q14" s="781">
        <v>0</v>
      </c>
      <c r="R14" s="781">
        <v>0</v>
      </c>
      <c r="S14" s="781">
        <f t="shared" si="0"/>
        <v>5492009.8249399997</v>
      </c>
      <c r="T14" s="1559">
        <v>314812.58142152539</v>
      </c>
    </row>
    <row r="15" spans="2:22" s="205" customFormat="1" ht="20.100000000000001" customHeight="1">
      <c r="B15" s="727">
        <v>9</v>
      </c>
      <c r="C15" s="538" t="s">
        <v>611</v>
      </c>
      <c r="D15" s="781">
        <v>0</v>
      </c>
      <c r="E15" s="781">
        <v>0</v>
      </c>
      <c r="F15" s="781">
        <v>0</v>
      </c>
      <c r="G15" s="781">
        <v>0</v>
      </c>
      <c r="H15" s="781">
        <v>0</v>
      </c>
      <c r="I15" s="781">
        <v>1026051.4461299999</v>
      </c>
      <c r="J15" s="781">
        <v>232004.82205000002</v>
      </c>
      <c r="K15" s="781">
        <v>0</v>
      </c>
      <c r="L15" s="781">
        <v>39026.050609999998</v>
      </c>
      <c r="M15" s="781">
        <v>109835.50439</v>
      </c>
      <c r="N15" s="781">
        <v>84719.268389999997</v>
      </c>
      <c r="O15" s="781">
        <v>0</v>
      </c>
      <c r="P15" s="781">
        <v>0</v>
      </c>
      <c r="Q15" s="781">
        <v>0</v>
      </c>
      <c r="R15" s="781">
        <v>0</v>
      </c>
      <c r="S15" s="781">
        <f t="shared" si="0"/>
        <v>1491637.0915699999</v>
      </c>
      <c r="T15" s="1559">
        <v>21676.075713709197</v>
      </c>
    </row>
    <row r="16" spans="2:22" s="205" customFormat="1" ht="20.100000000000001" customHeight="1">
      <c r="B16" s="727">
        <v>10</v>
      </c>
      <c r="C16" s="538" t="s">
        <v>362</v>
      </c>
      <c r="D16" s="781">
        <v>0</v>
      </c>
      <c r="E16" s="781">
        <v>0</v>
      </c>
      <c r="F16" s="781">
        <v>0</v>
      </c>
      <c r="G16" s="781">
        <v>0</v>
      </c>
      <c r="H16" s="781">
        <v>0</v>
      </c>
      <c r="I16" s="781">
        <v>0</v>
      </c>
      <c r="J16" s="781">
        <v>0</v>
      </c>
      <c r="K16" s="781">
        <v>0</v>
      </c>
      <c r="L16" s="781">
        <v>0</v>
      </c>
      <c r="M16" s="781">
        <v>344954.04885000002</v>
      </c>
      <c r="N16" s="781">
        <v>83657.354560000007</v>
      </c>
      <c r="O16" s="781">
        <v>0</v>
      </c>
      <c r="P16" s="781">
        <v>0</v>
      </c>
      <c r="Q16" s="781">
        <v>0</v>
      </c>
      <c r="R16" s="781">
        <v>0</v>
      </c>
      <c r="S16" s="781">
        <f t="shared" si="0"/>
        <v>428611.40341000003</v>
      </c>
      <c r="T16" s="1559">
        <v>79547.279602238807</v>
      </c>
    </row>
    <row r="17" spans="2:21" s="205" customFormat="1" ht="20.100000000000001" customHeight="1">
      <c r="B17" s="727">
        <v>11</v>
      </c>
      <c r="C17" s="538" t="s">
        <v>600</v>
      </c>
      <c r="D17" s="781">
        <v>0</v>
      </c>
      <c r="E17" s="781">
        <v>0</v>
      </c>
      <c r="F17" s="781">
        <v>0</v>
      </c>
      <c r="G17" s="781">
        <v>0</v>
      </c>
      <c r="H17" s="781">
        <v>0</v>
      </c>
      <c r="I17" s="781">
        <v>0</v>
      </c>
      <c r="J17" s="781">
        <v>0</v>
      </c>
      <c r="K17" s="781">
        <v>0</v>
      </c>
      <c r="L17" s="781">
        <v>0</v>
      </c>
      <c r="M17" s="781">
        <v>0</v>
      </c>
      <c r="N17" s="781">
        <v>1538.48867</v>
      </c>
      <c r="O17" s="781">
        <v>0</v>
      </c>
      <c r="P17" s="781">
        <v>0</v>
      </c>
      <c r="Q17" s="781">
        <v>0</v>
      </c>
      <c r="R17" s="781">
        <v>0</v>
      </c>
      <c r="S17" s="781">
        <f t="shared" si="0"/>
        <v>1538.48867</v>
      </c>
      <c r="T17" s="1559"/>
    </row>
    <row r="18" spans="2:21" s="205" customFormat="1" ht="20.100000000000001" customHeight="1">
      <c r="B18" s="727">
        <v>12</v>
      </c>
      <c r="C18" s="538" t="s">
        <v>348</v>
      </c>
      <c r="D18" s="781"/>
      <c r="E18" s="781"/>
      <c r="F18" s="781"/>
      <c r="G18" s="781"/>
      <c r="H18" s="781"/>
      <c r="I18" s="781"/>
      <c r="J18" s="781"/>
      <c r="K18" s="781"/>
      <c r="L18" s="781"/>
      <c r="M18" s="781"/>
      <c r="N18" s="781"/>
      <c r="O18" s="781"/>
      <c r="P18" s="781"/>
      <c r="Q18" s="781"/>
      <c r="R18" s="781"/>
      <c r="S18" s="781">
        <f t="shared" si="0"/>
        <v>0</v>
      </c>
      <c r="T18" s="1559"/>
    </row>
    <row r="19" spans="2:21" s="205" customFormat="1" ht="24">
      <c r="B19" s="727">
        <v>13</v>
      </c>
      <c r="C19" s="538" t="s">
        <v>612</v>
      </c>
      <c r="D19" s="781"/>
      <c r="E19" s="781"/>
      <c r="F19" s="781"/>
      <c r="G19" s="781"/>
      <c r="H19" s="781"/>
      <c r="I19" s="781"/>
      <c r="J19" s="781"/>
      <c r="K19" s="781"/>
      <c r="L19" s="781"/>
      <c r="M19" s="781"/>
      <c r="N19" s="781"/>
      <c r="O19" s="781"/>
      <c r="P19" s="781"/>
      <c r="Q19" s="781"/>
      <c r="R19" s="781"/>
      <c r="S19" s="781">
        <f t="shared" si="0"/>
        <v>0</v>
      </c>
      <c r="T19" s="1559"/>
    </row>
    <row r="20" spans="2:21" s="205" customFormat="1" ht="24">
      <c r="B20" s="727">
        <v>14</v>
      </c>
      <c r="C20" s="538" t="s">
        <v>613</v>
      </c>
      <c r="D20" s="781">
        <v>0</v>
      </c>
      <c r="E20" s="781">
        <v>0</v>
      </c>
      <c r="F20" s="781">
        <v>0</v>
      </c>
      <c r="G20" s="781">
        <v>0</v>
      </c>
      <c r="H20" s="781">
        <v>0</v>
      </c>
      <c r="I20" s="781">
        <v>0</v>
      </c>
      <c r="J20" s="781">
        <v>0</v>
      </c>
      <c r="K20" s="781">
        <v>0</v>
      </c>
      <c r="L20" s="781">
        <v>0</v>
      </c>
      <c r="M20" s="781">
        <v>2.5000000000000001E-4</v>
      </c>
      <c r="N20" s="781">
        <v>19355.084309999998</v>
      </c>
      <c r="O20" s="781">
        <v>0</v>
      </c>
      <c r="P20" s="781">
        <v>0</v>
      </c>
      <c r="Q20" s="781">
        <v>0</v>
      </c>
      <c r="R20" s="781">
        <v>40973.909799999994</v>
      </c>
      <c r="S20" s="781">
        <f t="shared" si="0"/>
        <v>60328.994359999997</v>
      </c>
      <c r="T20" s="1559"/>
    </row>
    <row r="21" spans="2:21" s="205" customFormat="1" ht="20.100000000000001" customHeight="1">
      <c r="B21" s="727">
        <v>15</v>
      </c>
      <c r="C21" s="538" t="s">
        <v>614</v>
      </c>
      <c r="D21" s="781">
        <v>0</v>
      </c>
      <c r="E21" s="781">
        <v>0</v>
      </c>
      <c r="F21" s="781">
        <v>0</v>
      </c>
      <c r="G21" s="781">
        <v>0</v>
      </c>
      <c r="H21" s="781">
        <v>0</v>
      </c>
      <c r="I21" s="781">
        <v>0</v>
      </c>
      <c r="J21" s="781">
        <v>0</v>
      </c>
      <c r="K21" s="781">
        <v>0</v>
      </c>
      <c r="L21" s="781">
        <v>0</v>
      </c>
      <c r="M21" s="781">
        <v>1186.2486799999999</v>
      </c>
      <c r="N21" s="781">
        <v>0</v>
      </c>
      <c r="O21" s="781">
        <v>12420.81315</v>
      </c>
      <c r="P21" s="781">
        <v>0</v>
      </c>
      <c r="Q21" s="781">
        <v>0</v>
      </c>
      <c r="R21" s="781">
        <v>0</v>
      </c>
      <c r="S21" s="781">
        <f t="shared" si="0"/>
        <v>13607.061830000001</v>
      </c>
      <c r="T21" s="1559"/>
    </row>
    <row r="22" spans="2:21" s="205" customFormat="1" ht="20.100000000000001" customHeight="1">
      <c r="B22" s="734">
        <v>16</v>
      </c>
      <c r="C22" s="735" t="s">
        <v>603</v>
      </c>
      <c r="D22" s="782">
        <v>0</v>
      </c>
      <c r="E22" s="782">
        <v>0</v>
      </c>
      <c r="F22" s="782">
        <v>0</v>
      </c>
      <c r="G22" s="782">
        <v>0</v>
      </c>
      <c r="H22" s="782">
        <v>0</v>
      </c>
      <c r="I22" s="782">
        <v>0</v>
      </c>
      <c r="J22" s="782">
        <v>0</v>
      </c>
      <c r="K22" s="782">
        <v>0</v>
      </c>
      <c r="L22" s="782">
        <v>0</v>
      </c>
      <c r="M22" s="782">
        <v>57419.277560000002</v>
      </c>
      <c r="N22" s="782">
        <v>0</v>
      </c>
      <c r="O22" s="782">
        <v>0</v>
      </c>
      <c r="P22" s="782">
        <v>0</v>
      </c>
      <c r="Q22" s="782">
        <v>0</v>
      </c>
      <c r="R22" s="782">
        <v>0</v>
      </c>
      <c r="S22" s="782">
        <f t="shared" si="0"/>
        <v>57419.277560000002</v>
      </c>
      <c r="T22" s="1560"/>
    </row>
    <row r="23" spans="2:21" s="155" customFormat="1" ht="20.100000000000001" customHeight="1" thickBot="1">
      <c r="B23" s="732">
        <v>17</v>
      </c>
      <c r="C23" s="733" t="s">
        <v>604</v>
      </c>
      <c r="D23" s="889">
        <v>25938643.814160001</v>
      </c>
      <c r="E23" s="889">
        <v>84839.609809999936</v>
      </c>
      <c r="F23" s="889">
        <v>0</v>
      </c>
      <c r="G23" s="889">
        <v>0</v>
      </c>
      <c r="H23" s="889">
        <v>1352345.7612299998</v>
      </c>
      <c r="I23" s="889">
        <v>1026051.4461299999</v>
      </c>
      <c r="J23" s="889">
        <v>752372.45512000017</v>
      </c>
      <c r="K23" s="889">
        <v>0</v>
      </c>
      <c r="L23" s="889">
        <v>5531035.87555</v>
      </c>
      <c r="M23" s="889">
        <v>6354558.8859799998</v>
      </c>
      <c r="N23" s="889">
        <v>949203.89309000003</v>
      </c>
      <c r="O23" s="889">
        <v>12420.81315</v>
      </c>
      <c r="P23" s="889">
        <v>0</v>
      </c>
      <c r="Q23" s="889">
        <v>0</v>
      </c>
      <c r="R23" s="889">
        <v>40973.909799999994</v>
      </c>
      <c r="S23" s="889">
        <v>42042446.464019999</v>
      </c>
      <c r="T23" s="1561">
        <f>SUM(T7:T16)</f>
        <v>3925785.8189070486</v>
      </c>
      <c r="U23" s="395"/>
    </row>
    <row r="24" spans="2:21" s="125" customFormat="1" ht="12.75">
      <c r="T24" s="1556"/>
    </row>
    <row r="25" spans="2:21" s="125" customFormat="1" ht="12.75">
      <c r="T25" s="1556"/>
    </row>
    <row r="26" spans="2:21" s="125" customFormat="1" ht="12.75">
      <c r="D26" s="344"/>
      <c r="E26" s="344"/>
      <c r="F26" s="344"/>
      <c r="G26" s="344"/>
      <c r="H26" s="344"/>
      <c r="I26" s="344"/>
      <c r="J26" s="344"/>
      <c r="K26" s="344"/>
      <c r="L26" s="344"/>
      <c r="M26" s="344"/>
      <c r="N26" s="344"/>
      <c r="O26" s="344"/>
      <c r="P26" s="344"/>
      <c r="Q26" s="344"/>
      <c r="R26" s="344"/>
      <c r="S26" s="344"/>
      <c r="T26" s="1556"/>
    </row>
    <row r="27" spans="2:21" s="125" customFormat="1" ht="12.75">
      <c r="T27" s="1556"/>
    </row>
    <row r="28" spans="2:21" s="125" customFormat="1" ht="12.75">
      <c r="T28" s="1556"/>
    </row>
  </sheetData>
  <mergeCells count="4">
    <mergeCell ref="C4:C6"/>
    <mergeCell ref="D4:R4"/>
    <mergeCell ref="S4:S5"/>
    <mergeCell ref="T4:T5"/>
  </mergeCells>
  <hyperlinks>
    <hyperlink ref="V1" location="Índice!A1" display="Voltar ao Índice" xr:uid="{01C5F1FA-CBC5-452A-BBA9-B5497AAF85F8}"/>
  </hyperlinks>
  <pageMargins left="0.70866141732283472" right="0.70866141732283472" top="0.74803149606299213" bottom="0.74803149606299213" header="0.31496062992125984" footer="0.31496062992125984"/>
  <pageSetup paperSize="9" scale="94" orientation="landscape" r:id="rId1"/>
  <headerFooter>
    <oddHeader>&amp;CPT
Anexo 23</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9CC1C-3C33-4420-95C8-6E834A2D0B95}">
  <sheetPr>
    <pageSetUpPr fitToPage="1"/>
  </sheetPr>
  <dimension ref="A1:AF142"/>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14" style="5" customWidth="1"/>
    <col min="3" max="3" width="22.85546875" style="5" customWidth="1"/>
    <col min="4" max="5" width="13.5703125" style="5" customWidth="1"/>
    <col min="6" max="6" width="15.140625" style="5" customWidth="1"/>
    <col min="7" max="7" width="19.42578125" style="5" customWidth="1"/>
    <col min="8" max="8" width="14.140625" style="1586" customWidth="1"/>
    <col min="9" max="9" width="11.42578125" style="5" customWidth="1"/>
    <col min="10" max="10" width="14.42578125" style="1586" customWidth="1"/>
    <col min="11" max="11" width="17.5703125" style="5" customWidth="1"/>
    <col min="12" max="12" width="15.140625" style="5" customWidth="1"/>
    <col min="13" max="13" width="15.5703125" style="1586" customWidth="1"/>
    <col min="14" max="14" width="15.5703125" style="5" customWidth="1"/>
    <col min="15" max="15" width="12.5703125" style="5" customWidth="1"/>
    <col min="16" max="16" width="4.7109375" style="5" customWidth="1"/>
    <col min="17" max="17" width="14.85546875" style="5" customWidth="1"/>
    <col min="18" max="16384" width="9.140625" style="5"/>
  </cols>
  <sheetData>
    <row r="1" spans="1:32" ht="18.75">
      <c r="B1" s="3" t="s">
        <v>1053</v>
      </c>
      <c r="N1" s="122"/>
      <c r="Q1" s="58"/>
    </row>
    <row r="2" spans="1:32" ht="17.45" customHeight="1">
      <c r="A2" s="3"/>
      <c r="B2" s="153" t="s">
        <v>1039</v>
      </c>
      <c r="P2" s="3"/>
      <c r="Q2" s="66" t="s">
        <v>893</v>
      </c>
    </row>
    <row r="3" spans="1:32" ht="15">
      <c r="B3" s="27"/>
    </row>
    <row r="4" spans="1:32" s="155" customFormat="1" ht="76.5">
      <c r="B4" s="1772" t="s">
        <v>618</v>
      </c>
      <c r="C4" s="345" t="s">
        <v>619</v>
      </c>
      <c r="D4" s="345" t="s">
        <v>519</v>
      </c>
      <c r="E4" s="345" t="s">
        <v>620</v>
      </c>
      <c r="F4" s="345" t="s">
        <v>621</v>
      </c>
      <c r="G4" s="345" t="s">
        <v>622</v>
      </c>
      <c r="H4" s="1587" t="s">
        <v>623</v>
      </c>
      <c r="I4" s="345" t="s">
        <v>624</v>
      </c>
      <c r="J4" s="1587" t="s">
        <v>625</v>
      </c>
      <c r="K4" s="345" t="s">
        <v>626</v>
      </c>
      <c r="L4" s="345" t="s">
        <v>627</v>
      </c>
      <c r="M4" s="1587" t="s">
        <v>628</v>
      </c>
      <c r="N4" s="345" t="s">
        <v>629</v>
      </c>
      <c r="O4" s="345" t="s">
        <v>630</v>
      </c>
      <c r="P4" s="395"/>
    </row>
    <row r="5" spans="1:32" s="155" customFormat="1" ht="13.5" thickBot="1">
      <c r="B5" s="1749"/>
      <c r="C5" s="341" t="s">
        <v>4</v>
      </c>
      <c r="D5" s="341" t="s">
        <v>5</v>
      </c>
      <c r="E5" s="341" t="s">
        <v>6</v>
      </c>
      <c r="F5" s="341" t="s">
        <v>41</v>
      </c>
      <c r="G5" s="341" t="s">
        <v>42</v>
      </c>
      <c r="H5" s="1588" t="s">
        <v>96</v>
      </c>
      <c r="I5" s="341" t="s">
        <v>97</v>
      </c>
      <c r="J5" s="1588" t="s">
        <v>98</v>
      </c>
      <c r="K5" s="341" t="s">
        <v>226</v>
      </c>
      <c r="L5" s="341" t="s">
        <v>227</v>
      </c>
      <c r="M5" s="1588" t="s">
        <v>228</v>
      </c>
      <c r="N5" s="341" t="s">
        <v>229</v>
      </c>
      <c r="O5" s="341" t="s">
        <v>230</v>
      </c>
      <c r="P5" s="395"/>
    </row>
    <row r="6" spans="1:32" s="346" customFormat="1" ht="20.100000000000001" customHeight="1">
      <c r="B6" s="1768" t="s">
        <v>1041</v>
      </c>
      <c r="C6" s="1768"/>
      <c r="D6" s="1768"/>
      <c r="E6" s="1768"/>
      <c r="F6" s="347"/>
      <c r="G6" s="347"/>
      <c r="H6" s="1589"/>
      <c r="I6" s="347"/>
      <c r="J6" s="1589"/>
      <c r="K6" s="347"/>
      <c r="L6" s="347"/>
      <c r="M6" s="1589"/>
      <c r="N6" s="347"/>
      <c r="O6" s="347"/>
      <c r="Q6" s="71"/>
      <c r="R6" s="71"/>
      <c r="S6" s="71"/>
      <c r="T6" s="71"/>
      <c r="U6" s="71"/>
      <c r="V6" s="71"/>
      <c r="W6" s="71"/>
      <c r="X6" s="71"/>
      <c r="Y6" s="71"/>
      <c r="Z6" s="71"/>
      <c r="AA6" s="71"/>
      <c r="AB6" s="71"/>
      <c r="AC6" s="71"/>
      <c r="AD6" s="71"/>
      <c r="AE6" s="71"/>
      <c r="AF6" s="71"/>
    </row>
    <row r="7" spans="1:32" s="1051" customFormat="1" ht="20.100000000000001" customHeight="1">
      <c r="B7" s="1052"/>
      <c r="C7" s="1053" t="s">
        <v>1042</v>
      </c>
      <c r="D7" s="1054">
        <v>6.9621499999999994</v>
      </c>
      <c r="E7" s="1054">
        <v>114545.62631000001</v>
      </c>
      <c r="F7" s="1054">
        <v>84.53</v>
      </c>
      <c r="G7" s="1054">
        <v>96835.869310000009</v>
      </c>
      <c r="H7" s="1590">
        <v>5.0000000000000001E-4</v>
      </c>
      <c r="I7" s="1054">
        <v>5</v>
      </c>
      <c r="J7" s="1590">
        <v>0.42259999999999998</v>
      </c>
      <c r="K7" s="1054">
        <v>1</v>
      </c>
      <c r="L7" s="1054">
        <v>11882.462589999999</v>
      </c>
      <c r="M7" s="1594">
        <v>0.12270724344881702</v>
      </c>
      <c r="N7" s="1054">
        <v>20.990259999999999</v>
      </c>
      <c r="O7" s="1054">
        <v>-4.9709599999999998</v>
      </c>
      <c r="Q7" s="1055"/>
      <c r="R7" s="1055"/>
      <c r="S7" s="1055"/>
      <c r="T7" s="1055"/>
      <c r="U7" s="1055"/>
      <c r="V7" s="1055"/>
      <c r="W7" s="1055"/>
      <c r="X7" s="1055"/>
      <c r="Y7" s="1055"/>
      <c r="Z7" s="1055"/>
      <c r="AA7" s="1055"/>
      <c r="AB7" s="1055"/>
      <c r="AC7" s="1055"/>
      <c r="AD7" s="1055"/>
      <c r="AE7" s="1055"/>
      <c r="AF7" s="1055"/>
    </row>
    <row r="8" spans="1:32" s="1056" customFormat="1" ht="20.100000000000001" customHeight="1">
      <c r="B8" s="1057"/>
      <c r="C8" s="1058" t="s">
        <v>1054</v>
      </c>
      <c r="D8" s="781">
        <v>0</v>
      </c>
      <c r="E8" s="781">
        <v>109470.67766</v>
      </c>
      <c r="F8" s="781">
        <v>86.17</v>
      </c>
      <c r="G8" s="781">
        <v>94333.079530000003</v>
      </c>
      <c r="H8" s="1591">
        <v>5.0000000000000001E-4</v>
      </c>
      <c r="I8" s="781">
        <v>2</v>
      </c>
      <c r="J8" s="1591">
        <v>0.42259999999999998</v>
      </c>
      <c r="K8" s="781">
        <v>1</v>
      </c>
      <c r="L8" s="781">
        <v>10691.79969</v>
      </c>
      <c r="M8" s="1595">
        <v>0.11334093769937588</v>
      </c>
      <c r="N8" s="781">
        <v>19.932580000000002</v>
      </c>
      <c r="O8" s="781">
        <v>-4.9200100000000004</v>
      </c>
      <c r="Q8" s="1055"/>
      <c r="R8" s="1055"/>
      <c r="S8" s="1055"/>
      <c r="T8" s="1055"/>
      <c r="U8" s="1055"/>
      <c r="V8" s="1055"/>
      <c r="W8" s="1055"/>
      <c r="X8" s="1055"/>
      <c r="Y8" s="1055"/>
      <c r="Z8" s="1055"/>
      <c r="AA8" s="1055"/>
      <c r="AB8" s="1055"/>
      <c r="AC8" s="1055"/>
      <c r="AD8" s="1055"/>
      <c r="AE8" s="1055"/>
      <c r="AF8" s="1055"/>
    </row>
    <row r="9" spans="1:32" s="1056" customFormat="1" ht="20.100000000000001" customHeight="1">
      <c r="B9" s="1057"/>
      <c r="C9" s="1058" t="s">
        <v>1055</v>
      </c>
      <c r="D9" s="781">
        <v>6.9621499999999994</v>
      </c>
      <c r="E9" s="781">
        <v>5074.9486500000003</v>
      </c>
      <c r="F9" s="781">
        <v>49.18</v>
      </c>
      <c r="G9" s="781">
        <v>2502.7897699999999</v>
      </c>
      <c r="H9" s="1591">
        <v>1E-3</v>
      </c>
      <c r="I9" s="781">
        <v>3</v>
      </c>
      <c r="J9" s="1591">
        <v>0.42259999999999998</v>
      </c>
      <c r="K9" s="781">
        <v>5</v>
      </c>
      <c r="L9" s="781">
        <v>1190.6628999999998</v>
      </c>
      <c r="M9" s="1595">
        <v>0.4757342843062683</v>
      </c>
      <c r="N9" s="781">
        <v>1.05768</v>
      </c>
      <c r="O9" s="781">
        <v>-5.0950000000000002E-2</v>
      </c>
      <c r="Q9" s="1055"/>
      <c r="R9" s="1055"/>
      <c r="S9" s="1055"/>
      <c r="T9" s="1055"/>
      <c r="U9" s="1055"/>
      <c r="V9" s="1055"/>
      <c r="W9" s="1055"/>
      <c r="X9" s="1055"/>
      <c r="Y9" s="1055"/>
      <c r="Z9" s="1055"/>
      <c r="AA9" s="1055"/>
      <c r="AB9" s="1055"/>
      <c r="AC9" s="1055"/>
      <c r="AD9" s="1055"/>
      <c r="AE9" s="1055"/>
      <c r="AF9" s="1055"/>
    </row>
    <row r="10" spans="1:32" s="1051" customFormat="1" ht="20.100000000000001" customHeight="1">
      <c r="B10" s="1059"/>
      <c r="C10" s="1060" t="s">
        <v>1043</v>
      </c>
      <c r="D10" s="1061">
        <v>904349.52312000003</v>
      </c>
      <c r="E10" s="1061">
        <v>1467759.7517000001</v>
      </c>
      <c r="F10" s="1061">
        <v>85.99</v>
      </c>
      <c r="G10" s="1061">
        <v>2166486.1225000001</v>
      </c>
      <c r="H10" s="1592">
        <v>2E-3</v>
      </c>
      <c r="I10" s="1061">
        <v>187</v>
      </c>
      <c r="J10" s="1592">
        <v>0.38800000000000001</v>
      </c>
      <c r="K10" s="1061">
        <v>2</v>
      </c>
      <c r="L10" s="1061">
        <v>715554.76749999996</v>
      </c>
      <c r="M10" s="1596">
        <v>0.33028356843305834</v>
      </c>
      <c r="N10" s="1061">
        <v>1681.01947</v>
      </c>
      <c r="O10" s="1061">
        <v>-314.43129999999996</v>
      </c>
      <c r="Q10" s="1055"/>
      <c r="R10" s="1055"/>
      <c r="S10" s="1055"/>
      <c r="T10" s="1055"/>
      <c r="U10" s="1055"/>
      <c r="V10" s="1055"/>
      <c r="W10" s="1055"/>
      <c r="X10" s="1055"/>
      <c r="Y10" s="1055"/>
      <c r="Z10" s="1055"/>
      <c r="AA10" s="1055"/>
      <c r="AB10" s="1055"/>
      <c r="AC10" s="1055"/>
      <c r="AD10" s="1055"/>
      <c r="AE10" s="1055"/>
      <c r="AF10" s="1055"/>
    </row>
    <row r="11" spans="1:32" s="1051" customFormat="1" ht="20.100000000000001" customHeight="1">
      <c r="B11" s="1059"/>
      <c r="C11" s="1060" t="s">
        <v>1044</v>
      </c>
      <c r="D11" s="1061">
        <v>136768.36852000002</v>
      </c>
      <c r="E11" s="1061">
        <v>520006.37669999996</v>
      </c>
      <c r="F11" s="1061">
        <v>78.2</v>
      </c>
      <c r="G11" s="1061">
        <v>545363.02902999998</v>
      </c>
      <c r="H11" s="1592">
        <v>4.0000000000000001E-3</v>
      </c>
      <c r="I11" s="1061">
        <v>231</v>
      </c>
      <c r="J11" s="1592">
        <v>0.42120000000000002</v>
      </c>
      <c r="K11" s="1061">
        <v>2</v>
      </c>
      <c r="L11" s="1061">
        <v>296882.11588</v>
      </c>
      <c r="M11" s="1596">
        <v>0.54437521444760195</v>
      </c>
      <c r="N11" s="1061">
        <v>917.19316000000003</v>
      </c>
      <c r="O11" s="1061">
        <v>-358.92015000000004</v>
      </c>
      <c r="Q11" s="1055"/>
      <c r="R11" s="1055"/>
      <c r="S11" s="1055"/>
      <c r="T11" s="1055"/>
      <c r="U11" s="1055"/>
      <c r="V11" s="1055"/>
      <c r="W11" s="1055"/>
      <c r="X11" s="1055"/>
      <c r="Y11" s="1055"/>
      <c r="Z11" s="1055"/>
      <c r="AA11" s="1055"/>
      <c r="AB11" s="1055"/>
      <c r="AC11" s="1055"/>
      <c r="AD11" s="1055"/>
      <c r="AE11" s="1055"/>
      <c r="AF11" s="1055"/>
    </row>
    <row r="12" spans="1:32" s="1051" customFormat="1" ht="20.100000000000001" customHeight="1">
      <c r="B12" s="1059"/>
      <c r="C12" s="1060" t="s">
        <v>1045</v>
      </c>
      <c r="D12" s="1061">
        <v>782394.28185000003</v>
      </c>
      <c r="E12" s="1061">
        <v>530020.96633999993</v>
      </c>
      <c r="F12" s="1061">
        <v>70.98</v>
      </c>
      <c r="G12" s="1061">
        <v>1167208.48117</v>
      </c>
      <c r="H12" s="1592">
        <v>7.0000000000000001E-3</v>
      </c>
      <c r="I12" s="1061">
        <v>207</v>
      </c>
      <c r="J12" s="1592">
        <v>0.4204</v>
      </c>
      <c r="K12" s="1061">
        <v>3</v>
      </c>
      <c r="L12" s="1061">
        <v>1007993.14084</v>
      </c>
      <c r="M12" s="1596">
        <v>0.8635930573684627</v>
      </c>
      <c r="N12" s="1061">
        <v>3425.3155000000002</v>
      </c>
      <c r="O12" s="1061">
        <v>-1216.2538999999999</v>
      </c>
      <c r="Q12" s="1055"/>
      <c r="R12" s="1055"/>
      <c r="S12" s="1055"/>
      <c r="T12" s="1055"/>
      <c r="U12" s="1055"/>
      <c r="V12" s="1055"/>
      <c r="W12" s="1055"/>
      <c r="X12" s="1055"/>
      <c r="Y12" s="1055"/>
      <c r="Z12" s="1055"/>
      <c r="AA12" s="1055"/>
      <c r="AB12" s="1055"/>
      <c r="AC12" s="1055"/>
      <c r="AD12" s="1055"/>
      <c r="AE12" s="1055"/>
      <c r="AF12" s="1055"/>
    </row>
    <row r="13" spans="1:32" s="1051" customFormat="1" ht="20.100000000000001" customHeight="1">
      <c r="B13" s="1059"/>
      <c r="C13" s="1060" t="s">
        <v>1046</v>
      </c>
      <c r="D13" s="1061">
        <v>896932.83153999993</v>
      </c>
      <c r="E13" s="1061">
        <v>869608.95724000002</v>
      </c>
      <c r="F13" s="1061">
        <v>60.24</v>
      </c>
      <c r="G13" s="1061">
        <v>1472514.56485</v>
      </c>
      <c r="H13" s="1592">
        <v>1.89E-2</v>
      </c>
      <c r="I13" s="1061">
        <v>544</v>
      </c>
      <c r="J13" s="1592">
        <v>0.36720000000000003</v>
      </c>
      <c r="K13" s="1061">
        <v>2</v>
      </c>
      <c r="L13" s="1061">
        <v>1370204.4763100001</v>
      </c>
      <c r="M13" s="1596">
        <v>0.93052015173077629</v>
      </c>
      <c r="N13" s="1061">
        <v>10281.09708</v>
      </c>
      <c r="O13" s="1061">
        <v>-5326.2274200000002</v>
      </c>
      <c r="Q13" s="1055"/>
      <c r="R13" s="1055"/>
      <c r="S13" s="1055"/>
      <c r="T13" s="1055"/>
      <c r="U13" s="1055"/>
      <c r="V13" s="1055"/>
      <c r="W13" s="1055"/>
      <c r="X13" s="1055"/>
      <c r="Y13" s="1055"/>
      <c r="Z13" s="1055"/>
      <c r="AA13" s="1055"/>
      <c r="AB13" s="1055"/>
      <c r="AC13" s="1055"/>
      <c r="AD13" s="1055"/>
      <c r="AE13" s="1055"/>
      <c r="AF13" s="1055"/>
    </row>
    <row r="14" spans="1:32" s="1056" customFormat="1" ht="20.100000000000001" customHeight="1">
      <c r="B14" s="1057"/>
      <c r="C14" s="1058" t="s">
        <v>1056</v>
      </c>
      <c r="D14" s="781">
        <v>289593.23255999997</v>
      </c>
      <c r="E14" s="781">
        <v>375888.77133999998</v>
      </c>
      <c r="F14" s="781">
        <v>65.5</v>
      </c>
      <c r="G14" s="781">
        <v>560692.39815999998</v>
      </c>
      <c r="H14" s="1591">
        <v>1.2699999999999999E-2</v>
      </c>
      <c r="I14" s="781">
        <v>284</v>
      </c>
      <c r="J14" s="1591">
        <v>0.34689999999999999</v>
      </c>
      <c r="K14" s="781">
        <v>3</v>
      </c>
      <c r="L14" s="781">
        <v>443690.47852</v>
      </c>
      <c r="M14" s="1595">
        <v>0.79132601044002004</v>
      </c>
      <c r="N14" s="781">
        <v>2453.6524800000002</v>
      </c>
      <c r="O14" s="781">
        <v>-1348.63924</v>
      </c>
      <c r="Q14" s="1055"/>
      <c r="R14" s="1055"/>
      <c r="S14" s="1055"/>
      <c r="T14" s="1055"/>
      <c r="U14" s="1055"/>
      <c r="V14" s="1055"/>
      <c r="W14" s="1055"/>
      <c r="X14" s="1055"/>
      <c r="Y14" s="1055"/>
      <c r="Z14" s="1055"/>
      <c r="AA14" s="1055"/>
      <c r="AB14" s="1055"/>
      <c r="AC14" s="1055"/>
      <c r="AD14" s="1055"/>
      <c r="AE14" s="1055"/>
      <c r="AF14" s="1055"/>
    </row>
    <row r="15" spans="1:32" s="1056" customFormat="1" ht="20.100000000000001" customHeight="1">
      <c r="B15" s="1057"/>
      <c r="C15" s="1058" t="s">
        <v>1057</v>
      </c>
      <c r="D15" s="781">
        <v>607339.59898000001</v>
      </c>
      <c r="E15" s="781">
        <v>493720.18589999998</v>
      </c>
      <c r="F15" s="781">
        <v>56.23</v>
      </c>
      <c r="G15" s="781">
        <v>911822.1666900001</v>
      </c>
      <c r="H15" s="1591">
        <v>2.2599999999999999E-2</v>
      </c>
      <c r="I15" s="781">
        <v>260</v>
      </c>
      <c r="J15" s="1591">
        <v>0.37969999999999998</v>
      </c>
      <c r="K15" s="781">
        <v>2</v>
      </c>
      <c r="L15" s="781">
        <v>926513.99778999994</v>
      </c>
      <c r="M15" s="1595">
        <v>1.0161126057653682</v>
      </c>
      <c r="N15" s="781">
        <v>7827.4446100000005</v>
      </c>
      <c r="O15" s="781">
        <v>-3977.5881800000002</v>
      </c>
      <c r="Q15" s="1055"/>
      <c r="R15" s="1055"/>
      <c r="S15" s="1055"/>
      <c r="T15" s="1055"/>
      <c r="U15" s="1055"/>
      <c r="V15" s="1055"/>
      <c r="W15" s="1055"/>
      <c r="X15" s="1055"/>
      <c r="Y15" s="1055"/>
      <c r="Z15" s="1055"/>
      <c r="AA15" s="1055"/>
      <c r="AB15" s="1055"/>
      <c r="AC15" s="1055"/>
      <c r="AD15" s="1055"/>
      <c r="AE15" s="1055"/>
      <c r="AF15" s="1055"/>
    </row>
    <row r="16" spans="1:32" s="1051" customFormat="1" ht="20.100000000000001" customHeight="1">
      <c r="B16" s="1059"/>
      <c r="C16" s="1060" t="s">
        <v>1047</v>
      </c>
      <c r="D16" s="1061">
        <v>715690.93260000006</v>
      </c>
      <c r="E16" s="1061">
        <v>607118.17372000008</v>
      </c>
      <c r="F16" s="1061">
        <v>43.49</v>
      </c>
      <c r="G16" s="1061">
        <v>993183.02174999996</v>
      </c>
      <c r="H16" s="1592">
        <v>4.9299999999999997E-2</v>
      </c>
      <c r="I16" s="1061">
        <v>540</v>
      </c>
      <c r="J16" s="1592">
        <v>0.34539999999999998</v>
      </c>
      <c r="K16" s="1061">
        <v>2</v>
      </c>
      <c r="L16" s="1061">
        <v>1160405.32687</v>
      </c>
      <c r="M16" s="1596">
        <v>1.1683700802953241</v>
      </c>
      <c r="N16" s="1061">
        <v>17218.759959999999</v>
      </c>
      <c r="O16" s="1061">
        <v>-18699.245179999998</v>
      </c>
      <c r="Q16" s="1055"/>
      <c r="R16" s="1055"/>
      <c r="S16" s="1055"/>
      <c r="T16" s="1055"/>
      <c r="U16" s="1055"/>
      <c r="V16" s="1055"/>
      <c r="W16" s="1055"/>
      <c r="X16" s="1055"/>
      <c r="Y16" s="1055"/>
      <c r="Z16" s="1055"/>
      <c r="AA16" s="1055"/>
      <c r="AB16" s="1055"/>
      <c r="AC16" s="1055"/>
      <c r="AD16" s="1055"/>
      <c r="AE16" s="1055"/>
      <c r="AF16" s="1055"/>
    </row>
    <row r="17" spans="2:32" s="1056" customFormat="1" ht="20.100000000000001" customHeight="1">
      <c r="B17" s="1057"/>
      <c r="C17" s="1058" t="s">
        <v>1058</v>
      </c>
      <c r="D17" s="781">
        <v>406180.81612999999</v>
      </c>
      <c r="E17" s="781">
        <v>328906.13844999997</v>
      </c>
      <c r="F17" s="781">
        <v>39.08</v>
      </c>
      <c r="G17" s="781">
        <v>546267.11495000008</v>
      </c>
      <c r="H17" s="1591">
        <v>3.6499999999999998E-2</v>
      </c>
      <c r="I17" s="781">
        <v>247</v>
      </c>
      <c r="J17" s="1591">
        <v>0.33069999999999999</v>
      </c>
      <c r="K17" s="781">
        <v>2</v>
      </c>
      <c r="L17" s="781">
        <v>551947.37951</v>
      </c>
      <c r="M17" s="1595">
        <v>1.0103983278592925</v>
      </c>
      <c r="N17" s="781">
        <v>6567.5906799999993</v>
      </c>
      <c r="O17" s="781">
        <v>-5971.7014800000006</v>
      </c>
      <c r="Q17" s="1055"/>
      <c r="R17" s="1055"/>
      <c r="S17" s="1055"/>
      <c r="T17" s="1055"/>
      <c r="U17" s="1055"/>
      <c r="V17" s="1055"/>
      <c r="W17" s="1055"/>
      <c r="X17" s="1055"/>
      <c r="Y17" s="1055"/>
      <c r="Z17" s="1055"/>
      <c r="AA17" s="1055"/>
      <c r="AB17" s="1055"/>
      <c r="AC17" s="1055"/>
      <c r="AD17" s="1055"/>
      <c r="AE17" s="1055"/>
      <c r="AF17" s="1055"/>
    </row>
    <row r="18" spans="2:32" s="1056" customFormat="1" ht="20.100000000000001" customHeight="1">
      <c r="B18" s="1057"/>
      <c r="C18" s="1058" t="s">
        <v>1059</v>
      </c>
      <c r="D18" s="781">
        <v>309510.11647000001</v>
      </c>
      <c r="E18" s="781">
        <v>278212.03526999999</v>
      </c>
      <c r="F18" s="781">
        <v>48.7</v>
      </c>
      <c r="G18" s="781">
        <v>446915.9068</v>
      </c>
      <c r="H18" s="1591">
        <v>6.4899999999999999E-2</v>
      </c>
      <c r="I18" s="781">
        <v>293</v>
      </c>
      <c r="J18" s="1591">
        <v>0.3634</v>
      </c>
      <c r="K18" s="781">
        <v>2</v>
      </c>
      <c r="L18" s="781">
        <v>608457.94735999999</v>
      </c>
      <c r="M18" s="1595">
        <v>1.3614595902765483</v>
      </c>
      <c r="N18" s="781">
        <v>10651.16928</v>
      </c>
      <c r="O18" s="781">
        <v>-12727.543699999998</v>
      </c>
      <c r="Q18" s="1055"/>
      <c r="R18" s="1055"/>
      <c r="S18" s="1055"/>
      <c r="T18" s="1055"/>
      <c r="U18" s="1055"/>
      <c r="V18" s="1055"/>
      <c r="W18" s="1055"/>
      <c r="X18" s="1055"/>
      <c r="Y18" s="1055"/>
      <c r="Z18" s="1055"/>
      <c r="AA18" s="1055"/>
      <c r="AB18" s="1055"/>
      <c r="AC18" s="1055"/>
      <c r="AD18" s="1055"/>
      <c r="AE18" s="1055"/>
      <c r="AF18" s="1055"/>
    </row>
    <row r="19" spans="2:32" s="1051" customFormat="1" ht="20.100000000000001" customHeight="1">
      <c r="B19" s="1059"/>
      <c r="C19" s="1060" t="s">
        <v>1048</v>
      </c>
      <c r="D19" s="1061">
        <v>324558.99774000002</v>
      </c>
      <c r="E19" s="1061">
        <v>153801.13269</v>
      </c>
      <c r="F19" s="1061">
        <v>34.44</v>
      </c>
      <c r="G19" s="1061">
        <v>379363.85924000002</v>
      </c>
      <c r="H19" s="1592">
        <v>0.11799999999999999</v>
      </c>
      <c r="I19" s="1061">
        <v>348</v>
      </c>
      <c r="J19" s="1592">
        <v>0.29239999999999999</v>
      </c>
      <c r="K19" s="1061">
        <v>4</v>
      </c>
      <c r="L19" s="1061">
        <v>562249.67235000001</v>
      </c>
      <c r="M19" s="1596">
        <v>1.4820854930050136</v>
      </c>
      <c r="N19" s="1061">
        <v>13195.880570000001</v>
      </c>
      <c r="O19" s="1061">
        <v>-17313.5272</v>
      </c>
      <c r="Q19" s="1055"/>
      <c r="R19" s="1055"/>
      <c r="S19" s="1055"/>
      <c r="T19" s="1055"/>
      <c r="U19" s="1055"/>
      <c r="V19" s="1055"/>
      <c r="W19" s="1055"/>
      <c r="X19" s="1055"/>
      <c r="Y19" s="1055"/>
      <c r="Z19" s="1055"/>
      <c r="AA19" s="1055"/>
      <c r="AB19" s="1055"/>
      <c r="AC19" s="1055"/>
      <c r="AD19" s="1055"/>
      <c r="AE19" s="1055"/>
      <c r="AF19" s="1055"/>
    </row>
    <row r="20" spans="2:32" s="1056" customFormat="1" ht="20.100000000000001" customHeight="1">
      <c r="B20" s="1057"/>
      <c r="C20" s="1058" t="s">
        <v>1060</v>
      </c>
      <c r="D20" s="781">
        <v>323415.08891000005</v>
      </c>
      <c r="E20" s="781">
        <v>150212.93233000001</v>
      </c>
      <c r="F20" s="781">
        <v>33.83</v>
      </c>
      <c r="G20" s="781">
        <v>376068.19400000002</v>
      </c>
      <c r="H20" s="1591">
        <v>0.1145</v>
      </c>
      <c r="I20" s="781">
        <v>329</v>
      </c>
      <c r="J20" s="1591">
        <v>0.29149999999999998</v>
      </c>
      <c r="K20" s="781">
        <v>4</v>
      </c>
      <c r="L20" s="781">
        <v>555914.41145000001</v>
      </c>
      <c r="M20" s="1595">
        <v>1.4782276733830886</v>
      </c>
      <c r="N20" s="781">
        <v>12527.691999999999</v>
      </c>
      <c r="O20" s="781">
        <v>-17107.827929999999</v>
      </c>
      <c r="Q20" s="1055"/>
      <c r="R20" s="1055"/>
      <c r="S20" s="1055"/>
      <c r="T20" s="1055"/>
      <c r="U20" s="1055"/>
      <c r="V20" s="1055"/>
      <c r="W20" s="1055"/>
      <c r="X20" s="1055"/>
      <c r="Y20" s="1055"/>
      <c r="Z20" s="1055"/>
      <c r="AA20" s="1055"/>
      <c r="AB20" s="1055"/>
      <c r="AC20" s="1055"/>
      <c r="AD20" s="1055"/>
      <c r="AE20" s="1055"/>
      <c r="AF20" s="1055"/>
    </row>
    <row r="21" spans="2:32" s="1056" customFormat="1" ht="20.100000000000001" customHeight="1">
      <c r="B21" s="1057"/>
      <c r="C21" s="1058" t="s">
        <v>1061</v>
      </c>
      <c r="D21" s="781">
        <v>0</v>
      </c>
      <c r="E21" s="781">
        <v>0</v>
      </c>
      <c r="F21" s="781">
        <v>0</v>
      </c>
      <c r="G21" s="781">
        <v>0</v>
      </c>
      <c r="H21" s="1591">
        <v>0</v>
      </c>
      <c r="I21" s="781">
        <v>0</v>
      </c>
      <c r="J21" s="1591">
        <v>0</v>
      </c>
      <c r="K21" s="781">
        <v>0</v>
      </c>
      <c r="L21" s="781">
        <v>0</v>
      </c>
      <c r="M21" s="1595">
        <v>0</v>
      </c>
      <c r="N21" s="781">
        <v>0</v>
      </c>
      <c r="O21" s="781">
        <v>0</v>
      </c>
      <c r="Q21" s="1055"/>
      <c r="R21" s="1055"/>
      <c r="S21" s="1055"/>
      <c r="T21" s="1055"/>
      <c r="U21" s="1055"/>
      <c r="V21" s="1055"/>
      <c r="W21" s="1055"/>
      <c r="X21" s="1055"/>
      <c r="Y21" s="1055"/>
      <c r="Z21" s="1055"/>
      <c r="AA21" s="1055"/>
      <c r="AB21" s="1055"/>
      <c r="AC21" s="1055"/>
      <c r="AD21" s="1055"/>
      <c r="AE21" s="1055"/>
      <c r="AF21" s="1055"/>
    </row>
    <row r="22" spans="2:32" s="1056" customFormat="1" ht="20.100000000000001" customHeight="1">
      <c r="B22" s="1057"/>
      <c r="C22" s="1058" t="s">
        <v>1062</v>
      </c>
      <c r="D22" s="781">
        <v>1143.9088300000001</v>
      </c>
      <c r="E22" s="781">
        <v>3588.2003599999998</v>
      </c>
      <c r="F22" s="781">
        <v>59.97</v>
      </c>
      <c r="G22" s="781">
        <v>3295.6652400000003</v>
      </c>
      <c r="H22" s="1591">
        <v>0.51980000000000004</v>
      </c>
      <c r="I22" s="781">
        <v>19</v>
      </c>
      <c r="J22" s="1591">
        <v>0.39389999999999997</v>
      </c>
      <c r="K22" s="781">
        <v>2</v>
      </c>
      <c r="L22" s="781">
        <v>6335.26091</v>
      </c>
      <c r="M22" s="1595">
        <v>1.9223010981540101</v>
      </c>
      <c r="N22" s="781">
        <v>668.18856999999991</v>
      </c>
      <c r="O22" s="781">
        <v>-205.69926999999998</v>
      </c>
      <c r="Q22" s="1055"/>
      <c r="R22" s="1055"/>
      <c r="S22" s="1055"/>
      <c r="T22" s="1055"/>
      <c r="U22" s="1055"/>
      <c r="V22" s="1055"/>
      <c r="W22" s="1055"/>
      <c r="X22" s="1055"/>
      <c r="Y22" s="1055"/>
      <c r="Z22" s="1055"/>
      <c r="AA22" s="1055"/>
      <c r="AB22" s="1055"/>
      <c r="AC22" s="1055"/>
      <c r="AD22" s="1055"/>
      <c r="AE22" s="1055"/>
      <c r="AF22" s="1055"/>
    </row>
    <row r="23" spans="2:32" s="1051" customFormat="1" ht="20.100000000000001" customHeight="1">
      <c r="B23" s="1063"/>
      <c r="C23" s="1064" t="s">
        <v>1049</v>
      </c>
      <c r="D23" s="1065">
        <v>422943.88997000002</v>
      </c>
      <c r="E23" s="1065">
        <v>114191.59998999999</v>
      </c>
      <c r="F23" s="1065">
        <v>32.729999999999997</v>
      </c>
      <c r="G23" s="1065">
        <v>460317.70162000001</v>
      </c>
      <c r="H23" s="1593">
        <v>1</v>
      </c>
      <c r="I23" s="1065">
        <v>77</v>
      </c>
      <c r="J23" s="1593">
        <v>0.50490000000000002</v>
      </c>
      <c r="K23" s="1065">
        <v>4</v>
      </c>
      <c r="L23" s="1065">
        <v>178196.07611000002</v>
      </c>
      <c r="M23" s="1597">
        <v>0.38711541068890692</v>
      </c>
      <c r="N23" s="1065">
        <v>282661.69968999998</v>
      </c>
      <c r="O23" s="1065">
        <v>-297062.11222000001</v>
      </c>
      <c r="Q23" s="1055"/>
      <c r="R23" s="1055"/>
      <c r="S23" s="1055"/>
      <c r="T23" s="1055"/>
      <c r="U23" s="1055"/>
      <c r="V23" s="1055"/>
      <c r="W23" s="1055"/>
      <c r="X23" s="1055"/>
      <c r="Y23" s="1055"/>
      <c r="Z23" s="1055"/>
      <c r="AA23" s="1055"/>
      <c r="AB23" s="1055"/>
      <c r="AC23" s="1055"/>
      <c r="AD23" s="1055"/>
      <c r="AE23" s="1055"/>
      <c r="AF23" s="1055"/>
    </row>
    <row r="24" spans="2:32" s="1056" customFormat="1" ht="20.100000000000001" customHeight="1" thickBot="1">
      <c r="B24" s="1767" t="s">
        <v>1050</v>
      </c>
      <c r="C24" s="1767"/>
      <c r="D24" s="889">
        <v>4183645.7874899996</v>
      </c>
      <c r="E24" s="889">
        <v>4377052.5846899999</v>
      </c>
      <c r="F24" s="1585">
        <v>68.997070261961738</v>
      </c>
      <c r="G24" s="889">
        <v>7281272.6494700005</v>
      </c>
      <c r="H24" s="1584">
        <v>8.193765233686888E-2</v>
      </c>
      <c r="I24" s="889">
        <v>2139</v>
      </c>
      <c r="J24" s="1583">
        <v>0.38853289903005034</v>
      </c>
      <c r="K24" s="1585">
        <v>2.3776449346090827</v>
      </c>
      <c r="L24" s="889">
        <v>5303368.0384499999</v>
      </c>
      <c r="M24" s="1598">
        <v>0.72835729325917065</v>
      </c>
      <c r="N24" s="889">
        <v>329401.95568999997</v>
      </c>
      <c r="O24" s="889">
        <v>-340295.68833000003</v>
      </c>
      <c r="Q24" s="1055"/>
      <c r="R24" s="1055"/>
      <c r="S24" s="1055"/>
      <c r="T24" s="1055"/>
      <c r="U24" s="1055"/>
      <c r="V24" s="1055"/>
      <c r="W24" s="1055"/>
      <c r="X24" s="1055"/>
      <c r="Y24" s="1055"/>
      <c r="Z24" s="1055"/>
      <c r="AA24" s="1055"/>
      <c r="AB24" s="1055"/>
      <c r="AC24" s="1055"/>
      <c r="AD24" s="1055"/>
      <c r="AE24" s="1055"/>
      <c r="AF24" s="1055"/>
    </row>
    <row r="25" spans="2:32" s="346" customFormat="1" ht="20.100000000000001" customHeight="1">
      <c r="B25" s="1768" t="s">
        <v>1063</v>
      </c>
      <c r="C25" s="1768"/>
      <c r="D25" s="1768"/>
      <c r="E25" s="1768"/>
      <c r="F25" s="347"/>
      <c r="G25" s="347"/>
      <c r="H25" s="1589"/>
      <c r="I25" s="347"/>
      <c r="J25" s="1589"/>
      <c r="K25" s="347"/>
      <c r="L25" s="347"/>
      <c r="M25" s="1589"/>
      <c r="N25" s="347"/>
      <c r="O25" s="347"/>
      <c r="Q25" s="71"/>
      <c r="R25" s="71"/>
      <c r="S25" s="71"/>
      <c r="T25" s="71"/>
      <c r="U25" s="71"/>
      <c r="V25" s="71"/>
      <c r="W25" s="71"/>
      <c r="X25" s="71"/>
      <c r="Y25" s="71"/>
      <c r="Z25" s="71"/>
      <c r="AA25" s="71"/>
      <c r="AB25" s="71"/>
      <c r="AC25" s="71"/>
      <c r="AD25" s="71"/>
      <c r="AE25" s="71"/>
      <c r="AF25" s="71"/>
    </row>
    <row r="26" spans="2:32" s="1056" customFormat="1" ht="19.5" customHeight="1">
      <c r="B26" s="1052"/>
      <c r="C26" s="1053" t="s">
        <v>1042</v>
      </c>
      <c r="D26" s="1054">
        <v>6619.7056900000007</v>
      </c>
      <c r="E26" s="1054">
        <v>1798.2190500000002</v>
      </c>
      <c r="F26" s="1054">
        <v>53.79</v>
      </c>
      <c r="G26" s="1054">
        <v>7586.9250599999996</v>
      </c>
      <c r="H26" s="1590">
        <v>1E-3</v>
      </c>
      <c r="I26" s="1054">
        <v>88</v>
      </c>
      <c r="J26" s="1590">
        <v>0.35659999999999997</v>
      </c>
      <c r="K26" s="1054">
        <v>3</v>
      </c>
      <c r="L26" s="1054">
        <v>1129.59033</v>
      </c>
      <c r="M26" s="1594">
        <v>0.14888644886654515</v>
      </c>
      <c r="N26" s="1054">
        <v>2.6956599999999997</v>
      </c>
      <c r="O26" s="1054">
        <v>-6.0772899999999996</v>
      </c>
      <c r="Q26" s="1055"/>
      <c r="R26" s="1055"/>
      <c r="S26" s="1055"/>
      <c r="T26" s="1055"/>
      <c r="U26" s="1055"/>
      <c r="V26" s="1055"/>
      <c r="W26" s="1055"/>
      <c r="X26" s="1055"/>
      <c r="Y26" s="1055"/>
      <c r="Z26" s="1055"/>
      <c r="AA26" s="1055"/>
      <c r="AB26" s="1055"/>
      <c r="AC26" s="1055"/>
      <c r="AD26" s="1055"/>
      <c r="AE26" s="1055"/>
      <c r="AF26" s="1055"/>
    </row>
    <row r="27" spans="2:32" s="1056" customFormat="1" ht="20.100000000000001" customHeight="1">
      <c r="B27" s="1057"/>
      <c r="C27" s="1058" t="s">
        <v>1054</v>
      </c>
      <c r="D27" s="781">
        <v>7.3816099999999993</v>
      </c>
      <c r="E27" s="781">
        <v>65</v>
      </c>
      <c r="F27" s="781">
        <v>67.84</v>
      </c>
      <c r="G27" s="781">
        <v>51.478610000000003</v>
      </c>
      <c r="H27" s="1591">
        <v>5.0000000000000001E-4</v>
      </c>
      <c r="I27" s="781">
        <v>1</v>
      </c>
      <c r="J27" s="1591">
        <v>0.3866</v>
      </c>
      <c r="K27" s="781">
        <v>1</v>
      </c>
      <c r="L27" s="781">
        <v>3.2365300000000001</v>
      </c>
      <c r="M27" s="1595">
        <v>6.2871355695112985E-2</v>
      </c>
      <c r="N27" s="781">
        <v>9.9499999999999988E-3</v>
      </c>
      <c r="O27" s="781">
        <v>-4.3159999999999997E-2</v>
      </c>
      <c r="Q27" s="1055"/>
      <c r="R27" s="1055"/>
      <c r="S27" s="1055"/>
      <c r="T27" s="1055"/>
      <c r="U27" s="1055"/>
      <c r="V27" s="1055"/>
      <c r="W27" s="1055"/>
      <c r="X27" s="1055"/>
      <c r="Y27" s="1055"/>
      <c r="Z27" s="1055"/>
      <c r="AA27" s="1055"/>
      <c r="AB27" s="1055"/>
      <c r="AC27" s="1055"/>
      <c r="AD27" s="1055"/>
      <c r="AE27" s="1055"/>
      <c r="AF27" s="1055"/>
    </row>
    <row r="28" spans="2:32" s="1056" customFormat="1" ht="20.100000000000001" customHeight="1">
      <c r="B28" s="1057"/>
      <c r="C28" s="1058" t="s">
        <v>1055</v>
      </c>
      <c r="D28" s="781">
        <v>6612.3240800000003</v>
      </c>
      <c r="E28" s="781">
        <v>1733.2190500000002</v>
      </c>
      <c r="F28" s="781">
        <v>53.26</v>
      </c>
      <c r="G28" s="781">
        <v>7535.4464500000004</v>
      </c>
      <c r="H28" s="1591">
        <v>1E-3</v>
      </c>
      <c r="I28" s="781">
        <v>87</v>
      </c>
      <c r="J28" s="1591">
        <v>0.35639999999999999</v>
      </c>
      <c r="K28" s="781">
        <v>3</v>
      </c>
      <c r="L28" s="781">
        <v>1126.3538000000001</v>
      </c>
      <c r="M28" s="1595">
        <v>0.1494740633449794</v>
      </c>
      <c r="N28" s="781">
        <v>2.6857099999999998</v>
      </c>
      <c r="O28" s="781">
        <v>-6.0341300000000002</v>
      </c>
      <c r="Q28" s="1055"/>
      <c r="R28" s="1055"/>
      <c r="S28" s="1055"/>
      <c r="T28" s="1055"/>
      <c r="U28" s="1055"/>
      <c r="V28" s="1055"/>
      <c r="W28" s="1055"/>
      <c r="X28" s="1055"/>
      <c r="Y28" s="1055"/>
      <c r="Z28" s="1055"/>
      <c r="AA28" s="1055"/>
      <c r="AB28" s="1055"/>
      <c r="AC28" s="1055"/>
      <c r="AD28" s="1055"/>
      <c r="AE28" s="1055"/>
      <c r="AF28" s="1055"/>
    </row>
    <row r="29" spans="2:32" s="1056" customFormat="1" ht="20.100000000000001" customHeight="1">
      <c r="B29" s="1059"/>
      <c r="C29" s="1060" t="s">
        <v>1043</v>
      </c>
      <c r="D29" s="1061">
        <v>50968.75157</v>
      </c>
      <c r="E29" s="1061">
        <v>106203.37512000001</v>
      </c>
      <c r="F29" s="1061">
        <v>71.41</v>
      </c>
      <c r="G29" s="1061">
        <v>126803.97093000001</v>
      </c>
      <c r="H29" s="1592">
        <v>2E-3</v>
      </c>
      <c r="I29" s="1061">
        <v>689</v>
      </c>
      <c r="J29" s="1592">
        <v>0.39</v>
      </c>
      <c r="K29" s="1061">
        <v>2</v>
      </c>
      <c r="L29" s="1061">
        <v>26246.845590000001</v>
      </c>
      <c r="M29" s="1596">
        <v>0.20698756827173123</v>
      </c>
      <c r="N29" s="1061">
        <v>98.913219999999995</v>
      </c>
      <c r="O29" s="1061">
        <v>-54.888660000000002</v>
      </c>
      <c r="Q29" s="1055"/>
      <c r="R29" s="1055"/>
      <c r="S29" s="1055"/>
      <c r="T29" s="1055"/>
      <c r="U29" s="1055"/>
      <c r="V29" s="1055"/>
      <c r="W29" s="1055"/>
      <c r="X29" s="1055"/>
      <c r="Y29" s="1055"/>
      <c r="Z29" s="1055"/>
      <c r="AA29" s="1055"/>
      <c r="AB29" s="1055"/>
      <c r="AC29" s="1055"/>
      <c r="AD29" s="1055"/>
      <c r="AE29" s="1055"/>
      <c r="AF29" s="1055"/>
    </row>
    <row r="30" spans="2:32" s="1056" customFormat="1" ht="20.100000000000001" customHeight="1">
      <c r="B30" s="1059"/>
      <c r="C30" s="1060" t="s">
        <v>1044</v>
      </c>
      <c r="D30" s="1061">
        <v>106231.51725</v>
      </c>
      <c r="E30" s="1061">
        <v>239945.82449999999</v>
      </c>
      <c r="F30" s="1061">
        <v>62.08</v>
      </c>
      <c r="G30" s="1061">
        <v>256038.93944999998</v>
      </c>
      <c r="H30" s="1592">
        <v>4.0000000000000001E-3</v>
      </c>
      <c r="I30" s="1061">
        <v>1313</v>
      </c>
      <c r="J30" s="1592">
        <v>0.38490000000000002</v>
      </c>
      <c r="K30" s="1061">
        <v>2</v>
      </c>
      <c r="L30" s="1061">
        <v>81273.598549999995</v>
      </c>
      <c r="M30" s="1596">
        <v>0.31742671143922363</v>
      </c>
      <c r="N30" s="1061">
        <v>393.72501</v>
      </c>
      <c r="O30" s="1061">
        <v>-496.11128000000002</v>
      </c>
      <c r="Q30" s="1055"/>
      <c r="R30" s="1055"/>
      <c r="S30" s="1055"/>
      <c r="T30" s="1055"/>
      <c r="U30" s="1055"/>
      <c r="V30" s="1055"/>
      <c r="W30" s="1055"/>
      <c r="X30" s="1055"/>
      <c r="Y30" s="1055"/>
      <c r="Z30" s="1055"/>
      <c r="AA30" s="1055"/>
      <c r="AB30" s="1055"/>
      <c r="AC30" s="1055"/>
      <c r="AD30" s="1055"/>
      <c r="AE30" s="1055"/>
      <c r="AF30" s="1055"/>
    </row>
    <row r="31" spans="2:32" s="1056" customFormat="1" ht="20.100000000000001" customHeight="1">
      <c r="B31" s="1059"/>
      <c r="C31" s="1060" t="s">
        <v>1045</v>
      </c>
      <c r="D31" s="1061">
        <v>167394.90155000001</v>
      </c>
      <c r="E31" s="1061">
        <v>230976.94430999999</v>
      </c>
      <c r="F31" s="1061">
        <v>64.430000000000007</v>
      </c>
      <c r="G31" s="1061">
        <v>316648.53019000002</v>
      </c>
      <c r="H31" s="1592">
        <v>7.0000000000000001E-3</v>
      </c>
      <c r="I31" s="1061">
        <v>1264</v>
      </c>
      <c r="J31" s="1592">
        <v>0.373</v>
      </c>
      <c r="K31" s="1061">
        <v>2</v>
      </c>
      <c r="L31" s="1061">
        <v>131431.89045000001</v>
      </c>
      <c r="M31" s="1596">
        <v>0.41507184755014132</v>
      </c>
      <c r="N31" s="1061">
        <v>826.34702000000004</v>
      </c>
      <c r="O31" s="1061">
        <v>-729.41700000000003</v>
      </c>
      <c r="Q31" s="1055"/>
      <c r="R31" s="1055"/>
      <c r="S31" s="1055"/>
      <c r="T31" s="1055"/>
      <c r="U31" s="1055"/>
      <c r="V31" s="1055"/>
      <c r="W31" s="1055"/>
      <c r="X31" s="1055"/>
      <c r="Y31" s="1055"/>
      <c r="Z31" s="1055"/>
      <c r="AA31" s="1055"/>
      <c r="AB31" s="1055"/>
      <c r="AC31" s="1055"/>
      <c r="AD31" s="1055"/>
      <c r="AE31" s="1055"/>
      <c r="AF31" s="1055"/>
    </row>
    <row r="32" spans="2:32" s="1056" customFormat="1" ht="20.100000000000001" customHeight="1">
      <c r="B32" s="1059"/>
      <c r="C32" s="1060" t="s">
        <v>1046</v>
      </c>
      <c r="D32" s="1061">
        <v>638846.01592999999</v>
      </c>
      <c r="E32" s="1061">
        <v>455610.92715</v>
      </c>
      <c r="F32" s="1061">
        <v>53.54</v>
      </c>
      <c r="G32" s="1061">
        <v>888416.74613999994</v>
      </c>
      <c r="H32" s="1592">
        <v>1.6799999999999999E-2</v>
      </c>
      <c r="I32" s="1061">
        <v>2266</v>
      </c>
      <c r="J32" s="1592">
        <v>0.38790000000000002</v>
      </c>
      <c r="K32" s="1061">
        <v>3</v>
      </c>
      <c r="L32" s="1061">
        <v>624748.05982000008</v>
      </c>
      <c r="M32" s="1596">
        <v>0.70321508743999972</v>
      </c>
      <c r="N32" s="1061">
        <v>5723.8868000000002</v>
      </c>
      <c r="O32" s="1061">
        <v>-5659.8171700000003</v>
      </c>
      <c r="Q32" s="1055"/>
      <c r="R32" s="1055"/>
      <c r="S32" s="1055"/>
      <c r="T32" s="1055"/>
      <c r="U32" s="1055"/>
      <c r="V32" s="1055"/>
      <c r="W32" s="1055"/>
      <c r="X32" s="1055"/>
      <c r="Y32" s="1055"/>
      <c r="Z32" s="1055"/>
      <c r="AA32" s="1055"/>
      <c r="AB32" s="1055"/>
      <c r="AC32" s="1055"/>
      <c r="AD32" s="1055"/>
      <c r="AE32" s="1055"/>
      <c r="AF32" s="1055"/>
    </row>
    <row r="33" spans="2:32" s="1056" customFormat="1" ht="20.100000000000001" customHeight="1">
      <c r="B33" s="1057"/>
      <c r="C33" s="1058" t="s">
        <v>1056</v>
      </c>
      <c r="D33" s="781">
        <v>400892.39624999999</v>
      </c>
      <c r="E33" s="781">
        <v>230440.99390999999</v>
      </c>
      <c r="F33" s="781">
        <v>62.72</v>
      </c>
      <c r="G33" s="781">
        <v>545951.21939999994</v>
      </c>
      <c r="H33" s="1591">
        <v>1.2999999999999999E-2</v>
      </c>
      <c r="I33" s="781">
        <v>1170</v>
      </c>
      <c r="J33" s="1591">
        <v>0.39750000000000002</v>
      </c>
      <c r="K33" s="781">
        <v>3</v>
      </c>
      <c r="L33" s="781">
        <v>410962.37110000005</v>
      </c>
      <c r="M33" s="1595">
        <v>0.75274558696223348</v>
      </c>
      <c r="N33" s="781">
        <v>2819.6127200000001</v>
      </c>
      <c r="O33" s="781">
        <v>-2226.12318</v>
      </c>
      <c r="Q33" s="1055"/>
      <c r="R33" s="1055"/>
      <c r="S33" s="1055"/>
      <c r="T33" s="1055"/>
      <c r="U33" s="1055"/>
      <c r="V33" s="1055"/>
      <c r="W33" s="1055"/>
      <c r="X33" s="1055"/>
      <c r="Y33" s="1055"/>
      <c r="Z33" s="1055"/>
      <c r="AA33" s="1055"/>
      <c r="AB33" s="1055"/>
      <c r="AC33" s="1055"/>
      <c r="AD33" s="1055"/>
      <c r="AE33" s="1055"/>
      <c r="AF33" s="1055"/>
    </row>
    <row r="34" spans="2:32" s="1056" customFormat="1" ht="20.100000000000001" customHeight="1">
      <c r="B34" s="1057"/>
      <c r="C34" s="1058" t="s">
        <v>1057</v>
      </c>
      <c r="D34" s="781">
        <v>237953.61968999999</v>
      </c>
      <c r="E34" s="781">
        <v>225169.93323</v>
      </c>
      <c r="F34" s="781">
        <v>44.15</v>
      </c>
      <c r="G34" s="781">
        <v>342465.52674</v>
      </c>
      <c r="H34" s="1591">
        <v>2.2800000000000001E-2</v>
      </c>
      <c r="I34" s="781">
        <v>1096</v>
      </c>
      <c r="J34" s="1591">
        <v>0.37269999999999998</v>
      </c>
      <c r="K34" s="781">
        <v>2</v>
      </c>
      <c r="L34" s="781">
        <v>213785.68872000001</v>
      </c>
      <c r="M34" s="1595">
        <v>0.62425462426852152</v>
      </c>
      <c r="N34" s="781">
        <v>2904.2740800000001</v>
      </c>
      <c r="O34" s="781">
        <v>-3433.6939900000002</v>
      </c>
      <c r="Q34" s="1055"/>
      <c r="R34" s="1055"/>
      <c r="S34" s="1055"/>
      <c r="T34" s="1055"/>
      <c r="U34" s="1055"/>
      <c r="V34" s="1055"/>
      <c r="W34" s="1055"/>
      <c r="X34" s="1055"/>
      <c r="Y34" s="1055"/>
      <c r="Z34" s="1055"/>
      <c r="AA34" s="1055"/>
      <c r="AB34" s="1055"/>
      <c r="AC34" s="1055"/>
      <c r="AD34" s="1055"/>
      <c r="AE34" s="1055"/>
      <c r="AF34" s="1055"/>
    </row>
    <row r="35" spans="2:32" s="1056" customFormat="1" ht="20.100000000000001" customHeight="1">
      <c r="B35" s="1059"/>
      <c r="C35" s="1060" t="s">
        <v>1047</v>
      </c>
      <c r="D35" s="1061">
        <v>990728.67842000001</v>
      </c>
      <c r="E35" s="1061">
        <v>952259.96336000005</v>
      </c>
      <c r="F35" s="1061">
        <v>32.71</v>
      </c>
      <c r="G35" s="1061">
        <v>1333624.5666199999</v>
      </c>
      <c r="H35" s="1592">
        <v>5.4399999999999997E-2</v>
      </c>
      <c r="I35" s="1061">
        <v>2947</v>
      </c>
      <c r="J35" s="1592">
        <v>0.35759999999999997</v>
      </c>
      <c r="K35" s="1061">
        <v>2</v>
      </c>
      <c r="L35" s="1061">
        <v>1093389.9975999999</v>
      </c>
      <c r="M35" s="1596">
        <v>0.81986341956127751</v>
      </c>
      <c r="N35" s="1061">
        <v>26008.734270000001</v>
      </c>
      <c r="O35" s="1061">
        <v>-29279.595140000001</v>
      </c>
      <c r="Q35" s="1055"/>
      <c r="R35" s="1055"/>
      <c r="S35" s="1055"/>
      <c r="T35" s="1055"/>
      <c r="U35" s="1055"/>
      <c r="V35" s="1055"/>
      <c r="W35" s="1055"/>
      <c r="X35" s="1055"/>
      <c r="Y35" s="1055"/>
      <c r="Z35" s="1055"/>
      <c r="AA35" s="1055"/>
      <c r="AB35" s="1055"/>
      <c r="AC35" s="1055"/>
      <c r="AD35" s="1055"/>
      <c r="AE35" s="1055"/>
      <c r="AF35" s="1055"/>
    </row>
    <row r="36" spans="2:32" s="1056" customFormat="1" ht="20.100000000000001" customHeight="1">
      <c r="B36" s="1057"/>
      <c r="C36" s="1058" t="s">
        <v>1058</v>
      </c>
      <c r="D36" s="781">
        <v>395532.01033999998</v>
      </c>
      <c r="E36" s="781">
        <v>400627.20105000003</v>
      </c>
      <c r="F36" s="781">
        <v>34.17</v>
      </c>
      <c r="G36" s="781">
        <v>563279.45595000009</v>
      </c>
      <c r="H36" s="1591">
        <v>3.5700000000000003E-2</v>
      </c>
      <c r="I36" s="781">
        <v>1078</v>
      </c>
      <c r="J36" s="1591">
        <v>0.35849999999999999</v>
      </c>
      <c r="K36" s="781">
        <v>2</v>
      </c>
      <c r="L36" s="781">
        <v>428319.14669999998</v>
      </c>
      <c r="M36" s="1595">
        <v>0.76040257136241096</v>
      </c>
      <c r="N36" s="781">
        <v>7232.0064299999995</v>
      </c>
      <c r="O36" s="781">
        <v>-8372.0586899999998</v>
      </c>
      <c r="Q36" s="1055"/>
      <c r="R36" s="1055"/>
      <c r="S36" s="1055"/>
      <c r="T36" s="1055"/>
      <c r="U36" s="1055"/>
      <c r="V36" s="1055"/>
      <c r="W36" s="1055"/>
      <c r="X36" s="1055"/>
      <c r="Y36" s="1055"/>
      <c r="Z36" s="1055"/>
      <c r="AA36" s="1055"/>
      <c r="AB36" s="1055"/>
      <c r="AC36" s="1055"/>
      <c r="AD36" s="1055"/>
      <c r="AE36" s="1055"/>
      <c r="AF36" s="1055"/>
    </row>
    <row r="37" spans="2:32" s="1056" customFormat="1" ht="20.100000000000001" customHeight="1">
      <c r="B37" s="1057"/>
      <c r="C37" s="1058" t="s">
        <v>1059</v>
      </c>
      <c r="D37" s="781">
        <v>595196.66808000009</v>
      </c>
      <c r="E37" s="781">
        <v>551632.7623099999</v>
      </c>
      <c r="F37" s="781">
        <v>31.64</v>
      </c>
      <c r="G37" s="781">
        <v>770345.11066999997</v>
      </c>
      <c r="H37" s="1591">
        <v>6.8199999999999997E-2</v>
      </c>
      <c r="I37" s="781">
        <v>1869</v>
      </c>
      <c r="J37" s="1591">
        <v>0.35709999999999997</v>
      </c>
      <c r="K37" s="781">
        <v>2</v>
      </c>
      <c r="L37" s="781">
        <v>665070.85090999992</v>
      </c>
      <c r="M37" s="1595">
        <v>0.86334143190908452</v>
      </c>
      <c r="N37" s="781">
        <v>18776.72784</v>
      </c>
      <c r="O37" s="781">
        <v>-20907.53645</v>
      </c>
      <c r="Q37" s="1055"/>
      <c r="R37" s="1055"/>
      <c r="S37" s="1055"/>
      <c r="T37" s="1055"/>
      <c r="U37" s="1055"/>
      <c r="V37" s="1055"/>
      <c r="W37" s="1055"/>
      <c r="X37" s="1055"/>
      <c r="Y37" s="1055"/>
      <c r="Z37" s="1055"/>
      <c r="AA37" s="1055"/>
      <c r="AB37" s="1055"/>
      <c r="AC37" s="1055"/>
      <c r="AD37" s="1055"/>
      <c r="AE37" s="1055"/>
      <c r="AF37" s="1055"/>
    </row>
    <row r="38" spans="2:32" s="1056" customFormat="1" ht="20.100000000000001" customHeight="1">
      <c r="B38" s="1059"/>
      <c r="C38" s="1060" t="s">
        <v>1048</v>
      </c>
      <c r="D38" s="1061">
        <v>958466.56144000008</v>
      </c>
      <c r="E38" s="1061">
        <v>385676.16679000005</v>
      </c>
      <c r="F38" s="1061">
        <v>36.56</v>
      </c>
      <c r="G38" s="1061">
        <v>1101519.0976199999</v>
      </c>
      <c r="H38" s="1592">
        <v>0.1275</v>
      </c>
      <c r="I38" s="1061">
        <v>3644</v>
      </c>
      <c r="J38" s="1592">
        <v>0.34350000000000003</v>
      </c>
      <c r="K38" s="1061">
        <v>3</v>
      </c>
      <c r="L38" s="1061">
        <v>1200754.2448499999</v>
      </c>
      <c r="M38" s="1596">
        <v>1.0900893570019918</v>
      </c>
      <c r="N38" s="1061">
        <v>48316.602939999997</v>
      </c>
      <c r="O38" s="1061">
        <v>-70523.908249999993</v>
      </c>
      <c r="Q38" s="1055"/>
      <c r="R38" s="1055"/>
      <c r="S38" s="1055"/>
      <c r="T38" s="1055"/>
      <c r="U38" s="1055"/>
      <c r="V38" s="1055"/>
      <c r="W38" s="1055"/>
      <c r="X38" s="1055"/>
      <c r="Y38" s="1055"/>
      <c r="Z38" s="1055"/>
      <c r="AA38" s="1055"/>
      <c r="AB38" s="1055"/>
      <c r="AC38" s="1055"/>
      <c r="AD38" s="1055"/>
      <c r="AE38" s="1055"/>
      <c r="AF38" s="1055"/>
    </row>
    <row r="39" spans="2:32" s="1056" customFormat="1" ht="20.100000000000001" customHeight="1">
      <c r="B39" s="1057"/>
      <c r="C39" s="1058" t="s">
        <v>1060</v>
      </c>
      <c r="D39" s="781">
        <v>925781.67279999994</v>
      </c>
      <c r="E39" s="781">
        <v>378943.40461000003</v>
      </c>
      <c r="F39" s="781">
        <v>36.729999999999997</v>
      </c>
      <c r="G39" s="781">
        <v>1067021.0038699999</v>
      </c>
      <c r="H39" s="1591">
        <v>0.1148</v>
      </c>
      <c r="I39" s="781">
        <v>3483</v>
      </c>
      <c r="J39" s="1591">
        <v>0.34329999999999999</v>
      </c>
      <c r="K39" s="781">
        <v>3</v>
      </c>
      <c r="L39" s="781">
        <v>1158978.5298900001</v>
      </c>
      <c r="M39" s="1595">
        <v>1.0861815518968021</v>
      </c>
      <c r="N39" s="781">
        <v>42062.963560000004</v>
      </c>
      <c r="O39" s="781">
        <v>-62112.639130000003</v>
      </c>
      <c r="Q39" s="1055"/>
      <c r="R39" s="1055"/>
      <c r="S39" s="1055"/>
      <c r="T39" s="1055"/>
      <c r="U39" s="1055"/>
      <c r="V39" s="1055"/>
      <c r="W39" s="1055"/>
      <c r="X39" s="1055"/>
      <c r="Y39" s="1055"/>
      <c r="Z39" s="1055"/>
      <c r="AA39" s="1055"/>
      <c r="AB39" s="1055"/>
      <c r="AC39" s="1055"/>
      <c r="AD39" s="1055"/>
      <c r="AE39" s="1055"/>
      <c r="AF39" s="1055"/>
    </row>
    <row r="40" spans="2:32" s="1056" customFormat="1" ht="20.100000000000001" customHeight="1">
      <c r="B40" s="1057"/>
      <c r="C40" s="1058" t="s">
        <v>1061</v>
      </c>
      <c r="D40" s="781">
        <v>303.14044999999999</v>
      </c>
      <c r="E40" s="781">
        <v>73.50421</v>
      </c>
      <c r="F40" s="781">
        <v>20</v>
      </c>
      <c r="G40" s="781">
        <v>317.84128999999996</v>
      </c>
      <c r="H40" s="1591">
        <v>0.23599999999999999</v>
      </c>
      <c r="I40" s="781">
        <v>3</v>
      </c>
      <c r="J40" s="1591">
        <v>0.40300000000000002</v>
      </c>
      <c r="K40" s="781">
        <v>3</v>
      </c>
      <c r="L40" s="781">
        <v>458.73088999999999</v>
      </c>
      <c r="M40" s="1595">
        <v>1.443270287507328</v>
      </c>
      <c r="N40" s="781">
        <v>30.232810000000001</v>
      </c>
      <c r="O40" s="781">
        <v>-326.98018999999999</v>
      </c>
      <c r="Q40" s="1055"/>
      <c r="R40" s="1055"/>
      <c r="S40" s="1055"/>
      <c r="T40" s="1055"/>
      <c r="U40" s="1055"/>
      <c r="V40" s="1055"/>
      <c r="W40" s="1055"/>
      <c r="X40" s="1055"/>
      <c r="Y40" s="1055"/>
      <c r="Z40" s="1055"/>
      <c r="AA40" s="1055"/>
      <c r="AB40" s="1055"/>
      <c r="AC40" s="1055"/>
      <c r="AD40" s="1055"/>
      <c r="AE40" s="1055"/>
      <c r="AF40" s="1055"/>
    </row>
    <row r="41" spans="2:32" s="1056" customFormat="1" ht="20.100000000000001" customHeight="1">
      <c r="B41" s="1057"/>
      <c r="C41" s="1058" t="s">
        <v>1062</v>
      </c>
      <c r="D41" s="781">
        <v>32381.748199999998</v>
      </c>
      <c r="E41" s="781">
        <v>6659.2579699999997</v>
      </c>
      <c r="F41" s="781">
        <v>27.01</v>
      </c>
      <c r="G41" s="781">
        <v>34180.252460000003</v>
      </c>
      <c r="H41" s="1591">
        <v>0.52400000000000002</v>
      </c>
      <c r="I41" s="781">
        <v>158</v>
      </c>
      <c r="J41" s="1591">
        <v>0.34770000000000001</v>
      </c>
      <c r="K41" s="781">
        <v>4</v>
      </c>
      <c r="L41" s="781">
        <v>41316.984069999999</v>
      </c>
      <c r="M41" s="1595">
        <v>1.2087969250183823</v>
      </c>
      <c r="N41" s="781">
        <v>6223.4065700000001</v>
      </c>
      <c r="O41" s="781">
        <v>-8084.2889299999997</v>
      </c>
      <c r="Q41" s="1055"/>
      <c r="R41" s="1055"/>
      <c r="S41" s="1055"/>
      <c r="T41" s="1055"/>
      <c r="U41" s="1055"/>
      <c r="V41" s="1055"/>
      <c r="W41" s="1055"/>
      <c r="X41" s="1055"/>
      <c r="Y41" s="1055"/>
      <c r="Z41" s="1055"/>
      <c r="AA41" s="1055"/>
      <c r="AB41" s="1055"/>
      <c r="AC41" s="1055"/>
      <c r="AD41" s="1055"/>
      <c r="AE41" s="1055"/>
      <c r="AF41" s="1055"/>
    </row>
    <row r="42" spans="2:32" s="1056" customFormat="1" ht="20.100000000000001" customHeight="1">
      <c r="B42" s="1063"/>
      <c r="C42" s="1064" t="s">
        <v>1049</v>
      </c>
      <c r="D42" s="1065">
        <v>304861.72563</v>
      </c>
      <c r="E42" s="1065">
        <v>92845.862260000009</v>
      </c>
      <c r="F42" s="1065">
        <v>25.39</v>
      </c>
      <c r="G42" s="1065">
        <v>328435.62823000003</v>
      </c>
      <c r="H42" s="1593">
        <v>1</v>
      </c>
      <c r="I42" s="1065">
        <v>530</v>
      </c>
      <c r="J42" s="1593">
        <v>0.44409999999999999</v>
      </c>
      <c r="K42" s="1065">
        <v>4</v>
      </c>
      <c r="L42" s="1065">
        <v>122437.02189</v>
      </c>
      <c r="M42" s="1597">
        <v>0.37278848993891323</v>
      </c>
      <c r="N42" s="1065">
        <v>149363.16334999999</v>
      </c>
      <c r="O42" s="1065">
        <v>-183412.89243000001</v>
      </c>
      <c r="Q42" s="1055"/>
      <c r="R42" s="1055"/>
      <c r="S42" s="1055"/>
      <c r="T42" s="1055"/>
      <c r="U42" s="1055"/>
      <c r="V42" s="1055"/>
      <c r="W42" s="1055"/>
      <c r="X42" s="1055"/>
      <c r="Y42" s="1055"/>
      <c r="Z42" s="1055"/>
      <c r="AA42" s="1055"/>
      <c r="AB42" s="1055"/>
      <c r="AC42" s="1055"/>
      <c r="AD42" s="1055"/>
      <c r="AE42" s="1055"/>
      <c r="AF42" s="1055"/>
    </row>
    <row r="43" spans="2:32" s="1056" customFormat="1" ht="20.100000000000001" customHeight="1" thickBot="1">
      <c r="B43" s="1767" t="s">
        <v>1064</v>
      </c>
      <c r="C43" s="1767"/>
      <c r="D43" s="889">
        <v>3224117.8574800007</v>
      </c>
      <c r="E43" s="889">
        <v>2465317.28254</v>
      </c>
      <c r="F43" s="1585">
        <v>44.399112781069157</v>
      </c>
      <c r="G43" s="889">
        <v>4359074.4042400001</v>
      </c>
      <c r="H43" s="1584">
        <v>0.1284345549888567</v>
      </c>
      <c r="I43" s="889">
        <v>12741</v>
      </c>
      <c r="J43" s="1583">
        <v>0.37039271628496101</v>
      </c>
      <c r="K43" s="1585">
        <v>2.6089352415499292</v>
      </c>
      <c r="L43" s="889">
        <v>3281411.24908</v>
      </c>
      <c r="M43" s="1598">
        <v>0.75277706796842581</v>
      </c>
      <c r="N43" s="889">
        <v>230734.06826999999</v>
      </c>
      <c r="O43" s="889">
        <v>-290162.70721999998</v>
      </c>
      <c r="Q43" s="1055"/>
      <c r="R43" s="1055"/>
      <c r="S43" s="1055"/>
      <c r="T43" s="1055"/>
      <c r="U43" s="1055"/>
      <c r="V43" s="1055"/>
      <c r="W43" s="1055"/>
      <c r="X43" s="1055"/>
      <c r="Y43" s="1055"/>
      <c r="Z43" s="1055"/>
      <c r="AA43" s="1055"/>
      <c r="AB43" s="1055"/>
      <c r="AC43" s="1055"/>
      <c r="AD43" s="1055"/>
      <c r="AE43" s="1055"/>
      <c r="AF43" s="1055"/>
    </row>
    <row r="44" spans="2:32" s="346" customFormat="1" ht="20.100000000000001" customHeight="1">
      <c r="B44" s="1768" t="s">
        <v>1069</v>
      </c>
      <c r="C44" s="1768"/>
      <c r="D44" s="1768"/>
      <c r="E44" s="1768"/>
      <c r="F44" s="347"/>
      <c r="G44" s="347"/>
      <c r="H44" s="1589"/>
      <c r="I44" s="347"/>
      <c r="J44" s="1589"/>
      <c r="K44" s="347"/>
      <c r="L44" s="347"/>
      <c r="M44" s="1589"/>
      <c r="N44" s="347"/>
      <c r="O44" s="347"/>
      <c r="Q44" s="71"/>
      <c r="R44" s="71"/>
      <c r="S44" s="71"/>
      <c r="T44" s="71"/>
      <c r="U44" s="71"/>
      <c r="V44" s="71"/>
      <c r="W44" s="71"/>
      <c r="X44" s="71"/>
      <c r="Y44" s="71"/>
      <c r="Z44" s="71"/>
      <c r="AA44" s="71"/>
      <c r="AB44" s="71"/>
      <c r="AC44" s="71"/>
      <c r="AD44" s="71"/>
      <c r="AE44" s="71"/>
      <c r="AF44" s="71"/>
    </row>
    <row r="45" spans="2:32" s="1056" customFormat="1" ht="20.100000000000001" customHeight="1">
      <c r="B45" s="1052"/>
      <c r="C45" s="1053" t="s">
        <v>1042</v>
      </c>
      <c r="D45" s="1054">
        <v>434631.49288999999</v>
      </c>
      <c r="E45" s="1054">
        <v>6745.8266199999998</v>
      </c>
      <c r="F45" s="1054">
        <v>83.85</v>
      </c>
      <c r="G45" s="1054">
        <v>440287.62027999997</v>
      </c>
      <c r="H45" s="1590">
        <v>1E-3</v>
      </c>
      <c r="I45" s="1054">
        <v>5933</v>
      </c>
      <c r="J45" s="1590">
        <v>0.1525</v>
      </c>
      <c r="K45" s="1054">
        <v>0</v>
      </c>
      <c r="L45" s="1054">
        <v>12874.928189999999</v>
      </c>
      <c r="M45" s="1594">
        <v>2.9242085393662024E-2</v>
      </c>
      <c r="N45" s="1054">
        <v>67.102100000000007</v>
      </c>
      <c r="O45" s="1054">
        <v>-28.707139999999999</v>
      </c>
      <c r="Q45" s="1055"/>
      <c r="R45" s="1055"/>
      <c r="S45" s="1055"/>
      <c r="T45" s="1055"/>
      <c r="U45" s="1055"/>
      <c r="V45" s="1055"/>
      <c r="W45" s="1055"/>
      <c r="X45" s="1055"/>
      <c r="Y45" s="1055"/>
      <c r="Z45" s="1055"/>
      <c r="AA45" s="1055"/>
      <c r="AB45" s="1055"/>
      <c r="AC45" s="1055"/>
      <c r="AD45" s="1055"/>
      <c r="AE45" s="1055"/>
      <c r="AF45" s="1055"/>
    </row>
    <row r="46" spans="2:32" s="1056" customFormat="1" ht="20.100000000000001" customHeight="1">
      <c r="B46" s="1057"/>
      <c r="C46" s="1058" t="s">
        <v>1054</v>
      </c>
      <c r="D46" s="781">
        <v>505.92404999999997</v>
      </c>
      <c r="E46" s="781">
        <v>169.80271999999999</v>
      </c>
      <c r="F46" s="781">
        <v>46.49</v>
      </c>
      <c r="G46" s="781">
        <v>584.87235999999996</v>
      </c>
      <c r="H46" s="1591">
        <v>6.9999999999999999E-4</v>
      </c>
      <c r="I46" s="781">
        <v>19</v>
      </c>
      <c r="J46" s="1591">
        <v>0.29830000000000001</v>
      </c>
      <c r="K46" s="781">
        <v>0</v>
      </c>
      <c r="L46" s="781">
        <v>26.84806</v>
      </c>
      <c r="M46" s="1595">
        <v>4.5904135391181766E-2</v>
      </c>
      <c r="N46" s="781">
        <v>0.13156000000000001</v>
      </c>
      <c r="O46" s="781">
        <v>-0.18337999999999999</v>
      </c>
      <c r="Q46" s="1055"/>
      <c r="R46" s="1055"/>
      <c r="S46" s="1055"/>
      <c r="T46" s="1055"/>
      <c r="U46" s="1055"/>
      <c r="V46" s="1055"/>
      <c r="W46" s="1055"/>
      <c r="X46" s="1055"/>
      <c r="Y46" s="1055"/>
      <c r="Z46" s="1055"/>
      <c r="AA46" s="1055"/>
      <c r="AB46" s="1055"/>
      <c r="AC46" s="1055"/>
      <c r="AD46" s="1055"/>
      <c r="AE46" s="1055"/>
      <c r="AF46" s="1055"/>
    </row>
    <row r="47" spans="2:32" s="1056" customFormat="1" ht="20.100000000000001" customHeight="1">
      <c r="B47" s="1057"/>
      <c r="C47" s="1058" t="s">
        <v>1055</v>
      </c>
      <c r="D47" s="781">
        <v>434125.56883999996</v>
      </c>
      <c r="E47" s="781">
        <v>6576.0239000000001</v>
      </c>
      <c r="F47" s="781">
        <v>84.81</v>
      </c>
      <c r="G47" s="781">
        <v>439702.74791999999</v>
      </c>
      <c r="H47" s="1591">
        <v>1E-3</v>
      </c>
      <c r="I47" s="781">
        <v>5914</v>
      </c>
      <c r="J47" s="1591">
        <v>0.15229999999999999</v>
      </c>
      <c r="K47" s="781">
        <v>0</v>
      </c>
      <c r="L47" s="781">
        <v>12848.08013</v>
      </c>
      <c r="M47" s="1595">
        <v>2.9219922301549031E-2</v>
      </c>
      <c r="N47" s="781">
        <v>66.97054</v>
      </c>
      <c r="O47" s="781">
        <v>-28.523759999999999</v>
      </c>
      <c r="Q47" s="1055"/>
      <c r="R47" s="1055"/>
      <c r="S47" s="1055"/>
      <c r="T47" s="1055"/>
      <c r="U47" s="1055"/>
      <c r="V47" s="1055"/>
      <c r="W47" s="1055"/>
      <c r="X47" s="1055"/>
      <c r="Y47" s="1055"/>
      <c r="Z47" s="1055"/>
      <c r="AA47" s="1055"/>
      <c r="AB47" s="1055"/>
      <c r="AC47" s="1055"/>
      <c r="AD47" s="1055"/>
      <c r="AE47" s="1055"/>
      <c r="AF47" s="1055"/>
    </row>
    <row r="48" spans="2:32" s="1056" customFormat="1" ht="20.100000000000001" customHeight="1">
      <c r="B48" s="1059"/>
      <c r="C48" s="1060" t="s">
        <v>1043</v>
      </c>
      <c r="D48" s="1061">
        <v>387850.21260000003</v>
      </c>
      <c r="E48" s="1061">
        <v>8447.8324900000007</v>
      </c>
      <c r="F48" s="1061">
        <v>80.22</v>
      </c>
      <c r="G48" s="1061">
        <v>408013.55997</v>
      </c>
      <c r="H48" s="1592">
        <v>2E-3</v>
      </c>
      <c r="I48" s="1061">
        <v>4093</v>
      </c>
      <c r="J48" s="1592">
        <v>0.16719999999999999</v>
      </c>
      <c r="K48" s="1061">
        <v>0</v>
      </c>
      <c r="L48" s="1061">
        <v>21824.527010000002</v>
      </c>
      <c r="M48" s="1596">
        <v>5.3489710027295891E-2</v>
      </c>
      <c r="N48" s="1061">
        <v>134.30779999999999</v>
      </c>
      <c r="O48" s="1061">
        <v>-30.91771</v>
      </c>
      <c r="Q48" s="1055"/>
      <c r="R48" s="1055"/>
      <c r="S48" s="1055"/>
      <c r="T48" s="1055"/>
      <c r="U48" s="1055"/>
      <c r="V48" s="1055"/>
      <c r="W48" s="1055"/>
      <c r="X48" s="1055"/>
      <c r="Y48" s="1055"/>
      <c r="Z48" s="1055"/>
      <c r="AA48" s="1055"/>
      <c r="AB48" s="1055"/>
      <c r="AC48" s="1055"/>
      <c r="AD48" s="1055"/>
      <c r="AE48" s="1055"/>
      <c r="AF48" s="1055"/>
    </row>
    <row r="49" spans="2:32" s="1056" customFormat="1" ht="20.100000000000001" customHeight="1">
      <c r="B49" s="1059"/>
      <c r="C49" s="1060" t="s">
        <v>1044</v>
      </c>
      <c r="D49" s="1061">
        <v>111990.07064000001</v>
      </c>
      <c r="E49" s="1061">
        <v>4775.6529199999995</v>
      </c>
      <c r="F49" s="1061">
        <v>87.59</v>
      </c>
      <c r="G49" s="1061">
        <v>132873.44583000001</v>
      </c>
      <c r="H49" s="1592">
        <v>3.7000000000000002E-3</v>
      </c>
      <c r="I49" s="1061">
        <v>1315</v>
      </c>
      <c r="J49" s="1592">
        <v>0.17399999999999999</v>
      </c>
      <c r="K49" s="1061">
        <v>0</v>
      </c>
      <c r="L49" s="1061">
        <v>11766.641659999999</v>
      </c>
      <c r="M49" s="1596">
        <v>8.8555253357803274E-2</v>
      </c>
      <c r="N49" s="1061">
        <v>86.299000000000007</v>
      </c>
      <c r="O49" s="1061">
        <v>-28.360229999999998</v>
      </c>
      <c r="Q49" s="1055"/>
      <c r="R49" s="1055"/>
      <c r="S49" s="1055"/>
      <c r="T49" s="1055"/>
      <c r="U49" s="1055"/>
      <c r="V49" s="1055"/>
      <c r="W49" s="1055"/>
      <c r="X49" s="1055"/>
      <c r="Y49" s="1055"/>
      <c r="Z49" s="1055"/>
      <c r="AA49" s="1055"/>
      <c r="AB49" s="1055"/>
      <c r="AC49" s="1055"/>
      <c r="AD49" s="1055"/>
      <c r="AE49" s="1055"/>
      <c r="AF49" s="1055"/>
    </row>
    <row r="50" spans="2:32" s="1056" customFormat="1" ht="20.100000000000001" customHeight="1">
      <c r="B50" s="1059"/>
      <c r="C50" s="1060" t="s">
        <v>1045</v>
      </c>
      <c r="D50" s="1061">
        <v>91184.252280000001</v>
      </c>
      <c r="E50" s="1061">
        <v>8465.7187400000003</v>
      </c>
      <c r="F50" s="1061">
        <v>92.31</v>
      </c>
      <c r="G50" s="1061">
        <v>120198.76889000001</v>
      </c>
      <c r="H50" s="1592">
        <v>6.4000000000000003E-3</v>
      </c>
      <c r="I50" s="1061">
        <v>1202</v>
      </c>
      <c r="J50" s="1592">
        <v>0.16789999999999999</v>
      </c>
      <c r="K50" s="1061">
        <v>0</v>
      </c>
      <c r="L50" s="1061">
        <v>14881.71602</v>
      </c>
      <c r="M50" s="1596">
        <v>0.1238092216536678</v>
      </c>
      <c r="N50" s="1061">
        <v>128.25281000000001</v>
      </c>
      <c r="O50" s="1061">
        <v>-48.655529999999999</v>
      </c>
      <c r="Q50" s="1055"/>
      <c r="R50" s="1055"/>
      <c r="S50" s="1055"/>
      <c r="T50" s="1055"/>
      <c r="U50" s="1055"/>
      <c r="V50" s="1055"/>
      <c r="W50" s="1055"/>
      <c r="X50" s="1055"/>
      <c r="Y50" s="1055"/>
      <c r="Z50" s="1055"/>
      <c r="AA50" s="1055"/>
      <c r="AB50" s="1055"/>
      <c r="AC50" s="1055"/>
      <c r="AD50" s="1055"/>
      <c r="AE50" s="1055"/>
      <c r="AF50" s="1055"/>
    </row>
    <row r="51" spans="2:32" s="1056" customFormat="1" ht="20.100000000000001" customHeight="1">
      <c r="B51" s="1059"/>
      <c r="C51" s="1060" t="s">
        <v>1046</v>
      </c>
      <c r="D51" s="1061">
        <v>116668.08301999999</v>
      </c>
      <c r="E51" s="1061">
        <v>9129.6151199999986</v>
      </c>
      <c r="F51" s="1061">
        <v>97.45</v>
      </c>
      <c r="G51" s="1061">
        <v>163411.75037999998</v>
      </c>
      <c r="H51" s="1592">
        <v>1.41E-2</v>
      </c>
      <c r="I51" s="1061">
        <v>1459</v>
      </c>
      <c r="J51" s="1592">
        <v>0.1716</v>
      </c>
      <c r="K51" s="1061">
        <v>0</v>
      </c>
      <c r="L51" s="1061">
        <v>34303.829560000006</v>
      </c>
      <c r="M51" s="1596">
        <v>0.20992266149912353</v>
      </c>
      <c r="N51" s="1061">
        <v>392.38713000000001</v>
      </c>
      <c r="O51" s="1061">
        <v>-125.81691000000001</v>
      </c>
      <c r="Q51" s="1055"/>
      <c r="R51" s="1055"/>
      <c r="S51" s="1055"/>
      <c r="T51" s="1055"/>
      <c r="U51" s="1055"/>
      <c r="V51" s="1055"/>
      <c r="W51" s="1055"/>
      <c r="X51" s="1055"/>
      <c r="Y51" s="1055"/>
      <c r="Z51" s="1055"/>
      <c r="AA51" s="1055"/>
      <c r="AB51" s="1055"/>
      <c r="AC51" s="1055"/>
      <c r="AD51" s="1055"/>
      <c r="AE51" s="1055"/>
      <c r="AF51" s="1055"/>
    </row>
    <row r="52" spans="2:32" s="1056" customFormat="1" ht="20.100000000000001" customHeight="1">
      <c r="B52" s="1057"/>
      <c r="C52" s="1058" t="s">
        <v>1056</v>
      </c>
      <c r="D52" s="781">
        <v>77671.543680000002</v>
      </c>
      <c r="E52" s="781">
        <v>5688.9262099999996</v>
      </c>
      <c r="F52" s="781">
        <v>96.59</v>
      </c>
      <c r="G52" s="781">
        <v>108345.01075</v>
      </c>
      <c r="H52" s="1591">
        <v>1.12E-2</v>
      </c>
      <c r="I52" s="781">
        <v>984</v>
      </c>
      <c r="J52" s="1591">
        <v>0.17150000000000001</v>
      </c>
      <c r="K52" s="781">
        <v>0</v>
      </c>
      <c r="L52" s="781">
        <v>19891.583730000002</v>
      </c>
      <c r="M52" s="1595">
        <v>0.18359482907707406</v>
      </c>
      <c r="N52" s="781">
        <v>207.26796999999999</v>
      </c>
      <c r="O52" s="781">
        <v>-68.263580000000005</v>
      </c>
      <c r="Q52" s="1055"/>
      <c r="R52" s="1055"/>
      <c r="S52" s="1055"/>
      <c r="T52" s="1055"/>
      <c r="U52" s="1055"/>
      <c r="V52" s="1055"/>
      <c r="W52" s="1055"/>
      <c r="X52" s="1055"/>
      <c r="Y52" s="1055"/>
      <c r="Z52" s="1055"/>
      <c r="AA52" s="1055"/>
      <c r="AB52" s="1055"/>
      <c r="AC52" s="1055"/>
      <c r="AD52" s="1055"/>
      <c r="AE52" s="1055"/>
      <c r="AF52" s="1055"/>
    </row>
    <row r="53" spans="2:32" s="1056" customFormat="1" ht="20.100000000000001" customHeight="1">
      <c r="B53" s="1057"/>
      <c r="C53" s="1058" t="s">
        <v>1057</v>
      </c>
      <c r="D53" s="781">
        <v>38996.539340000003</v>
      </c>
      <c r="E53" s="781">
        <v>3440.6889100000003</v>
      </c>
      <c r="F53" s="781">
        <v>98.88</v>
      </c>
      <c r="G53" s="781">
        <v>55066.739630000004</v>
      </c>
      <c r="H53" s="1591">
        <v>1.9599999999999999E-2</v>
      </c>
      <c r="I53" s="781">
        <v>475</v>
      </c>
      <c r="J53" s="1591">
        <v>0.1719</v>
      </c>
      <c r="K53" s="781">
        <v>0</v>
      </c>
      <c r="L53" s="781">
        <v>14412.24583</v>
      </c>
      <c r="M53" s="1595">
        <v>0.26172324577117873</v>
      </c>
      <c r="N53" s="781">
        <v>185.11915999999999</v>
      </c>
      <c r="O53" s="781">
        <v>-57.553330000000003</v>
      </c>
      <c r="Q53" s="1055"/>
      <c r="R53" s="1055"/>
      <c r="S53" s="1055"/>
      <c r="T53" s="1055"/>
      <c r="U53" s="1055"/>
      <c r="V53" s="1055"/>
      <c r="W53" s="1055"/>
      <c r="X53" s="1055"/>
      <c r="Y53" s="1055"/>
      <c r="Z53" s="1055"/>
      <c r="AA53" s="1055"/>
      <c r="AB53" s="1055"/>
      <c r="AC53" s="1055"/>
      <c r="AD53" s="1055"/>
      <c r="AE53" s="1055"/>
      <c r="AF53" s="1055"/>
    </row>
    <row r="54" spans="2:32" s="1056" customFormat="1" ht="20.100000000000001" customHeight="1">
      <c r="B54" s="1059"/>
      <c r="C54" s="1060" t="s">
        <v>1047</v>
      </c>
      <c r="D54" s="1061">
        <v>90678.375590000011</v>
      </c>
      <c r="E54" s="1061">
        <v>1780.7006100000001</v>
      </c>
      <c r="F54" s="1061">
        <v>95.67</v>
      </c>
      <c r="G54" s="1061">
        <v>124422.75081999999</v>
      </c>
      <c r="H54" s="1592">
        <v>4.4200000000000003E-2</v>
      </c>
      <c r="I54" s="1061">
        <v>1315</v>
      </c>
      <c r="J54" s="1592">
        <v>0.1661</v>
      </c>
      <c r="K54" s="1061">
        <v>0</v>
      </c>
      <c r="L54" s="1061">
        <v>48537.682840000001</v>
      </c>
      <c r="M54" s="1596">
        <v>0.3901029556099313</v>
      </c>
      <c r="N54" s="1061">
        <v>913.30097999999998</v>
      </c>
      <c r="O54" s="1061">
        <v>-412.71310999999997</v>
      </c>
      <c r="Q54" s="1055"/>
      <c r="R54" s="1055"/>
      <c r="S54" s="1055"/>
      <c r="T54" s="1055"/>
      <c r="U54" s="1055"/>
      <c r="V54" s="1055"/>
      <c r="W54" s="1055"/>
      <c r="X54" s="1055"/>
      <c r="Y54" s="1055"/>
      <c r="Z54" s="1055"/>
      <c r="AA54" s="1055"/>
      <c r="AB54" s="1055"/>
      <c r="AC54" s="1055"/>
      <c r="AD54" s="1055"/>
      <c r="AE54" s="1055"/>
      <c r="AF54" s="1055"/>
    </row>
    <row r="55" spans="2:32" s="1056" customFormat="1" ht="20.100000000000001" customHeight="1">
      <c r="B55" s="1057"/>
      <c r="C55" s="1058" t="s">
        <v>1058</v>
      </c>
      <c r="D55" s="781">
        <v>40980.577020000004</v>
      </c>
      <c r="E55" s="781">
        <v>1129.3642199999999</v>
      </c>
      <c r="F55" s="781">
        <v>93.75</v>
      </c>
      <c r="G55" s="781">
        <v>59243.811139999998</v>
      </c>
      <c r="H55" s="1591">
        <v>2.9700000000000001E-2</v>
      </c>
      <c r="I55" s="781">
        <v>623</v>
      </c>
      <c r="J55" s="1591">
        <v>0.16839999999999999</v>
      </c>
      <c r="K55" s="781">
        <v>0</v>
      </c>
      <c r="L55" s="781">
        <v>19164.127570000001</v>
      </c>
      <c r="M55" s="1595">
        <v>0.32347897951252569</v>
      </c>
      <c r="N55" s="781">
        <v>293.93220000000002</v>
      </c>
      <c r="O55" s="781">
        <v>-144.05192000000002</v>
      </c>
      <c r="Q55" s="1055"/>
      <c r="R55" s="1055"/>
      <c r="S55" s="1055"/>
      <c r="T55" s="1055"/>
      <c r="U55" s="1055"/>
      <c r="V55" s="1055"/>
      <c r="W55" s="1055"/>
      <c r="X55" s="1055"/>
      <c r="Y55" s="1055"/>
      <c r="Z55" s="1055"/>
      <c r="AA55" s="1055"/>
      <c r="AB55" s="1055"/>
      <c r="AC55" s="1055"/>
      <c r="AD55" s="1055"/>
      <c r="AE55" s="1055"/>
      <c r="AF55" s="1055"/>
    </row>
    <row r="56" spans="2:32" s="1056" customFormat="1" ht="20.100000000000001" customHeight="1">
      <c r="B56" s="1057"/>
      <c r="C56" s="1058" t="s">
        <v>1059</v>
      </c>
      <c r="D56" s="781">
        <v>49697.798569999999</v>
      </c>
      <c r="E56" s="781">
        <v>651.33639000000005</v>
      </c>
      <c r="F56" s="781">
        <v>98.99</v>
      </c>
      <c r="G56" s="781">
        <v>65178.939680000003</v>
      </c>
      <c r="H56" s="1591">
        <v>5.7299999999999997E-2</v>
      </c>
      <c r="I56" s="781">
        <v>692</v>
      </c>
      <c r="J56" s="1591">
        <v>0.16400000000000001</v>
      </c>
      <c r="K56" s="781">
        <v>0</v>
      </c>
      <c r="L56" s="781">
        <v>29373.555270000001</v>
      </c>
      <c r="M56" s="1595">
        <v>0.45066021960791736</v>
      </c>
      <c r="N56" s="781">
        <v>619.36878000000002</v>
      </c>
      <c r="O56" s="781">
        <v>-268.66118999999998</v>
      </c>
      <c r="Q56" s="1055"/>
      <c r="R56" s="1055"/>
      <c r="S56" s="1055"/>
      <c r="T56" s="1055"/>
      <c r="U56" s="1055"/>
      <c r="V56" s="1055"/>
      <c r="W56" s="1055"/>
      <c r="X56" s="1055"/>
      <c r="Y56" s="1055"/>
      <c r="Z56" s="1055"/>
      <c r="AA56" s="1055"/>
      <c r="AB56" s="1055"/>
      <c r="AC56" s="1055"/>
      <c r="AD56" s="1055"/>
      <c r="AE56" s="1055"/>
      <c r="AF56" s="1055"/>
    </row>
    <row r="57" spans="2:32" s="1056" customFormat="1" ht="20.100000000000001" customHeight="1">
      <c r="B57" s="1059"/>
      <c r="C57" s="1060" t="s">
        <v>1048</v>
      </c>
      <c r="D57" s="1061">
        <v>55300.055639999999</v>
      </c>
      <c r="E57" s="1061">
        <v>7983.64671</v>
      </c>
      <c r="F57" s="1061">
        <v>92.3</v>
      </c>
      <c r="G57" s="1061">
        <v>91902.424599999998</v>
      </c>
      <c r="H57" s="1592">
        <v>0.1208</v>
      </c>
      <c r="I57" s="1061">
        <v>841</v>
      </c>
      <c r="J57" s="1592">
        <v>0.1716</v>
      </c>
      <c r="K57" s="1061">
        <v>0</v>
      </c>
      <c r="L57" s="1061">
        <v>53416.464740000003</v>
      </c>
      <c r="M57" s="1596">
        <v>0.58123020118883784</v>
      </c>
      <c r="N57" s="1061">
        <v>1928.44874</v>
      </c>
      <c r="O57" s="1061">
        <v>-692.95533</v>
      </c>
      <c r="Q57" s="1055"/>
      <c r="R57" s="1055"/>
      <c r="S57" s="1055"/>
      <c r="T57" s="1055"/>
      <c r="U57" s="1055"/>
      <c r="V57" s="1055"/>
      <c r="W57" s="1055"/>
      <c r="X57" s="1055"/>
      <c r="Y57" s="1055"/>
      <c r="Z57" s="1055"/>
      <c r="AA57" s="1055"/>
      <c r="AB57" s="1055"/>
      <c r="AC57" s="1055"/>
      <c r="AD57" s="1055"/>
      <c r="AE57" s="1055"/>
      <c r="AF57" s="1055"/>
    </row>
    <row r="58" spans="2:32" s="1056" customFormat="1" ht="20.100000000000001" customHeight="1">
      <c r="B58" s="1057"/>
      <c r="C58" s="1058" t="s">
        <v>1060</v>
      </c>
      <c r="D58" s="781">
        <v>48513.310520000006</v>
      </c>
      <c r="E58" s="781">
        <v>7968.7147100000002</v>
      </c>
      <c r="F58" s="781">
        <v>92.29</v>
      </c>
      <c r="G58" s="781">
        <v>85100.747480000005</v>
      </c>
      <c r="H58" s="1591">
        <v>8.8599999999999998E-2</v>
      </c>
      <c r="I58" s="781">
        <v>756</v>
      </c>
      <c r="J58" s="1591">
        <v>0.17130000000000001</v>
      </c>
      <c r="K58" s="781">
        <v>0</v>
      </c>
      <c r="L58" s="781">
        <v>48745.045060000004</v>
      </c>
      <c r="M58" s="1595">
        <v>0.57279220809965092</v>
      </c>
      <c r="N58" s="781">
        <v>1305.4384700000001</v>
      </c>
      <c r="O58" s="781">
        <v>-570.45627000000002</v>
      </c>
      <c r="Q58" s="1055"/>
      <c r="R58" s="1055"/>
      <c r="S58" s="1055"/>
      <c r="T58" s="1055"/>
      <c r="U58" s="1055"/>
      <c r="V58" s="1055"/>
      <c r="W58" s="1055"/>
      <c r="X58" s="1055"/>
      <c r="Y58" s="1055"/>
      <c r="Z58" s="1055"/>
      <c r="AA58" s="1055"/>
      <c r="AB58" s="1055"/>
      <c r="AC58" s="1055"/>
      <c r="AD58" s="1055"/>
      <c r="AE58" s="1055"/>
      <c r="AF58" s="1055"/>
    </row>
    <row r="59" spans="2:32" s="1056" customFormat="1" ht="20.100000000000001" customHeight="1">
      <c r="B59" s="1057"/>
      <c r="C59" s="1058" t="s">
        <v>1061</v>
      </c>
      <c r="D59" s="781">
        <v>42.233370000000001</v>
      </c>
      <c r="E59" s="781">
        <v>0</v>
      </c>
      <c r="F59" s="781">
        <v>0</v>
      </c>
      <c r="G59" s="781">
        <v>42.233370000000001</v>
      </c>
      <c r="H59" s="1591">
        <v>0.253</v>
      </c>
      <c r="I59" s="781">
        <v>3</v>
      </c>
      <c r="J59" s="1591">
        <v>0.1961</v>
      </c>
      <c r="K59" s="781">
        <v>0</v>
      </c>
      <c r="L59" s="781">
        <v>38.880379999999995</v>
      </c>
      <c r="M59" s="1595">
        <v>0.92060804051393474</v>
      </c>
      <c r="N59" s="781">
        <v>2.0956900000000003</v>
      </c>
      <c r="O59" s="781">
        <v>-0.17837999999999998</v>
      </c>
      <c r="Q59" s="1055"/>
      <c r="R59" s="1055"/>
      <c r="S59" s="1055"/>
      <c r="T59" s="1055"/>
      <c r="U59" s="1055"/>
      <c r="V59" s="1055"/>
      <c r="W59" s="1055"/>
      <c r="X59" s="1055"/>
      <c r="Y59" s="1055"/>
      <c r="Z59" s="1055"/>
      <c r="AA59" s="1055"/>
      <c r="AB59" s="1055"/>
      <c r="AC59" s="1055"/>
      <c r="AD59" s="1055"/>
      <c r="AE59" s="1055"/>
      <c r="AF59" s="1055"/>
    </row>
    <row r="60" spans="2:32" s="1056" customFormat="1" ht="20.100000000000001" customHeight="1">
      <c r="B60" s="1057"/>
      <c r="C60" s="1058" t="s">
        <v>1062</v>
      </c>
      <c r="D60" s="781">
        <v>6744.5117499999997</v>
      </c>
      <c r="E60" s="781">
        <v>14.932</v>
      </c>
      <c r="F60" s="781">
        <v>100</v>
      </c>
      <c r="G60" s="781">
        <v>6759.4437500000004</v>
      </c>
      <c r="H60" s="1591">
        <v>0.52470000000000006</v>
      </c>
      <c r="I60" s="781">
        <v>82</v>
      </c>
      <c r="J60" s="1591">
        <v>0.17480000000000001</v>
      </c>
      <c r="K60" s="781">
        <v>0</v>
      </c>
      <c r="L60" s="781">
        <v>4632.5392999999995</v>
      </c>
      <c r="M60" s="1595">
        <v>0.68534327251410287</v>
      </c>
      <c r="N60" s="781">
        <v>620.91458999999998</v>
      </c>
      <c r="O60" s="781">
        <v>-122.32068</v>
      </c>
      <c r="Q60" s="1055"/>
      <c r="R60" s="1055"/>
      <c r="S60" s="1055"/>
      <c r="T60" s="1055"/>
      <c r="U60" s="1055"/>
      <c r="V60" s="1055"/>
      <c r="W60" s="1055"/>
      <c r="X60" s="1055"/>
      <c r="Y60" s="1055"/>
      <c r="Z60" s="1055"/>
      <c r="AA60" s="1055"/>
      <c r="AB60" s="1055"/>
      <c r="AC60" s="1055"/>
      <c r="AD60" s="1055"/>
      <c r="AE60" s="1055"/>
      <c r="AF60" s="1055"/>
    </row>
    <row r="61" spans="2:32" s="1056" customFormat="1" ht="20.100000000000001" customHeight="1">
      <c r="B61" s="1063"/>
      <c r="C61" s="1064" t="s">
        <v>1049</v>
      </c>
      <c r="D61" s="1065">
        <v>27417.016010000003</v>
      </c>
      <c r="E61" s="1065">
        <v>0</v>
      </c>
      <c r="F61" s="1065">
        <v>0</v>
      </c>
      <c r="G61" s="1065">
        <v>27417.016010000003</v>
      </c>
      <c r="H61" s="1593">
        <v>1</v>
      </c>
      <c r="I61" s="1065">
        <v>314</v>
      </c>
      <c r="J61" s="1593">
        <v>0.32100000000000001</v>
      </c>
      <c r="K61" s="1065">
        <v>0</v>
      </c>
      <c r="L61" s="1065">
        <v>23244.642399999997</v>
      </c>
      <c r="M61" s="1597">
        <v>0.84781809922428519</v>
      </c>
      <c r="N61" s="1065">
        <v>6960.9574699999994</v>
      </c>
      <c r="O61" s="1065">
        <v>-6548.8118299999996</v>
      </c>
      <c r="Q61" s="1055"/>
      <c r="R61" s="1055"/>
      <c r="S61" s="1055"/>
      <c r="T61" s="1055"/>
      <c r="U61" s="1055"/>
      <c r="V61" s="1055"/>
      <c r="W61" s="1055"/>
      <c r="X61" s="1055"/>
      <c r="Y61" s="1055"/>
      <c r="Z61" s="1055"/>
      <c r="AA61" s="1055"/>
      <c r="AB61" s="1055"/>
      <c r="AC61" s="1055"/>
      <c r="AD61" s="1055"/>
      <c r="AE61" s="1055"/>
      <c r="AF61" s="1055"/>
    </row>
    <row r="62" spans="2:32" s="1056" customFormat="1" ht="20.100000000000001" customHeight="1" thickBot="1">
      <c r="B62" s="1767" t="s">
        <v>1071</v>
      </c>
      <c r="C62" s="1767"/>
      <c r="D62" s="889">
        <v>1315719.5586699999</v>
      </c>
      <c r="E62" s="889">
        <v>47328.993210000001</v>
      </c>
      <c r="F62" s="1585">
        <v>89.586182700096771</v>
      </c>
      <c r="G62" s="889">
        <v>1508527.3367799998</v>
      </c>
      <c r="H62" s="1584">
        <v>3.2375706815641003E-2</v>
      </c>
      <c r="I62" s="889">
        <v>16472</v>
      </c>
      <c r="J62" s="1583">
        <v>0.16701353003353492</v>
      </c>
      <c r="K62" s="1585"/>
      <c r="L62" s="889">
        <v>220850.43241999997</v>
      </c>
      <c r="M62" s="1598">
        <v>0.14640134589235376</v>
      </c>
      <c r="N62" s="889">
        <v>10611.05603</v>
      </c>
      <c r="O62" s="889">
        <v>-7916.9377899999999</v>
      </c>
      <c r="Q62" s="1055"/>
      <c r="R62" s="1055"/>
      <c r="S62" s="1055"/>
      <c r="T62" s="1055"/>
      <c r="U62" s="1055"/>
      <c r="V62" s="1055"/>
      <c r="W62" s="1055"/>
      <c r="X62" s="1055"/>
      <c r="Y62" s="1055"/>
      <c r="Z62" s="1055"/>
      <c r="AA62" s="1055"/>
      <c r="AB62" s="1055"/>
      <c r="AC62" s="1055"/>
      <c r="AD62" s="1055"/>
      <c r="AE62" s="1055"/>
      <c r="AF62" s="1055"/>
    </row>
    <row r="63" spans="2:32" s="346" customFormat="1" ht="20.100000000000001" customHeight="1">
      <c r="B63" s="1771" t="s">
        <v>1070</v>
      </c>
      <c r="C63" s="1771"/>
      <c r="D63" s="1771"/>
      <c r="E63" s="1771"/>
      <c r="F63" s="347"/>
      <c r="G63" s="347"/>
      <c r="H63" s="1589"/>
      <c r="I63" s="347"/>
      <c r="J63" s="1589"/>
      <c r="K63" s="347"/>
      <c r="L63" s="347"/>
      <c r="M63" s="1589"/>
      <c r="N63" s="347"/>
      <c r="O63" s="347"/>
      <c r="Q63" s="71"/>
      <c r="R63" s="71"/>
      <c r="S63" s="71"/>
      <c r="T63" s="71"/>
      <c r="U63" s="71"/>
      <c r="V63" s="71"/>
      <c r="W63" s="71"/>
      <c r="X63" s="71"/>
      <c r="Y63" s="71"/>
      <c r="Z63" s="71"/>
      <c r="AA63" s="71"/>
      <c r="AB63" s="71"/>
      <c r="AC63" s="71"/>
      <c r="AD63" s="71"/>
      <c r="AE63" s="71"/>
      <c r="AF63" s="71"/>
    </row>
    <row r="64" spans="2:32" s="1056" customFormat="1" ht="20.100000000000001" customHeight="1">
      <c r="B64" s="1052"/>
      <c r="C64" s="1053" t="s">
        <v>1042</v>
      </c>
      <c r="D64" s="1054">
        <v>12200019.611169999</v>
      </c>
      <c r="E64" s="1054">
        <v>105470.19315000001</v>
      </c>
      <c r="F64" s="1054">
        <v>99.97</v>
      </c>
      <c r="G64" s="1054">
        <v>12305454.42812</v>
      </c>
      <c r="H64" s="1590">
        <v>8.9999999999999998E-4</v>
      </c>
      <c r="I64" s="1054">
        <v>213676</v>
      </c>
      <c r="J64" s="1590">
        <v>0.24360000000000001</v>
      </c>
      <c r="K64" s="1054">
        <v>0</v>
      </c>
      <c r="L64" s="1054">
        <v>681611.46194000007</v>
      </c>
      <c r="M64" s="1594">
        <v>5.5391002902128103E-2</v>
      </c>
      <c r="N64" s="1054">
        <v>2630.8432299999999</v>
      </c>
      <c r="O64" s="1054">
        <v>-4075.5772999999999</v>
      </c>
      <c r="Q64" s="1055"/>
      <c r="R64" s="1055"/>
      <c r="S64" s="1055"/>
      <c r="T64" s="1055"/>
      <c r="U64" s="1055"/>
      <c r="V64" s="1055"/>
      <c r="W64" s="1055"/>
      <c r="X64" s="1055"/>
      <c r="Y64" s="1055"/>
      <c r="Z64" s="1055"/>
      <c r="AA64" s="1055"/>
      <c r="AB64" s="1055"/>
      <c r="AC64" s="1055"/>
      <c r="AD64" s="1055"/>
      <c r="AE64" s="1055"/>
      <c r="AF64" s="1055"/>
    </row>
    <row r="65" spans="2:32" s="1056" customFormat="1" ht="20.100000000000001" customHeight="1">
      <c r="B65" s="1057"/>
      <c r="C65" s="1058" t="s">
        <v>1054</v>
      </c>
      <c r="D65" s="781">
        <v>4531543.6237200005</v>
      </c>
      <c r="E65" s="781">
        <v>8958.9468699999998</v>
      </c>
      <c r="F65" s="781">
        <v>99.88</v>
      </c>
      <c r="G65" s="781">
        <v>4540491.7806700002</v>
      </c>
      <c r="H65" s="1591">
        <v>8.0000000000000004E-4</v>
      </c>
      <c r="I65" s="781">
        <v>106950</v>
      </c>
      <c r="J65" s="1591">
        <v>0.39550000000000002</v>
      </c>
      <c r="K65" s="781">
        <v>0</v>
      </c>
      <c r="L65" s="781">
        <v>378899.52850999997</v>
      </c>
      <c r="M65" s="1595">
        <v>8.3449006586262142E-2</v>
      </c>
      <c r="N65" s="781">
        <v>1428.6533100000001</v>
      </c>
      <c r="O65" s="781">
        <v>-3901.0874399999998</v>
      </c>
      <c r="Q65" s="1055"/>
      <c r="R65" s="1055"/>
      <c r="S65" s="1055"/>
      <c r="T65" s="1055"/>
      <c r="U65" s="1055"/>
      <c r="V65" s="1055"/>
      <c r="W65" s="1055"/>
      <c r="X65" s="1055"/>
      <c r="Y65" s="1055"/>
      <c r="Z65" s="1055"/>
      <c r="AA65" s="1055"/>
      <c r="AB65" s="1055"/>
      <c r="AC65" s="1055"/>
      <c r="AD65" s="1055"/>
      <c r="AE65" s="1055"/>
      <c r="AF65" s="1055"/>
    </row>
    <row r="66" spans="2:32" s="1056" customFormat="1" ht="20.100000000000001" customHeight="1">
      <c r="B66" s="1057"/>
      <c r="C66" s="1058" t="s">
        <v>1055</v>
      </c>
      <c r="D66" s="781">
        <v>7668475.9874499999</v>
      </c>
      <c r="E66" s="781">
        <v>96511.246280000007</v>
      </c>
      <c r="F66" s="781">
        <v>99.97</v>
      </c>
      <c r="G66" s="781">
        <v>7764962.64745</v>
      </c>
      <c r="H66" s="1591">
        <v>1E-3</v>
      </c>
      <c r="I66" s="781">
        <v>106726</v>
      </c>
      <c r="J66" s="1591">
        <v>0.15479999999999999</v>
      </c>
      <c r="K66" s="781">
        <v>0</v>
      </c>
      <c r="L66" s="781">
        <v>302711.93343000003</v>
      </c>
      <c r="M66" s="1595">
        <v>3.8984338647064853E-2</v>
      </c>
      <c r="N66" s="781">
        <v>1202.18993</v>
      </c>
      <c r="O66" s="781">
        <v>-174.48985999999999</v>
      </c>
      <c r="Q66" s="1055"/>
      <c r="R66" s="1055"/>
      <c r="S66" s="1055"/>
      <c r="T66" s="1055"/>
      <c r="U66" s="1055"/>
      <c r="V66" s="1055"/>
      <c r="W66" s="1055"/>
      <c r="X66" s="1055"/>
      <c r="Y66" s="1055"/>
      <c r="Z66" s="1055"/>
      <c r="AA66" s="1055"/>
      <c r="AB66" s="1055"/>
      <c r="AC66" s="1055"/>
      <c r="AD66" s="1055"/>
      <c r="AE66" s="1055"/>
      <c r="AF66" s="1055"/>
    </row>
    <row r="67" spans="2:32" s="1056" customFormat="1" ht="20.100000000000001" customHeight="1">
      <c r="B67" s="1059"/>
      <c r="C67" s="1060" t="s">
        <v>1043</v>
      </c>
      <c r="D67" s="1061">
        <v>4883843.0383599997</v>
      </c>
      <c r="E67" s="1061">
        <v>77442.701509999999</v>
      </c>
      <c r="F67" s="1061">
        <v>99.98</v>
      </c>
      <c r="G67" s="1061">
        <v>5071770.3269300004</v>
      </c>
      <c r="H67" s="1592">
        <v>2E-3</v>
      </c>
      <c r="I67" s="1061">
        <v>61582</v>
      </c>
      <c r="J67" s="1592">
        <v>0.19520000000000001</v>
      </c>
      <c r="K67" s="1061">
        <v>0</v>
      </c>
      <c r="L67" s="1061">
        <v>412580.6912</v>
      </c>
      <c r="M67" s="1596">
        <v>8.1348457166777841E-2</v>
      </c>
      <c r="N67" s="1061">
        <v>1931.4766399999999</v>
      </c>
      <c r="O67" s="1061">
        <v>-1365.4532300000001</v>
      </c>
      <c r="Q67" s="1055"/>
      <c r="R67" s="1055"/>
      <c r="S67" s="1055"/>
      <c r="T67" s="1055"/>
      <c r="U67" s="1055"/>
      <c r="V67" s="1055"/>
      <c r="W67" s="1055"/>
      <c r="X67" s="1055"/>
      <c r="Y67" s="1055"/>
      <c r="Z67" s="1055"/>
      <c r="AA67" s="1055"/>
      <c r="AB67" s="1055"/>
      <c r="AC67" s="1055"/>
      <c r="AD67" s="1055"/>
      <c r="AE67" s="1055"/>
      <c r="AF67" s="1055"/>
    </row>
    <row r="68" spans="2:32" s="1056" customFormat="1" ht="20.100000000000001" customHeight="1">
      <c r="B68" s="1059"/>
      <c r="C68" s="1060" t="s">
        <v>1044</v>
      </c>
      <c r="D68" s="1061">
        <v>2247246.1477399999</v>
      </c>
      <c r="E68" s="1061">
        <v>21242.33239</v>
      </c>
      <c r="F68" s="1061">
        <v>99.95</v>
      </c>
      <c r="G68" s="1061">
        <v>2376170.4480900001</v>
      </c>
      <c r="H68" s="1592">
        <v>3.8999999999999998E-3</v>
      </c>
      <c r="I68" s="1061">
        <v>31853</v>
      </c>
      <c r="J68" s="1592">
        <v>0.20369999999999999</v>
      </c>
      <c r="K68" s="1061">
        <v>0</v>
      </c>
      <c r="L68" s="1061">
        <v>334626.28882999998</v>
      </c>
      <c r="M68" s="1596">
        <v>0.14082587766335425</v>
      </c>
      <c r="N68" s="1061">
        <v>1886.2428600000001</v>
      </c>
      <c r="O68" s="1061">
        <v>-1618.5220200000001</v>
      </c>
      <c r="Q68" s="1055"/>
      <c r="R68" s="1055"/>
      <c r="S68" s="1055"/>
      <c r="T68" s="1055"/>
      <c r="U68" s="1055"/>
      <c r="V68" s="1055"/>
      <c r="W68" s="1055"/>
      <c r="X68" s="1055"/>
      <c r="Y68" s="1055"/>
      <c r="Z68" s="1055"/>
      <c r="AA68" s="1055"/>
      <c r="AB68" s="1055"/>
      <c r="AC68" s="1055"/>
      <c r="AD68" s="1055"/>
      <c r="AE68" s="1055"/>
      <c r="AF68" s="1055"/>
    </row>
    <row r="69" spans="2:32" s="1056" customFormat="1" ht="20.100000000000001" customHeight="1">
      <c r="B69" s="1059"/>
      <c r="C69" s="1060" t="s">
        <v>1045</v>
      </c>
      <c r="D69" s="1061">
        <v>1295273.5945599999</v>
      </c>
      <c r="E69" s="1061">
        <v>10496.02333</v>
      </c>
      <c r="F69" s="1061">
        <v>99.93</v>
      </c>
      <c r="G69" s="1061">
        <v>1399740.55531</v>
      </c>
      <c r="H69" s="1592">
        <v>6.7999999999999996E-3</v>
      </c>
      <c r="I69" s="1061">
        <v>19183</v>
      </c>
      <c r="J69" s="1592">
        <v>0.21529999999999999</v>
      </c>
      <c r="K69" s="1061">
        <v>0</v>
      </c>
      <c r="L69" s="1061">
        <v>308986.03568999999</v>
      </c>
      <c r="M69" s="1596">
        <v>0.22074521918925824</v>
      </c>
      <c r="N69" s="1061">
        <v>2063.3119900000002</v>
      </c>
      <c r="O69" s="1061">
        <v>-1898.9950800000001</v>
      </c>
      <c r="Q69" s="1055"/>
      <c r="R69" s="1055"/>
      <c r="S69" s="1055"/>
      <c r="T69" s="1055"/>
      <c r="U69" s="1055"/>
      <c r="V69" s="1055"/>
      <c r="W69" s="1055"/>
      <c r="X69" s="1055"/>
      <c r="Y69" s="1055"/>
      <c r="Z69" s="1055"/>
      <c r="AA69" s="1055"/>
      <c r="AB69" s="1055"/>
      <c r="AC69" s="1055"/>
      <c r="AD69" s="1055"/>
      <c r="AE69" s="1055"/>
      <c r="AF69" s="1055"/>
    </row>
    <row r="70" spans="2:32" s="1056" customFormat="1" ht="20.100000000000001" customHeight="1">
      <c r="B70" s="1059"/>
      <c r="C70" s="1060" t="s">
        <v>1046</v>
      </c>
      <c r="D70" s="1061">
        <v>1231731.29975</v>
      </c>
      <c r="E70" s="1061">
        <v>6941.45111</v>
      </c>
      <c r="F70" s="1061">
        <v>99.98</v>
      </c>
      <c r="G70" s="1061">
        <v>1343191.64597</v>
      </c>
      <c r="H70" s="1592">
        <v>1.61E-2</v>
      </c>
      <c r="I70" s="1061">
        <v>19953</v>
      </c>
      <c r="J70" s="1592">
        <v>0.23669999999999999</v>
      </c>
      <c r="K70" s="1061">
        <v>0</v>
      </c>
      <c r="L70" s="1061">
        <v>568584.61775999994</v>
      </c>
      <c r="M70" s="1596">
        <v>0.42330863169521171</v>
      </c>
      <c r="N70" s="1061">
        <v>5163.4237000000003</v>
      </c>
      <c r="O70" s="1061">
        <v>-4663.7941000000001</v>
      </c>
      <c r="Q70" s="1055"/>
      <c r="R70" s="1055"/>
      <c r="S70" s="1055"/>
      <c r="T70" s="1055"/>
      <c r="U70" s="1055"/>
      <c r="V70" s="1055"/>
      <c r="W70" s="1055"/>
      <c r="X70" s="1055"/>
      <c r="Y70" s="1055"/>
      <c r="Z70" s="1055"/>
      <c r="AA70" s="1055"/>
      <c r="AB70" s="1055"/>
      <c r="AC70" s="1055"/>
      <c r="AD70" s="1055"/>
      <c r="AE70" s="1055"/>
      <c r="AF70" s="1055"/>
    </row>
    <row r="71" spans="2:32" s="1056" customFormat="1" ht="20.100000000000001" customHeight="1">
      <c r="B71" s="1057"/>
      <c r="C71" s="1058" t="s">
        <v>1056</v>
      </c>
      <c r="D71" s="781">
        <v>741292.37160000007</v>
      </c>
      <c r="E71" s="781">
        <v>4098.9272799999999</v>
      </c>
      <c r="F71" s="781">
        <v>99.97</v>
      </c>
      <c r="G71" s="781">
        <v>805154.47588000004</v>
      </c>
      <c r="H71" s="1591">
        <v>1.24E-2</v>
      </c>
      <c r="I71" s="781">
        <v>11904</v>
      </c>
      <c r="J71" s="1591">
        <v>0.23799999999999999</v>
      </c>
      <c r="K71" s="781">
        <v>0</v>
      </c>
      <c r="L71" s="781">
        <v>293844.86255000002</v>
      </c>
      <c r="M71" s="1595">
        <v>0.36495464082074425</v>
      </c>
      <c r="N71" s="781">
        <v>2397.37977</v>
      </c>
      <c r="O71" s="781">
        <v>-2338.3510499999998</v>
      </c>
      <c r="Q71" s="1055"/>
      <c r="R71" s="1055"/>
      <c r="S71" s="1055"/>
      <c r="T71" s="1055"/>
      <c r="U71" s="1055"/>
      <c r="V71" s="1055"/>
      <c r="W71" s="1055"/>
      <c r="X71" s="1055"/>
      <c r="Y71" s="1055"/>
      <c r="Z71" s="1055"/>
      <c r="AA71" s="1055"/>
      <c r="AB71" s="1055"/>
      <c r="AC71" s="1055"/>
      <c r="AD71" s="1055"/>
      <c r="AE71" s="1055"/>
      <c r="AF71" s="1055"/>
    </row>
    <row r="72" spans="2:32" s="1056" customFormat="1" ht="20.100000000000001" customHeight="1">
      <c r="B72" s="1057"/>
      <c r="C72" s="1058" t="s">
        <v>1057</v>
      </c>
      <c r="D72" s="781">
        <v>490438.92814999999</v>
      </c>
      <c r="E72" s="781">
        <v>2842.5238300000001</v>
      </c>
      <c r="F72" s="781">
        <v>100</v>
      </c>
      <c r="G72" s="781">
        <v>538037.17009000003</v>
      </c>
      <c r="H72" s="1591">
        <v>2.1600000000000001E-2</v>
      </c>
      <c r="I72" s="781">
        <v>8049</v>
      </c>
      <c r="J72" s="1591">
        <v>0.23469999999999999</v>
      </c>
      <c r="K72" s="781">
        <v>0</v>
      </c>
      <c r="L72" s="781">
        <v>274739.75520999997</v>
      </c>
      <c r="M72" s="1595">
        <v>0.51063341063228573</v>
      </c>
      <c r="N72" s="781">
        <v>2766.0439200000001</v>
      </c>
      <c r="O72" s="781">
        <v>-2325.4430499999999</v>
      </c>
      <c r="Q72" s="1055"/>
      <c r="R72" s="1055"/>
      <c r="S72" s="1055"/>
      <c r="T72" s="1055"/>
      <c r="U72" s="1055"/>
      <c r="V72" s="1055"/>
      <c r="W72" s="1055"/>
      <c r="X72" s="1055"/>
      <c r="Y72" s="1055"/>
      <c r="Z72" s="1055"/>
      <c r="AA72" s="1055"/>
      <c r="AB72" s="1055"/>
      <c r="AC72" s="1055"/>
      <c r="AD72" s="1055"/>
      <c r="AE72" s="1055"/>
      <c r="AF72" s="1055"/>
    </row>
    <row r="73" spans="2:32" s="1056" customFormat="1" ht="20.100000000000001" customHeight="1">
      <c r="B73" s="1059"/>
      <c r="C73" s="1060" t="s">
        <v>1047</v>
      </c>
      <c r="D73" s="1061">
        <v>950824.37121999997</v>
      </c>
      <c r="E73" s="1061">
        <v>2853.8163</v>
      </c>
      <c r="F73" s="1061">
        <v>99.92</v>
      </c>
      <c r="G73" s="1061">
        <v>1066856.60265</v>
      </c>
      <c r="H73" s="1592">
        <v>4.8500000000000001E-2</v>
      </c>
      <c r="I73" s="1061">
        <v>16631</v>
      </c>
      <c r="J73" s="1592">
        <v>0.20860000000000001</v>
      </c>
      <c r="K73" s="1061">
        <v>0</v>
      </c>
      <c r="L73" s="1061">
        <v>748762.89234000002</v>
      </c>
      <c r="M73" s="1596">
        <v>0.70184023839766596</v>
      </c>
      <c r="N73" s="1061">
        <v>11114.05098</v>
      </c>
      <c r="O73" s="1061">
        <v>-7203.7790500000001</v>
      </c>
      <c r="Q73" s="1055"/>
      <c r="R73" s="1055"/>
      <c r="S73" s="1055"/>
      <c r="T73" s="1055"/>
      <c r="U73" s="1055"/>
      <c r="V73" s="1055"/>
      <c r="W73" s="1055"/>
      <c r="X73" s="1055"/>
      <c r="Y73" s="1055"/>
      <c r="Z73" s="1055"/>
      <c r="AA73" s="1055"/>
      <c r="AB73" s="1055"/>
      <c r="AC73" s="1055"/>
      <c r="AD73" s="1055"/>
      <c r="AE73" s="1055"/>
      <c r="AF73" s="1055"/>
    </row>
    <row r="74" spans="2:32" s="1056" customFormat="1" ht="20.100000000000001" customHeight="1">
      <c r="B74" s="1057"/>
      <c r="C74" s="1058" t="s">
        <v>1058</v>
      </c>
      <c r="D74" s="781">
        <v>497580.13955999998</v>
      </c>
      <c r="E74" s="781">
        <v>1372.9563700000001</v>
      </c>
      <c r="F74" s="781">
        <v>99.9</v>
      </c>
      <c r="G74" s="781">
        <v>558946.1727</v>
      </c>
      <c r="H74" s="1591">
        <v>3.44E-2</v>
      </c>
      <c r="I74" s="781">
        <v>8792</v>
      </c>
      <c r="J74" s="1591">
        <v>0.2092</v>
      </c>
      <c r="K74" s="781">
        <v>0</v>
      </c>
      <c r="L74" s="781">
        <v>333698.20358999999</v>
      </c>
      <c r="M74" s="1595">
        <v>0.59701312914992255</v>
      </c>
      <c r="N74" s="781">
        <v>4115.2302399999999</v>
      </c>
      <c r="O74" s="781">
        <v>-2927.6336499999998</v>
      </c>
      <c r="Q74" s="1055"/>
      <c r="R74" s="1055"/>
      <c r="S74" s="1055"/>
      <c r="T74" s="1055"/>
      <c r="U74" s="1055"/>
      <c r="V74" s="1055"/>
      <c r="W74" s="1055"/>
      <c r="X74" s="1055"/>
      <c r="Y74" s="1055"/>
      <c r="Z74" s="1055"/>
      <c r="AA74" s="1055"/>
      <c r="AB74" s="1055"/>
      <c r="AC74" s="1055"/>
      <c r="AD74" s="1055"/>
      <c r="AE74" s="1055"/>
      <c r="AF74" s="1055"/>
    </row>
    <row r="75" spans="2:32" s="1056" customFormat="1" ht="20.100000000000001" customHeight="1">
      <c r="B75" s="1057"/>
      <c r="C75" s="1058" t="s">
        <v>1059</v>
      </c>
      <c r="D75" s="781">
        <v>453244.23166000005</v>
      </c>
      <c r="E75" s="781">
        <v>1480.8599299999998</v>
      </c>
      <c r="F75" s="781">
        <v>99.95</v>
      </c>
      <c r="G75" s="781">
        <v>507910.42994999996</v>
      </c>
      <c r="H75" s="1591">
        <v>6.4100000000000004E-2</v>
      </c>
      <c r="I75" s="781">
        <v>7839</v>
      </c>
      <c r="J75" s="1591">
        <v>0.20780000000000001</v>
      </c>
      <c r="K75" s="781">
        <v>0</v>
      </c>
      <c r="L75" s="781">
        <v>415064.68874000001</v>
      </c>
      <c r="M75" s="1595">
        <v>0.81720056188029078</v>
      </c>
      <c r="N75" s="781">
        <v>6998.8207400000001</v>
      </c>
      <c r="O75" s="781">
        <v>-4276.1454000000003</v>
      </c>
      <c r="Q75" s="1055"/>
      <c r="R75" s="1055"/>
      <c r="S75" s="1055"/>
      <c r="T75" s="1055"/>
      <c r="U75" s="1055"/>
      <c r="V75" s="1055"/>
      <c r="W75" s="1055"/>
      <c r="X75" s="1055"/>
      <c r="Y75" s="1055"/>
      <c r="Z75" s="1055"/>
      <c r="AA75" s="1055"/>
      <c r="AB75" s="1055"/>
      <c r="AC75" s="1055"/>
      <c r="AD75" s="1055"/>
      <c r="AE75" s="1055"/>
      <c r="AF75" s="1055"/>
    </row>
    <row r="76" spans="2:32" s="1056" customFormat="1" ht="20.100000000000001" customHeight="1">
      <c r="B76" s="1059"/>
      <c r="C76" s="1060" t="s">
        <v>1048</v>
      </c>
      <c r="D76" s="1061">
        <v>557558.30523000006</v>
      </c>
      <c r="E76" s="1061">
        <v>1828.2851599999999</v>
      </c>
      <c r="F76" s="1061">
        <v>98.46</v>
      </c>
      <c r="G76" s="1061">
        <v>593696.30752999999</v>
      </c>
      <c r="H76" s="1592">
        <v>0.2059</v>
      </c>
      <c r="I76" s="1061">
        <v>9145</v>
      </c>
      <c r="J76" s="1592">
        <v>0.20649999999999999</v>
      </c>
      <c r="K76" s="1061">
        <v>0</v>
      </c>
      <c r="L76" s="1061">
        <v>630283.19697000005</v>
      </c>
      <c r="M76" s="1596">
        <v>1.0616255970871964</v>
      </c>
      <c r="N76" s="1061">
        <v>26770.000899999999</v>
      </c>
      <c r="O76" s="1061">
        <v>-12640.871539999998</v>
      </c>
      <c r="Q76" s="1055"/>
      <c r="R76" s="1055"/>
      <c r="S76" s="1055"/>
      <c r="T76" s="1055"/>
      <c r="U76" s="1055"/>
      <c r="V76" s="1055"/>
      <c r="W76" s="1055"/>
      <c r="X76" s="1055"/>
      <c r="Y76" s="1055"/>
      <c r="Z76" s="1055"/>
      <c r="AA76" s="1055"/>
      <c r="AB76" s="1055"/>
      <c r="AC76" s="1055"/>
      <c r="AD76" s="1055"/>
      <c r="AE76" s="1055"/>
      <c r="AF76" s="1055"/>
    </row>
    <row r="77" spans="2:32" s="1056" customFormat="1" ht="20.100000000000001" customHeight="1">
      <c r="B77" s="1057"/>
      <c r="C77" s="1058" t="s">
        <v>1060</v>
      </c>
      <c r="D77" s="781">
        <v>416314.89367000002</v>
      </c>
      <c r="E77" s="781">
        <v>1815.1514199999999</v>
      </c>
      <c r="F77" s="781">
        <v>98.44</v>
      </c>
      <c r="G77" s="781">
        <v>452439.76224000001</v>
      </c>
      <c r="H77" s="1591">
        <v>0.114</v>
      </c>
      <c r="I77" s="781">
        <v>7041</v>
      </c>
      <c r="J77" s="1591">
        <v>0.1978</v>
      </c>
      <c r="K77" s="781">
        <v>0</v>
      </c>
      <c r="L77" s="781">
        <v>455953.43494000001</v>
      </c>
      <c r="M77" s="1595">
        <v>1.0077660563753372</v>
      </c>
      <c r="N77" s="781">
        <v>10840.79962</v>
      </c>
      <c r="O77" s="781">
        <v>-6836.1654000000008</v>
      </c>
      <c r="Q77" s="1055"/>
      <c r="R77" s="1055"/>
      <c r="S77" s="1055"/>
      <c r="T77" s="1055"/>
      <c r="U77" s="1055"/>
      <c r="V77" s="1055"/>
      <c r="W77" s="1055"/>
      <c r="X77" s="1055"/>
      <c r="Y77" s="1055"/>
      <c r="Z77" s="1055"/>
      <c r="AA77" s="1055"/>
      <c r="AB77" s="1055"/>
      <c r="AC77" s="1055"/>
      <c r="AD77" s="1055"/>
      <c r="AE77" s="1055"/>
      <c r="AF77" s="1055"/>
    </row>
    <row r="78" spans="2:32" s="1056" customFormat="1" ht="20.100000000000001" customHeight="1">
      <c r="B78" s="1057"/>
      <c r="C78" s="1058" t="s">
        <v>1061</v>
      </c>
      <c r="D78" s="781">
        <v>1441.84782</v>
      </c>
      <c r="E78" s="781">
        <v>0</v>
      </c>
      <c r="F78" s="781">
        <v>0</v>
      </c>
      <c r="G78" s="781">
        <v>1441.84782</v>
      </c>
      <c r="H78" s="1591">
        <v>0.253</v>
      </c>
      <c r="I78" s="781">
        <v>52</v>
      </c>
      <c r="J78" s="1591">
        <v>0.1328</v>
      </c>
      <c r="K78" s="781">
        <v>0</v>
      </c>
      <c r="L78" s="781">
        <v>1179.3413</v>
      </c>
      <c r="M78" s="1595">
        <v>0.81793742976287198</v>
      </c>
      <c r="N78" s="781">
        <v>48.432070000000003</v>
      </c>
      <c r="O78" s="781">
        <v>-4.9194499999999994</v>
      </c>
      <c r="Q78" s="1055"/>
      <c r="R78" s="1055"/>
      <c r="S78" s="1055"/>
      <c r="T78" s="1055"/>
      <c r="U78" s="1055"/>
      <c r="V78" s="1055"/>
      <c r="W78" s="1055"/>
      <c r="X78" s="1055"/>
      <c r="Y78" s="1055"/>
      <c r="Z78" s="1055"/>
      <c r="AA78" s="1055"/>
      <c r="AB78" s="1055"/>
      <c r="AC78" s="1055"/>
      <c r="AD78" s="1055"/>
      <c r="AE78" s="1055"/>
      <c r="AF78" s="1055"/>
    </row>
    <row r="79" spans="2:32" s="1056" customFormat="1" ht="20.100000000000001" customHeight="1">
      <c r="B79" s="1057"/>
      <c r="C79" s="1058" t="s">
        <v>1062</v>
      </c>
      <c r="D79" s="781">
        <v>139801.56372999999</v>
      </c>
      <c r="E79" s="781">
        <v>13.13374</v>
      </c>
      <c r="F79" s="781">
        <v>100</v>
      </c>
      <c r="G79" s="781">
        <v>139814.69746999998</v>
      </c>
      <c r="H79" s="1591">
        <v>0.50280000000000002</v>
      </c>
      <c r="I79" s="781">
        <v>2052</v>
      </c>
      <c r="J79" s="1591">
        <v>0.23530000000000001</v>
      </c>
      <c r="K79" s="781">
        <v>0</v>
      </c>
      <c r="L79" s="781">
        <v>173150.42072999998</v>
      </c>
      <c r="M79" s="1595">
        <v>1.2384278896512495</v>
      </c>
      <c r="N79" s="781">
        <v>15880.76921</v>
      </c>
      <c r="O79" s="781">
        <v>-5799.7866900000008</v>
      </c>
      <c r="Q79" s="1055"/>
      <c r="R79" s="1055"/>
      <c r="S79" s="1055"/>
      <c r="T79" s="1055"/>
      <c r="U79" s="1055"/>
      <c r="V79" s="1055"/>
      <c r="W79" s="1055"/>
      <c r="X79" s="1055"/>
      <c r="Y79" s="1055"/>
      <c r="Z79" s="1055"/>
      <c r="AA79" s="1055"/>
      <c r="AB79" s="1055"/>
      <c r="AC79" s="1055"/>
      <c r="AD79" s="1055"/>
      <c r="AE79" s="1055"/>
      <c r="AF79" s="1055"/>
    </row>
    <row r="80" spans="2:32" s="1056" customFormat="1" ht="20.100000000000001" customHeight="1">
      <c r="B80" s="1063"/>
      <c r="C80" s="1064" t="s">
        <v>1049</v>
      </c>
      <c r="D80" s="1065">
        <v>395251.71162999998</v>
      </c>
      <c r="E80" s="1065">
        <v>5.4103599999999998</v>
      </c>
      <c r="F80" s="1065">
        <v>100</v>
      </c>
      <c r="G80" s="1065">
        <v>395257.12199000001</v>
      </c>
      <c r="H80" s="1593">
        <v>1</v>
      </c>
      <c r="I80" s="1065">
        <v>6016</v>
      </c>
      <c r="J80" s="1593">
        <v>0.41760000000000003</v>
      </c>
      <c r="K80" s="1065">
        <v>0</v>
      </c>
      <c r="L80" s="1065">
        <v>463730.02577999997</v>
      </c>
      <c r="M80" s="1597">
        <v>1.1732363567423139</v>
      </c>
      <c r="N80" s="1065">
        <v>149316.27731999999</v>
      </c>
      <c r="O80" s="1065">
        <v>-113389.69665000001</v>
      </c>
      <c r="Q80" s="1055"/>
      <c r="R80" s="1055"/>
      <c r="S80" s="1055"/>
      <c r="T80" s="1055"/>
      <c r="U80" s="1055"/>
      <c r="V80" s="1055"/>
      <c r="W80" s="1055"/>
      <c r="X80" s="1055"/>
      <c r="Y80" s="1055"/>
      <c r="Z80" s="1055"/>
      <c r="AA80" s="1055"/>
      <c r="AB80" s="1055"/>
      <c r="AC80" s="1055"/>
      <c r="AD80" s="1055"/>
      <c r="AE80" s="1055"/>
      <c r="AF80" s="1055"/>
    </row>
    <row r="81" spans="2:32" s="1056" customFormat="1" ht="20.100000000000001" customHeight="1" thickBot="1">
      <c r="B81" s="1767" t="s">
        <v>1072</v>
      </c>
      <c r="C81" s="1767"/>
      <c r="D81" s="889">
        <v>23761748.079660002</v>
      </c>
      <c r="E81" s="889">
        <v>226280.21330999999</v>
      </c>
      <c r="F81" s="1585">
        <v>99.957165978376452</v>
      </c>
      <c r="G81" s="889">
        <v>24552137.436589997</v>
      </c>
      <c r="H81" s="1584">
        <v>2.569515074731174E-2</v>
      </c>
      <c r="I81" s="889">
        <v>378039</v>
      </c>
      <c r="J81" s="1583">
        <v>0.22813271367385823</v>
      </c>
      <c r="K81" s="1585"/>
      <c r="L81" s="889">
        <v>4149165.2105099997</v>
      </c>
      <c r="M81" s="1598">
        <v>0.16899405280806662</v>
      </c>
      <c r="N81" s="889">
        <v>200875.62761999998</v>
      </c>
      <c r="O81" s="889">
        <v>-146856.68897000002</v>
      </c>
      <c r="Q81" s="1055"/>
      <c r="R81" s="1055"/>
      <c r="S81" s="1055"/>
      <c r="T81" s="1055"/>
      <c r="U81" s="1055"/>
      <c r="V81" s="1055"/>
      <c r="W81" s="1055"/>
      <c r="X81" s="1055"/>
      <c r="Y81" s="1055"/>
      <c r="Z81" s="1055"/>
      <c r="AA81" s="1055"/>
      <c r="AB81" s="1055"/>
      <c r="AC81" s="1055"/>
      <c r="AD81" s="1055"/>
      <c r="AE81" s="1055"/>
      <c r="AF81" s="1055"/>
    </row>
    <row r="82" spans="2:32" s="346" customFormat="1" ht="20.100000000000001" customHeight="1">
      <c r="B82" s="1768" t="s">
        <v>1065</v>
      </c>
      <c r="C82" s="1768"/>
      <c r="D82" s="1768"/>
      <c r="E82" s="1768"/>
      <c r="F82" s="347"/>
      <c r="G82" s="347"/>
      <c r="H82" s="1589"/>
      <c r="I82" s="347"/>
      <c r="J82" s="1589"/>
      <c r="K82" s="347"/>
      <c r="L82" s="347"/>
      <c r="M82" s="1589"/>
      <c r="N82" s="347"/>
      <c r="O82" s="347"/>
      <c r="Q82" s="71"/>
      <c r="R82" s="71"/>
      <c r="S82" s="71"/>
      <c r="T82" s="71"/>
      <c r="U82" s="71"/>
      <c r="V82" s="71"/>
      <c r="W82" s="71"/>
      <c r="X82" s="71"/>
      <c r="Y82" s="71"/>
      <c r="Z82" s="71"/>
      <c r="AA82" s="71"/>
      <c r="AB82" s="71"/>
      <c r="AC82" s="71"/>
      <c r="AD82" s="71"/>
      <c r="AE82" s="71"/>
      <c r="AF82" s="71"/>
    </row>
    <row r="83" spans="2:32" s="1056" customFormat="1" ht="20.100000000000001" customHeight="1">
      <c r="B83" s="1052"/>
      <c r="C83" s="1053" t="s">
        <v>1042</v>
      </c>
      <c r="D83" s="1054">
        <v>127441.87788</v>
      </c>
      <c r="E83" s="1054">
        <v>1010857.28943</v>
      </c>
      <c r="F83" s="1054">
        <v>38.979999999999997</v>
      </c>
      <c r="G83" s="1054">
        <v>521429.52422000002</v>
      </c>
      <c r="H83" s="1590">
        <v>8.0000000000000004E-4</v>
      </c>
      <c r="I83" s="1054">
        <v>839065</v>
      </c>
      <c r="J83" s="1590">
        <v>0.59789999999999999</v>
      </c>
      <c r="K83" s="1054">
        <v>0</v>
      </c>
      <c r="L83" s="1054">
        <v>16414.824570000001</v>
      </c>
      <c r="M83" s="1594">
        <v>3.1480427953431929E-2</v>
      </c>
      <c r="N83" s="1054">
        <v>248.29823000000002</v>
      </c>
      <c r="O83" s="1054">
        <v>-429.94736999999998</v>
      </c>
      <c r="Q83" s="1055"/>
      <c r="R83" s="1055"/>
      <c r="S83" s="1055"/>
      <c r="T83" s="1055"/>
      <c r="U83" s="1055"/>
      <c r="V83" s="1055"/>
      <c r="W83" s="1055"/>
      <c r="X83" s="1055"/>
      <c r="Y83" s="1055"/>
      <c r="Z83" s="1055"/>
      <c r="AA83" s="1055"/>
      <c r="AB83" s="1055"/>
      <c r="AC83" s="1055"/>
      <c r="AD83" s="1055"/>
      <c r="AE83" s="1055"/>
      <c r="AF83" s="1055"/>
    </row>
    <row r="84" spans="2:32" s="1056" customFormat="1" ht="20.100000000000001" customHeight="1">
      <c r="B84" s="1057"/>
      <c r="C84" s="1058" t="s">
        <v>1054</v>
      </c>
      <c r="D84" s="781">
        <v>95214.54148</v>
      </c>
      <c r="E84" s="781">
        <v>640995.18715000001</v>
      </c>
      <c r="F84" s="781">
        <v>49.58</v>
      </c>
      <c r="G84" s="781">
        <v>413046.84661000001</v>
      </c>
      <c r="H84" s="1591">
        <v>8.0000000000000004E-4</v>
      </c>
      <c r="I84" s="781">
        <v>559728</v>
      </c>
      <c r="J84" s="1591">
        <v>0.65439999999999998</v>
      </c>
      <c r="K84" s="781">
        <v>0</v>
      </c>
      <c r="L84" s="781">
        <v>13770.631529999999</v>
      </c>
      <c r="M84" s="1595">
        <v>3.3339151825076803E-2</v>
      </c>
      <c r="N84" s="781">
        <v>206.85416000000001</v>
      </c>
      <c r="O84" s="781">
        <v>-346.99736999999999</v>
      </c>
      <c r="Q84" s="1055"/>
      <c r="R84" s="1055"/>
      <c r="S84" s="1055"/>
      <c r="T84" s="1055"/>
      <c r="U84" s="1055"/>
      <c r="V84" s="1055"/>
      <c r="W84" s="1055"/>
      <c r="X84" s="1055"/>
      <c r="Y84" s="1055"/>
      <c r="Z84" s="1055"/>
      <c r="AA84" s="1055"/>
      <c r="AB84" s="1055"/>
      <c r="AC84" s="1055"/>
      <c r="AD84" s="1055"/>
      <c r="AE84" s="1055"/>
      <c r="AF84" s="1055"/>
    </row>
    <row r="85" spans="2:32" s="1056" customFormat="1" ht="20.100000000000001" customHeight="1">
      <c r="B85" s="1057"/>
      <c r="C85" s="1058" t="s">
        <v>1055</v>
      </c>
      <c r="D85" s="781">
        <v>32227.3364</v>
      </c>
      <c r="E85" s="781">
        <v>369862.10227999999</v>
      </c>
      <c r="F85" s="781">
        <v>20.59</v>
      </c>
      <c r="G85" s="781">
        <v>108382.67761</v>
      </c>
      <c r="H85" s="1591">
        <v>1E-3</v>
      </c>
      <c r="I85" s="781">
        <v>279337</v>
      </c>
      <c r="J85" s="1591">
        <v>0.38240000000000002</v>
      </c>
      <c r="K85" s="781">
        <v>0</v>
      </c>
      <c r="L85" s="781">
        <v>2644.1930499999999</v>
      </c>
      <c r="M85" s="1595">
        <v>2.4396823443638853E-2</v>
      </c>
      <c r="N85" s="781">
        <v>41.44408</v>
      </c>
      <c r="O85" s="781">
        <v>-82.95</v>
      </c>
      <c r="Q85" s="1055"/>
      <c r="R85" s="1055"/>
      <c r="S85" s="1055"/>
      <c r="T85" s="1055"/>
      <c r="U85" s="1055"/>
      <c r="V85" s="1055"/>
      <c r="W85" s="1055"/>
      <c r="X85" s="1055"/>
      <c r="Y85" s="1055"/>
      <c r="Z85" s="1055"/>
      <c r="AA85" s="1055"/>
      <c r="AB85" s="1055"/>
      <c r="AC85" s="1055"/>
      <c r="AD85" s="1055"/>
      <c r="AE85" s="1055"/>
      <c r="AF85" s="1055"/>
    </row>
    <row r="86" spans="2:32" s="1056" customFormat="1" ht="20.100000000000001" customHeight="1">
      <c r="B86" s="1059"/>
      <c r="C86" s="1060" t="s">
        <v>1043</v>
      </c>
      <c r="D86" s="1061">
        <v>121872.39253</v>
      </c>
      <c r="E86" s="1061">
        <v>592552.87649000005</v>
      </c>
      <c r="F86" s="1061">
        <v>23.85</v>
      </c>
      <c r="G86" s="1061">
        <v>263189.83724000002</v>
      </c>
      <c r="H86" s="1592">
        <v>2E-3</v>
      </c>
      <c r="I86" s="1061">
        <v>389814</v>
      </c>
      <c r="J86" s="1592">
        <v>0.60729999999999995</v>
      </c>
      <c r="K86" s="1061">
        <v>0</v>
      </c>
      <c r="L86" s="1061">
        <v>17832.598160000001</v>
      </c>
      <c r="M86" s="1596">
        <v>6.775564872491123E-2</v>
      </c>
      <c r="N86" s="1061">
        <v>314.96839</v>
      </c>
      <c r="O86" s="1061">
        <v>-400.06695999999999</v>
      </c>
      <c r="Q86" s="1055"/>
      <c r="R86" s="1055"/>
      <c r="S86" s="1055"/>
      <c r="T86" s="1055"/>
      <c r="U86" s="1055"/>
      <c r="V86" s="1055"/>
      <c r="W86" s="1055"/>
      <c r="X86" s="1055"/>
      <c r="Y86" s="1055"/>
      <c r="Z86" s="1055"/>
      <c r="AA86" s="1055"/>
      <c r="AB86" s="1055"/>
      <c r="AC86" s="1055"/>
      <c r="AD86" s="1055"/>
      <c r="AE86" s="1055"/>
      <c r="AF86" s="1055"/>
    </row>
    <row r="87" spans="2:32" s="1056" customFormat="1" ht="20.100000000000001" customHeight="1">
      <c r="B87" s="1059"/>
      <c r="C87" s="1060" t="s">
        <v>1044</v>
      </c>
      <c r="D87" s="1061">
        <v>124758.17373000001</v>
      </c>
      <c r="E87" s="1061">
        <v>253280.69237999999</v>
      </c>
      <c r="F87" s="1061">
        <v>28.35</v>
      </c>
      <c r="G87" s="1061">
        <v>196569.42753000002</v>
      </c>
      <c r="H87" s="1592">
        <v>4.0000000000000001E-3</v>
      </c>
      <c r="I87" s="1061">
        <v>283620</v>
      </c>
      <c r="J87" s="1592">
        <v>0.6099</v>
      </c>
      <c r="K87" s="1061">
        <v>0</v>
      </c>
      <c r="L87" s="1061">
        <v>23536.310590000001</v>
      </c>
      <c r="M87" s="1596">
        <v>0.11973535704787022</v>
      </c>
      <c r="N87" s="1061">
        <v>474.26965999999999</v>
      </c>
      <c r="O87" s="1061">
        <v>-669.71672000000001</v>
      </c>
      <c r="Q87" s="1055"/>
      <c r="R87" s="1055"/>
      <c r="S87" s="1055"/>
      <c r="T87" s="1055"/>
      <c r="U87" s="1055"/>
      <c r="V87" s="1055"/>
      <c r="W87" s="1055"/>
      <c r="X87" s="1055"/>
      <c r="Y87" s="1055"/>
      <c r="Z87" s="1055"/>
      <c r="AA87" s="1055"/>
      <c r="AB87" s="1055"/>
      <c r="AC87" s="1055"/>
      <c r="AD87" s="1055"/>
      <c r="AE87" s="1055"/>
      <c r="AF87" s="1055"/>
    </row>
    <row r="88" spans="2:32" s="1056" customFormat="1" ht="20.100000000000001" customHeight="1">
      <c r="B88" s="1059"/>
      <c r="C88" s="1060" t="s">
        <v>1045</v>
      </c>
      <c r="D88" s="1061">
        <v>90862.82501</v>
      </c>
      <c r="E88" s="1061">
        <v>117811.28237999999</v>
      </c>
      <c r="F88" s="1061">
        <v>36.24</v>
      </c>
      <c r="G88" s="1061">
        <v>133556.47089</v>
      </c>
      <c r="H88" s="1592">
        <v>7.1000000000000004E-3</v>
      </c>
      <c r="I88" s="1061">
        <v>168245</v>
      </c>
      <c r="J88" s="1592">
        <v>0.64259999999999995</v>
      </c>
      <c r="K88" s="1061">
        <v>0</v>
      </c>
      <c r="L88" s="1061">
        <v>26617.462800000001</v>
      </c>
      <c r="M88" s="1596">
        <v>0.19929744042070954</v>
      </c>
      <c r="N88" s="1061">
        <v>606.01290000000006</v>
      </c>
      <c r="O88" s="1061">
        <v>-935.21492000000001</v>
      </c>
      <c r="Q88" s="1055"/>
      <c r="R88" s="1055"/>
      <c r="S88" s="1055"/>
      <c r="T88" s="1055"/>
      <c r="U88" s="1055"/>
      <c r="V88" s="1055"/>
      <c r="W88" s="1055"/>
      <c r="X88" s="1055"/>
      <c r="Y88" s="1055"/>
      <c r="Z88" s="1055"/>
      <c r="AA88" s="1055"/>
      <c r="AB88" s="1055"/>
      <c r="AC88" s="1055"/>
      <c r="AD88" s="1055"/>
      <c r="AE88" s="1055"/>
      <c r="AF88" s="1055"/>
    </row>
    <row r="89" spans="2:32" s="1056" customFormat="1" ht="20.100000000000001" customHeight="1">
      <c r="B89" s="1059"/>
      <c r="C89" s="1060" t="s">
        <v>1046</v>
      </c>
      <c r="D89" s="1061">
        <v>133742.56552</v>
      </c>
      <c r="E89" s="1061">
        <v>100650.47344</v>
      </c>
      <c r="F89" s="1061">
        <v>45.89</v>
      </c>
      <c r="G89" s="1061">
        <v>179933.50643000001</v>
      </c>
      <c r="H89" s="1592">
        <v>1.7100000000000001E-2</v>
      </c>
      <c r="I89" s="1061">
        <v>195442</v>
      </c>
      <c r="J89" s="1592">
        <v>0.70299999999999996</v>
      </c>
      <c r="K89" s="1061">
        <v>0</v>
      </c>
      <c r="L89" s="1061">
        <v>76210.780329999994</v>
      </c>
      <c r="M89" s="1596">
        <v>0.42354968700422935</v>
      </c>
      <c r="N89" s="1061">
        <v>2168.5848500000002</v>
      </c>
      <c r="O89" s="1061">
        <v>-2555.8453300000001</v>
      </c>
      <c r="Q89" s="1055"/>
      <c r="R89" s="1055"/>
      <c r="S89" s="1055"/>
      <c r="T89" s="1055"/>
      <c r="U89" s="1055"/>
      <c r="V89" s="1055"/>
      <c r="W89" s="1055"/>
      <c r="X89" s="1055"/>
      <c r="Y89" s="1055"/>
      <c r="Z89" s="1055"/>
      <c r="AA89" s="1055"/>
      <c r="AB89" s="1055"/>
      <c r="AC89" s="1055"/>
      <c r="AD89" s="1055"/>
      <c r="AE89" s="1055"/>
      <c r="AF89" s="1055"/>
    </row>
    <row r="90" spans="2:32" s="1056" customFormat="1" ht="20.100000000000001" customHeight="1">
      <c r="B90" s="1057"/>
      <c r="C90" s="1058" t="s">
        <v>1056</v>
      </c>
      <c r="D90" s="781">
        <v>74615.196559999997</v>
      </c>
      <c r="E90" s="781">
        <v>63309.668700000002</v>
      </c>
      <c r="F90" s="781">
        <v>44.65</v>
      </c>
      <c r="G90" s="781">
        <v>102883.76664</v>
      </c>
      <c r="H90" s="1591">
        <v>1.29E-2</v>
      </c>
      <c r="I90" s="781">
        <v>115867</v>
      </c>
      <c r="J90" s="1591">
        <v>0.68869999999999998</v>
      </c>
      <c r="K90" s="781">
        <v>0</v>
      </c>
      <c r="L90" s="781">
        <v>34777.566659999997</v>
      </c>
      <c r="M90" s="1595">
        <v>0.33802773552887094</v>
      </c>
      <c r="N90" s="781">
        <v>910.59421999999995</v>
      </c>
      <c r="O90" s="781">
        <v>-1274.7638300000001</v>
      </c>
      <c r="Q90" s="1055"/>
      <c r="R90" s="1055"/>
      <c r="S90" s="1055"/>
      <c r="T90" s="1055"/>
      <c r="U90" s="1055"/>
      <c r="V90" s="1055"/>
      <c r="W90" s="1055"/>
      <c r="X90" s="1055"/>
      <c r="Y90" s="1055"/>
      <c r="Z90" s="1055"/>
      <c r="AA90" s="1055"/>
      <c r="AB90" s="1055"/>
      <c r="AC90" s="1055"/>
      <c r="AD90" s="1055"/>
      <c r="AE90" s="1055"/>
      <c r="AF90" s="1055"/>
    </row>
    <row r="91" spans="2:32" s="1056" customFormat="1" ht="20.100000000000001" customHeight="1">
      <c r="B91" s="1057"/>
      <c r="C91" s="1058" t="s">
        <v>1057</v>
      </c>
      <c r="D91" s="781">
        <v>59127.36896</v>
      </c>
      <c r="E91" s="781">
        <v>37340.804729999996</v>
      </c>
      <c r="F91" s="781">
        <v>48</v>
      </c>
      <c r="G91" s="781">
        <v>77049.739799999996</v>
      </c>
      <c r="H91" s="1591">
        <v>2.2700000000000001E-2</v>
      </c>
      <c r="I91" s="781">
        <v>79575</v>
      </c>
      <c r="J91" s="1591">
        <v>0.72219999999999995</v>
      </c>
      <c r="K91" s="781">
        <v>0</v>
      </c>
      <c r="L91" s="781">
        <v>41433.213670000005</v>
      </c>
      <c r="M91" s="1595">
        <v>0.53774631527048977</v>
      </c>
      <c r="N91" s="781">
        <v>1257.9906299999998</v>
      </c>
      <c r="O91" s="781">
        <v>-1281.0815</v>
      </c>
      <c r="Q91" s="1055"/>
      <c r="R91" s="1055"/>
      <c r="S91" s="1055"/>
      <c r="T91" s="1055"/>
      <c r="U91" s="1055"/>
      <c r="V91" s="1055"/>
      <c r="W91" s="1055"/>
      <c r="X91" s="1055"/>
      <c r="Y91" s="1055"/>
      <c r="Z91" s="1055"/>
      <c r="AA91" s="1055"/>
      <c r="AB91" s="1055"/>
      <c r="AC91" s="1055"/>
      <c r="AD91" s="1055"/>
      <c r="AE91" s="1055"/>
      <c r="AF91" s="1055"/>
    </row>
    <row r="92" spans="2:32" s="1056" customFormat="1" ht="20.100000000000001" customHeight="1">
      <c r="B92" s="1059"/>
      <c r="C92" s="1060" t="s">
        <v>1047</v>
      </c>
      <c r="D92" s="1061">
        <v>115138.30312000001</v>
      </c>
      <c r="E92" s="1061">
        <v>51646.67424</v>
      </c>
      <c r="F92" s="1061">
        <v>48.16</v>
      </c>
      <c r="G92" s="1061">
        <v>140011.82055</v>
      </c>
      <c r="H92" s="1592">
        <v>5.8799999999999998E-2</v>
      </c>
      <c r="I92" s="1061">
        <v>155032</v>
      </c>
      <c r="J92" s="1592">
        <v>0.752</v>
      </c>
      <c r="K92" s="1061">
        <v>0</v>
      </c>
      <c r="L92" s="1061">
        <v>148043.01256</v>
      </c>
      <c r="M92" s="1596">
        <v>1.0573608140973494</v>
      </c>
      <c r="N92" s="1061">
        <v>6251.3817199999994</v>
      </c>
      <c r="O92" s="1061">
        <v>-4542.7863399999997</v>
      </c>
      <c r="Q92" s="1055"/>
      <c r="R92" s="1055"/>
      <c r="S92" s="1055"/>
      <c r="T92" s="1055"/>
      <c r="U92" s="1055"/>
      <c r="V92" s="1055"/>
      <c r="W92" s="1055"/>
      <c r="X92" s="1055"/>
      <c r="Y92" s="1055"/>
      <c r="Z92" s="1055"/>
      <c r="AA92" s="1055"/>
      <c r="AB92" s="1055"/>
      <c r="AC92" s="1055"/>
      <c r="AD92" s="1055"/>
      <c r="AE92" s="1055"/>
      <c r="AF92" s="1055"/>
    </row>
    <row r="93" spans="2:32" s="1056" customFormat="1" ht="20.100000000000001" customHeight="1">
      <c r="B93" s="1057"/>
      <c r="C93" s="1058" t="s">
        <v>1058</v>
      </c>
      <c r="D93" s="781">
        <v>50309.73964</v>
      </c>
      <c r="E93" s="781">
        <v>24426.60626</v>
      </c>
      <c r="F93" s="781">
        <v>49.25</v>
      </c>
      <c r="G93" s="781">
        <v>62339.349310000005</v>
      </c>
      <c r="H93" s="1591">
        <v>3.7699999999999997E-2</v>
      </c>
      <c r="I93" s="781">
        <v>65540</v>
      </c>
      <c r="J93" s="1591">
        <v>0.73980000000000001</v>
      </c>
      <c r="K93" s="781">
        <v>0</v>
      </c>
      <c r="L93" s="781">
        <v>49315.078430000001</v>
      </c>
      <c r="M93" s="1595">
        <v>0.79107464187293419</v>
      </c>
      <c r="N93" s="781">
        <v>1744.2371699999999</v>
      </c>
      <c r="O93" s="781">
        <v>-1532.36733</v>
      </c>
      <c r="Q93" s="1055"/>
      <c r="R93" s="1055"/>
      <c r="S93" s="1055"/>
      <c r="T93" s="1055"/>
      <c r="U93" s="1055"/>
      <c r="V93" s="1055"/>
      <c r="W93" s="1055"/>
      <c r="X93" s="1055"/>
      <c r="Y93" s="1055"/>
      <c r="Z93" s="1055"/>
      <c r="AA93" s="1055"/>
      <c r="AB93" s="1055"/>
      <c r="AC93" s="1055"/>
      <c r="AD93" s="1055"/>
      <c r="AE93" s="1055"/>
      <c r="AF93" s="1055"/>
    </row>
    <row r="94" spans="2:32" s="1056" customFormat="1" ht="20.100000000000001" customHeight="1">
      <c r="B94" s="1057"/>
      <c r="C94" s="1058" t="s">
        <v>1059</v>
      </c>
      <c r="D94" s="781">
        <v>64828.56349</v>
      </c>
      <c r="E94" s="781">
        <v>27220.06798</v>
      </c>
      <c r="F94" s="781">
        <v>47.19</v>
      </c>
      <c r="G94" s="781">
        <v>77672.471239999999</v>
      </c>
      <c r="H94" s="1591">
        <v>7.5600000000000001E-2</v>
      </c>
      <c r="I94" s="781">
        <v>89492</v>
      </c>
      <c r="J94" s="1591">
        <v>0.76170000000000004</v>
      </c>
      <c r="K94" s="781">
        <v>0</v>
      </c>
      <c r="L94" s="781">
        <v>98727.934129999994</v>
      </c>
      <c r="M94" s="1595">
        <v>1.2710801208441118</v>
      </c>
      <c r="N94" s="781">
        <v>4507.14455</v>
      </c>
      <c r="O94" s="781">
        <v>-3010.4190099999996</v>
      </c>
      <c r="Q94" s="1055"/>
      <c r="R94" s="1055"/>
      <c r="S94" s="1055"/>
      <c r="T94" s="1055"/>
      <c r="U94" s="1055"/>
      <c r="V94" s="1055"/>
      <c r="W94" s="1055"/>
      <c r="X94" s="1055"/>
      <c r="Y94" s="1055"/>
      <c r="Z94" s="1055"/>
      <c r="AA94" s="1055"/>
      <c r="AB94" s="1055"/>
      <c r="AC94" s="1055"/>
      <c r="AD94" s="1055"/>
      <c r="AE94" s="1055"/>
      <c r="AF94" s="1055"/>
    </row>
    <row r="95" spans="2:32" s="1056" customFormat="1" ht="20.100000000000001" customHeight="1">
      <c r="B95" s="1059"/>
      <c r="C95" s="1060" t="s">
        <v>1048</v>
      </c>
      <c r="D95" s="1061">
        <v>76040.707439999998</v>
      </c>
      <c r="E95" s="1061">
        <v>43862.934229999999</v>
      </c>
      <c r="F95" s="1061">
        <v>21.71</v>
      </c>
      <c r="G95" s="1061">
        <v>85564.669829999999</v>
      </c>
      <c r="H95" s="1592">
        <v>0.221</v>
      </c>
      <c r="I95" s="1061">
        <v>174090</v>
      </c>
      <c r="J95" s="1592">
        <v>0.76259999999999994</v>
      </c>
      <c r="K95" s="1061">
        <v>0</v>
      </c>
      <c r="L95" s="1061">
        <v>162486.25325000001</v>
      </c>
      <c r="M95" s="1596">
        <v>1.8989876729826447</v>
      </c>
      <c r="N95" s="1061">
        <v>14737.23142</v>
      </c>
      <c r="O95" s="1061">
        <v>-11362.45134</v>
      </c>
      <c r="Q95" s="1055"/>
      <c r="R95" s="1055"/>
      <c r="S95" s="1055"/>
      <c r="T95" s="1055"/>
      <c r="U95" s="1055"/>
      <c r="V95" s="1055"/>
      <c r="W95" s="1055"/>
      <c r="X95" s="1055"/>
      <c r="Y95" s="1055"/>
      <c r="Z95" s="1055"/>
      <c r="AA95" s="1055"/>
      <c r="AB95" s="1055"/>
      <c r="AC95" s="1055"/>
      <c r="AD95" s="1055"/>
      <c r="AE95" s="1055"/>
      <c r="AF95" s="1055"/>
    </row>
    <row r="96" spans="2:32" s="1056" customFormat="1" ht="20.100000000000001" customHeight="1">
      <c r="B96" s="1057"/>
      <c r="C96" s="1058" t="s">
        <v>1060</v>
      </c>
      <c r="D96" s="781">
        <v>55756.038409999994</v>
      </c>
      <c r="E96" s="781">
        <v>42058.961579999996</v>
      </c>
      <c r="F96" s="781">
        <v>21.65</v>
      </c>
      <c r="G96" s="781">
        <v>64860.435960000003</v>
      </c>
      <c r="H96" s="1591">
        <v>0.14050000000000001</v>
      </c>
      <c r="I96" s="781">
        <v>157761</v>
      </c>
      <c r="J96" s="1591">
        <v>0.75539999999999996</v>
      </c>
      <c r="K96" s="781">
        <v>0</v>
      </c>
      <c r="L96" s="781">
        <v>116836.39366</v>
      </c>
      <c r="M96" s="1595">
        <v>1.8013507299280878</v>
      </c>
      <c r="N96" s="781">
        <v>7028.1908200000007</v>
      </c>
      <c r="O96" s="781">
        <v>-5827.7118600000003</v>
      </c>
      <c r="Q96" s="1055"/>
      <c r="R96" s="1055"/>
      <c r="S96" s="1055"/>
      <c r="T96" s="1055"/>
      <c r="U96" s="1055"/>
      <c r="V96" s="1055"/>
      <c r="W96" s="1055"/>
      <c r="X96" s="1055"/>
      <c r="Y96" s="1055"/>
      <c r="Z96" s="1055"/>
      <c r="AA96" s="1055"/>
      <c r="AB96" s="1055"/>
      <c r="AC96" s="1055"/>
      <c r="AD96" s="1055"/>
      <c r="AE96" s="1055"/>
      <c r="AF96" s="1055"/>
    </row>
    <row r="97" spans="2:32" s="1056" customFormat="1" ht="20.100000000000001" customHeight="1">
      <c r="B97" s="1057"/>
      <c r="C97" s="1058" t="s">
        <v>1061</v>
      </c>
      <c r="D97" s="781">
        <v>3666.1584500000004</v>
      </c>
      <c r="E97" s="781">
        <v>587.82064000000003</v>
      </c>
      <c r="F97" s="781">
        <v>22.91</v>
      </c>
      <c r="G97" s="781">
        <v>3800.8557000000001</v>
      </c>
      <c r="H97" s="1591">
        <v>0.26190000000000002</v>
      </c>
      <c r="I97" s="781">
        <v>3091</v>
      </c>
      <c r="J97" s="1591">
        <v>0.75849999999999995</v>
      </c>
      <c r="K97" s="781">
        <v>0</v>
      </c>
      <c r="L97" s="781">
        <v>8799.1479999999992</v>
      </c>
      <c r="M97" s="1595">
        <v>2.3150439518132715</v>
      </c>
      <c r="N97" s="781">
        <v>757.25734999999997</v>
      </c>
      <c r="O97" s="781">
        <v>-788.99089000000004</v>
      </c>
      <c r="Q97" s="1055"/>
      <c r="R97" s="1055"/>
      <c r="S97" s="1055"/>
      <c r="T97" s="1055"/>
      <c r="U97" s="1055"/>
      <c r="V97" s="1055"/>
      <c r="W97" s="1055"/>
      <c r="X97" s="1055"/>
      <c r="Y97" s="1055"/>
      <c r="Z97" s="1055"/>
      <c r="AA97" s="1055"/>
      <c r="AB97" s="1055"/>
      <c r="AC97" s="1055"/>
      <c r="AD97" s="1055"/>
      <c r="AE97" s="1055"/>
      <c r="AF97" s="1055"/>
    </row>
    <row r="98" spans="2:32" s="1056" customFormat="1" ht="20.100000000000001" customHeight="1">
      <c r="B98" s="1057"/>
      <c r="C98" s="1058" t="s">
        <v>1062</v>
      </c>
      <c r="D98" s="781">
        <v>16618.510569999999</v>
      </c>
      <c r="E98" s="781">
        <v>1216.15201</v>
      </c>
      <c r="F98" s="781">
        <v>23.42</v>
      </c>
      <c r="G98" s="781">
        <v>16903.378170000004</v>
      </c>
      <c r="H98" s="1591">
        <v>0.52070000000000005</v>
      </c>
      <c r="I98" s="781">
        <v>13238</v>
      </c>
      <c r="J98" s="1591">
        <v>0.79100000000000004</v>
      </c>
      <c r="K98" s="781">
        <v>0</v>
      </c>
      <c r="L98" s="781">
        <v>36850.711579999996</v>
      </c>
      <c r="M98" s="1595">
        <v>2.1800796982346631</v>
      </c>
      <c r="N98" s="781">
        <v>6951.7832600000002</v>
      </c>
      <c r="O98" s="781">
        <v>-4745.7485900000001</v>
      </c>
      <c r="Q98" s="1055"/>
      <c r="R98" s="1055"/>
      <c r="S98" s="1055"/>
      <c r="T98" s="1055"/>
      <c r="U98" s="1055"/>
      <c r="V98" s="1055"/>
      <c r="W98" s="1055"/>
      <c r="X98" s="1055"/>
      <c r="Y98" s="1055"/>
      <c r="Z98" s="1055"/>
      <c r="AA98" s="1055"/>
      <c r="AB98" s="1055"/>
      <c r="AC98" s="1055"/>
      <c r="AD98" s="1055"/>
      <c r="AE98" s="1055"/>
      <c r="AF98" s="1055"/>
    </row>
    <row r="99" spans="2:32" s="1056" customFormat="1" ht="20.100000000000001" customHeight="1">
      <c r="B99" s="1063"/>
      <c r="C99" s="1064" t="s">
        <v>1049</v>
      </c>
      <c r="D99" s="1065">
        <v>47466.382299999997</v>
      </c>
      <c r="E99" s="1065">
        <v>4826.49982</v>
      </c>
      <c r="F99" s="1065">
        <v>9.3800000000000008</v>
      </c>
      <c r="G99" s="1065">
        <v>47919.328630000004</v>
      </c>
      <c r="H99" s="1593">
        <v>1</v>
      </c>
      <c r="I99" s="1065">
        <v>46707</v>
      </c>
      <c r="J99" s="1593">
        <v>0.71509999999999996</v>
      </c>
      <c r="K99" s="1065">
        <v>0</v>
      </c>
      <c r="L99" s="1065">
        <v>88558.030959999989</v>
      </c>
      <c r="M99" s="1597">
        <v>1.8480649352119269</v>
      </c>
      <c r="N99" s="1065">
        <v>30797.565440000002</v>
      </c>
      <c r="O99" s="1065">
        <v>-25731.483670000001</v>
      </c>
      <c r="Q99" s="1055"/>
      <c r="R99" s="1055"/>
      <c r="S99" s="1055"/>
      <c r="T99" s="1055"/>
      <c r="U99" s="1055"/>
      <c r="V99" s="1055"/>
      <c r="W99" s="1055"/>
      <c r="X99" s="1055"/>
      <c r="Y99" s="1055"/>
      <c r="Z99" s="1055"/>
      <c r="AA99" s="1055"/>
      <c r="AB99" s="1055"/>
      <c r="AC99" s="1055"/>
      <c r="AD99" s="1055"/>
      <c r="AE99" s="1055"/>
      <c r="AF99" s="1055"/>
    </row>
    <row r="100" spans="2:32" s="1056" customFormat="1" ht="20.100000000000001" customHeight="1" thickBot="1">
      <c r="B100" s="1767" t="s">
        <v>1066</v>
      </c>
      <c r="C100" s="1767"/>
      <c r="D100" s="889">
        <v>837323.22753000003</v>
      </c>
      <c r="E100" s="889">
        <v>2175488.7224099999</v>
      </c>
      <c r="F100" s="1585">
        <v>33.596718716026679</v>
      </c>
      <c r="G100" s="889">
        <v>1568174.5853200001</v>
      </c>
      <c r="H100" s="1584">
        <v>5.1535544176368998E-2</v>
      </c>
      <c r="I100" s="889">
        <v>2252015</v>
      </c>
      <c r="J100" s="1583">
        <v>0.64317446881413154</v>
      </c>
      <c r="K100" s="1585"/>
      <c r="L100" s="889">
        <v>559699.27321999997</v>
      </c>
      <c r="M100" s="1598">
        <v>0.35691132764135974</v>
      </c>
      <c r="N100" s="889">
        <v>55598.312610000001</v>
      </c>
      <c r="O100" s="889">
        <v>-46627.512650000004</v>
      </c>
      <c r="Q100" s="1055"/>
      <c r="R100" s="1055"/>
      <c r="S100" s="1055"/>
      <c r="T100" s="1055"/>
      <c r="U100" s="1055"/>
      <c r="V100" s="1055"/>
      <c r="W100" s="1055"/>
      <c r="X100" s="1055"/>
      <c r="Y100" s="1055"/>
      <c r="Z100" s="1055"/>
      <c r="AA100" s="1055"/>
      <c r="AB100" s="1055"/>
      <c r="AC100" s="1055"/>
      <c r="AD100" s="1055"/>
      <c r="AE100" s="1055"/>
      <c r="AF100" s="1055"/>
    </row>
    <row r="101" spans="2:32" s="346" customFormat="1" ht="20.100000000000001" customHeight="1">
      <c r="B101" s="1768" t="s">
        <v>1051</v>
      </c>
      <c r="C101" s="1768"/>
      <c r="D101" s="1768"/>
      <c r="E101" s="1768"/>
      <c r="F101" s="347"/>
      <c r="G101" s="347"/>
      <c r="H101" s="1589"/>
      <c r="I101" s="347"/>
      <c r="J101" s="1589"/>
      <c r="K101" s="347"/>
      <c r="L101" s="347"/>
      <c r="M101" s="1589"/>
      <c r="N101" s="347"/>
      <c r="O101" s="347"/>
      <c r="Q101" s="71"/>
      <c r="R101" s="71"/>
      <c r="S101" s="71"/>
      <c r="T101" s="71"/>
      <c r="U101" s="71"/>
      <c r="V101" s="71"/>
      <c r="W101" s="71"/>
      <c r="X101" s="71"/>
      <c r="Y101" s="71"/>
      <c r="Z101" s="71"/>
      <c r="AA101" s="71"/>
      <c r="AB101" s="71"/>
      <c r="AC101" s="71"/>
      <c r="AD101" s="71"/>
      <c r="AE101" s="71"/>
      <c r="AF101" s="71"/>
    </row>
    <row r="102" spans="2:32" s="1056" customFormat="1" ht="20.100000000000001" customHeight="1">
      <c r="B102" s="1052"/>
      <c r="C102" s="1053" t="s">
        <v>1042</v>
      </c>
      <c r="D102" s="1054">
        <v>70230.4899</v>
      </c>
      <c r="E102" s="1054">
        <v>133971.25597</v>
      </c>
      <c r="F102" s="1054">
        <v>30.69</v>
      </c>
      <c r="G102" s="1054">
        <v>111340.95668999999</v>
      </c>
      <c r="H102" s="1590">
        <v>1E-3</v>
      </c>
      <c r="I102" s="1054">
        <v>30424</v>
      </c>
      <c r="J102" s="1590">
        <v>0.3201</v>
      </c>
      <c r="K102" s="1054">
        <v>0</v>
      </c>
      <c r="L102" s="1054">
        <v>6931.2873499999996</v>
      </c>
      <c r="M102" s="1594">
        <v>6.2252809352971263E-2</v>
      </c>
      <c r="N102" s="1054">
        <v>34.355379999999997</v>
      </c>
      <c r="O102" s="1054">
        <v>-170.17479</v>
      </c>
      <c r="Q102" s="1055"/>
      <c r="R102" s="1055"/>
      <c r="S102" s="1055"/>
      <c r="T102" s="1055"/>
      <c r="U102" s="1055"/>
      <c r="V102" s="1055"/>
      <c r="W102" s="1055"/>
      <c r="X102" s="1055"/>
      <c r="Y102" s="1055"/>
      <c r="Z102" s="1055"/>
      <c r="AA102" s="1055"/>
      <c r="AB102" s="1055"/>
      <c r="AC102" s="1055"/>
      <c r="AD102" s="1055"/>
      <c r="AE102" s="1055"/>
      <c r="AF102" s="1055"/>
    </row>
    <row r="103" spans="2:32" s="1056" customFormat="1" ht="20.100000000000001" customHeight="1">
      <c r="B103" s="1057"/>
      <c r="C103" s="1058" t="s">
        <v>1054</v>
      </c>
      <c r="D103" s="781">
        <v>2079.2590300000002</v>
      </c>
      <c r="E103" s="781">
        <v>11733.27857</v>
      </c>
      <c r="F103" s="781">
        <v>42.83</v>
      </c>
      <c r="G103" s="781">
        <v>7104.5493499999993</v>
      </c>
      <c r="H103" s="1591">
        <v>5.0000000000000001E-4</v>
      </c>
      <c r="I103" s="781">
        <v>216</v>
      </c>
      <c r="J103" s="1591">
        <v>0.36199999999999999</v>
      </c>
      <c r="K103" s="781">
        <v>0</v>
      </c>
      <c r="L103" s="781">
        <v>305.94322</v>
      </c>
      <c r="M103" s="1595">
        <v>4.3063001596294073E-2</v>
      </c>
      <c r="N103" s="781">
        <v>1.2857700000000001</v>
      </c>
      <c r="O103" s="781">
        <v>-8.8211399999999998</v>
      </c>
      <c r="Q103" s="1055"/>
      <c r="R103" s="1055"/>
      <c r="S103" s="1055"/>
      <c r="T103" s="1055"/>
      <c r="U103" s="1055"/>
      <c r="V103" s="1055"/>
      <c r="W103" s="1055"/>
      <c r="X103" s="1055"/>
      <c r="Y103" s="1055"/>
      <c r="Z103" s="1055"/>
      <c r="AA103" s="1055"/>
      <c r="AB103" s="1055"/>
      <c r="AC103" s="1055"/>
      <c r="AD103" s="1055"/>
      <c r="AE103" s="1055"/>
      <c r="AF103" s="1055"/>
    </row>
    <row r="104" spans="2:32" s="1056" customFormat="1" ht="20.100000000000001" customHeight="1">
      <c r="B104" s="1057"/>
      <c r="C104" s="1058" t="s">
        <v>1055</v>
      </c>
      <c r="D104" s="781">
        <v>68151.230869999999</v>
      </c>
      <c r="E104" s="781">
        <v>122237.9774</v>
      </c>
      <c r="F104" s="781">
        <v>29.52</v>
      </c>
      <c r="G104" s="781">
        <v>104236.40734000001</v>
      </c>
      <c r="H104" s="1591">
        <v>1E-3</v>
      </c>
      <c r="I104" s="781">
        <v>30208</v>
      </c>
      <c r="J104" s="1591">
        <v>0.31730000000000003</v>
      </c>
      <c r="K104" s="781">
        <v>0</v>
      </c>
      <c r="L104" s="781">
        <v>6625.3441299999995</v>
      </c>
      <c r="M104" s="1595">
        <v>6.3560749061403701E-2</v>
      </c>
      <c r="N104" s="781">
        <v>33.069609999999997</v>
      </c>
      <c r="O104" s="781">
        <v>-161.35364999999999</v>
      </c>
      <c r="Q104" s="1055"/>
      <c r="R104" s="1055"/>
      <c r="S104" s="1055"/>
      <c r="T104" s="1055"/>
      <c r="U104" s="1055"/>
      <c r="V104" s="1055"/>
      <c r="W104" s="1055"/>
      <c r="X104" s="1055"/>
      <c r="Y104" s="1055"/>
      <c r="Z104" s="1055"/>
      <c r="AA104" s="1055"/>
      <c r="AB104" s="1055"/>
      <c r="AC104" s="1055"/>
      <c r="AD104" s="1055"/>
      <c r="AE104" s="1055"/>
      <c r="AF104" s="1055"/>
    </row>
    <row r="105" spans="2:32" s="1056" customFormat="1" ht="20.100000000000001" customHeight="1">
      <c r="B105" s="1059"/>
      <c r="C105" s="1060" t="s">
        <v>1043</v>
      </c>
      <c r="D105" s="1061">
        <v>209235.96878</v>
      </c>
      <c r="E105" s="1061">
        <v>123200.54177</v>
      </c>
      <c r="F105" s="1061">
        <v>34.799999999999997</v>
      </c>
      <c r="G105" s="1061">
        <v>283913.41751999996</v>
      </c>
      <c r="H105" s="1592">
        <v>1.9E-3</v>
      </c>
      <c r="I105" s="1061">
        <v>32700</v>
      </c>
      <c r="J105" s="1592">
        <v>0.30959999999999999</v>
      </c>
      <c r="K105" s="1061">
        <v>0</v>
      </c>
      <c r="L105" s="1061">
        <v>27496.033420000003</v>
      </c>
      <c r="M105" s="1596">
        <v>9.6846544485919117E-2</v>
      </c>
      <c r="N105" s="1061">
        <v>165.89079999999998</v>
      </c>
      <c r="O105" s="1061">
        <v>-574.47924999999998</v>
      </c>
      <c r="Q105" s="1055"/>
      <c r="R105" s="1055"/>
      <c r="S105" s="1055"/>
      <c r="T105" s="1055"/>
      <c r="U105" s="1055"/>
      <c r="V105" s="1055"/>
      <c r="W105" s="1055"/>
      <c r="X105" s="1055"/>
      <c r="Y105" s="1055"/>
      <c r="Z105" s="1055"/>
      <c r="AA105" s="1055"/>
      <c r="AB105" s="1055"/>
      <c r="AC105" s="1055"/>
      <c r="AD105" s="1055"/>
      <c r="AE105" s="1055"/>
      <c r="AF105" s="1055"/>
    </row>
    <row r="106" spans="2:32" s="1056" customFormat="1" ht="20.100000000000001" customHeight="1">
      <c r="B106" s="1059"/>
      <c r="C106" s="1060" t="s">
        <v>1044</v>
      </c>
      <c r="D106" s="1061">
        <v>210642.86480000001</v>
      </c>
      <c r="E106" s="1061">
        <v>83563.929380000001</v>
      </c>
      <c r="F106" s="1061">
        <v>40.21</v>
      </c>
      <c r="G106" s="1061">
        <v>334915.44004000002</v>
      </c>
      <c r="H106" s="1592">
        <v>3.5000000000000001E-3</v>
      </c>
      <c r="I106" s="1061">
        <v>22655</v>
      </c>
      <c r="J106" s="1592">
        <v>0.307</v>
      </c>
      <c r="K106" s="1061">
        <v>0</v>
      </c>
      <c r="L106" s="1061">
        <v>47688.16085</v>
      </c>
      <c r="M106" s="1596">
        <v>0.14238866038634843</v>
      </c>
      <c r="N106" s="1061">
        <v>359.14587</v>
      </c>
      <c r="O106" s="1061">
        <v>-1709.6721699999998</v>
      </c>
      <c r="Q106" s="1055"/>
      <c r="R106" s="1055"/>
      <c r="S106" s="1055"/>
      <c r="T106" s="1055"/>
      <c r="U106" s="1055"/>
      <c r="V106" s="1055"/>
      <c r="W106" s="1055"/>
      <c r="X106" s="1055"/>
      <c r="Y106" s="1055"/>
      <c r="Z106" s="1055"/>
      <c r="AA106" s="1055"/>
      <c r="AB106" s="1055"/>
      <c r="AC106" s="1055"/>
      <c r="AD106" s="1055"/>
      <c r="AE106" s="1055"/>
      <c r="AF106" s="1055"/>
    </row>
    <row r="107" spans="2:32" s="1056" customFormat="1" ht="20.100000000000001" customHeight="1">
      <c r="B107" s="1059"/>
      <c r="C107" s="1060" t="s">
        <v>1045</v>
      </c>
      <c r="D107" s="1061">
        <v>142251.96588</v>
      </c>
      <c r="E107" s="1061">
        <v>58530.288240000002</v>
      </c>
      <c r="F107" s="1061">
        <v>43.38</v>
      </c>
      <c r="G107" s="1061">
        <v>260426.99312</v>
      </c>
      <c r="H107" s="1592">
        <v>5.7999999999999996E-3</v>
      </c>
      <c r="I107" s="1061">
        <v>16122</v>
      </c>
      <c r="J107" s="1592">
        <v>0.2949</v>
      </c>
      <c r="K107" s="1061">
        <v>0</v>
      </c>
      <c r="L107" s="1061">
        <v>47632.981659999998</v>
      </c>
      <c r="M107" s="1596">
        <v>0.18290339679977641</v>
      </c>
      <c r="N107" s="1061">
        <v>449.37662999999998</v>
      </c>
      <c r="O107" s="1061">
        <v>-1742.56305</v>
      </c>
      <c r="Q107" s="1055"/>
      <c r="R107" s="1055"/>
      <c r="S107" s="1055"/>
      <c r="T107" s="1055"/>
      <c r="U107" s="1055"/>
      <c r="V107" s="1055"/>
      <c r="W107" s="1055"/>
      <c r="X107" s="1055"/>
      <c r="Y107" s="1055"/>
      <c r="Z107" s="1055"/>
      <c r="AA107" s="1055"/>
      <c r="AB107" s="1055"/>
      <c r="AC107" s="1055"/>
      <c r="AD107" s="1055"/>
      <c r="AE107" s="1055"/>
      <c r="AF107" s="1055"/>
    </row>
    <row r="108" spans="2:32" s="1056" customFormat="1" ht="20.100000000000001" customHeight="1">
      <c r="B108" s="1059"/>
      <c r="C108" s="1060" t="s">
        <v>1046</v>
      </c>
      <c r="D108" s="1061">
        <v>130795.40873000001</v>
      </c>
      <c r="E108" s="1061">
        <v>49506.282520000001</v>
      </c>
      <c r="F108" s="1061">
        <v>43.65</v>
      </c>
      <c r="G108" s="1061">
        <v>256032.96900000001</v>
      </c>
      <c r="H108" s="1592">
        <v>1.2500000000000001E-2</v>
      </c>
      <c r="I108" s="1061">
        <v>18977</v>
      </c>
      <c r="J108" s="1592">
        <v>0.29409999999999997</v>
      </c>
      <c r="K108" s="1061">
        <v>0</v>
      </c>
      <c r="L108" s="1061">
        <v>64240.646740000004</v>
      </c>
      <c r="M108" s="1596">
        <v>0.25090771313908405</v>
      </c>
      <c r="N108" s="1061">
        <v>970.49519999999995</v>
      </c>
      <c r="O108" s="1061">
        <v>-3588.9647300000001</v>
      </c>
      <c r="Q108" s="1055"/>
      <c r="R108" s="1055"/>
      <c r="S108" s="1055"/>
      <c r="T108" s="1055"/>
      <c r="U108" s="1055"/>
      <c r="V108" s="1055"/>
      <c r="W108" s="1055"/>
      <c r="X108" s="1055"/>
      <c r="Y108" s="1055"/>
      <c r="Z108" s="1055"/>
      <c r="AA108" s="1055"/>
      <c r="AB108" s="1055"/>
      <c r="AC108" s="1055"/>
      <c r="AD108" s="1055"/>
      <c r="AE108" s="1055"/>
      <c r="AF108" s="1055"/>
    </row>
    <row r="109" spans="2:32" s="1056" customFormat="1" ht="20.100000000000001" customHeight="1">
      <c r="B109" s="1057"/>
      <c r="C109" s="1058" t="s">
        <v>1056</v>
      </c>
      <c r="D109" s="781">
        <v>84734.157590000003</v>
      </c>
      <c r="E109" s="781">
        <v>33038.451139999997</v>
      </c>
      <c r="F109" s="781">
        <v>45.18</v>
      </c>
      <c r="G109" s="781">
        <v>167456.16644</v>
      </c>
      <c r="H109" s="1591">
        <v>0.01</v>
      </c>
      <c r="I109" s="781">
        <v>11716</v>
      </c>
      <c r="J109" s="1591">
        <v>0.2928</v>
      </c>
      <c r="K109" s="781">
        <v>0</v>
      </c>
      <c r="L109" s="781">
        <v>39137.892670000001</v>
      </c>
      <c r="M109" s="1595">
        <v>0.23372022363848402</v>
      </c>
      <c r="N109" s="781">
        <v>502.34287999999998</v>
      </c>
      <c r="O109" s="781">
        <v>-1951.41768</v>
      </c>
      <c r="Q109" s="1055"/>
      <c r="R109" s="1055"/>
      <c r="S109" s="1055"/>
      <c r="T109" s="1055"/>
      <c r="U109" s="1055"/>
      <c r="V109" s="1055"/>
      <c r="W109" s="1055"/>
      <c r="X109" s="1055"/>
      <c r="Y109" s="1055"/>
      <c r="Z109" s="1055"/>
      <c r="AA109" s="1055"/>
      <c r="AB109" s="1055"/>
      <c r="AC109" s="1055"/>
      <c r="AD109" s="1055"/>
      <c r="AE109" s="1055"/>
      <c r="AF109" s="1055"/>
    </row>
    <row r="110" spans="2:32" s="1056" customFormat="1" ht="20.100000000000001" customHeight="1">
      <c r="B110" s="1057"/>
      <c r="C110" s="1058" t="s">
        <v>1057</v>
      </c>
      <c r="D110" s="781">
        <v>46061.25114</v>
      </c>
      <c r="E110" s="781">
        <v>16467.83138</v>
      </c>
      <c r="F110" s="781">
        <v>40.590000000000003</v>
      </c>
      <c r="G110" s="781">
        <v>88576.802559999996</v>
      </c>
      <c r="H110" s="1591">
        <v>1.72E-2</v>
      </c>
      <c r="I110" s="781">
        <v>7261</v>
      </c>
      <c r="J110" s="1591">
        <v>0.29659999999999997</v>
      </c>
      <c r="K110" s="781">
        <v>0</v>
      </c>
      <c r="L110" s="781">
        <v>25102.754069999999</v>
      </c>
      <c r="M110" s="1595">
        <v>0.28340099602258662</v>
      </c>
      <c r="N110" s="781">
        <v>468.15232000000003</v>
      </c>
      <c r="O110" s="781">
        <v>-1637.5470500000001</v>
      </c>
      <c r="Q110" s="1055"/>
      <c r="R110" s="1055"/>
      <c r="S110" s="1055"/>
      <c r="T110" s="1055"/>
      <c r="U110" s="1055"/>
      <c r="V110" s="1055"/>
      <c r="W110" s="1055"/>
      <c r="X110" s="1055"/>
      <c r="Y110" s="1055"/>
      <c r="Z110" s="1055"/>
      <c r="AA110" s="1055"/>
      <c r="AB110" s="1055"/>
      <c r="AC110" s="1055"/>
      <c r="AD110" s="1055"/>
      <c r="AE110" s="1055"/>
      <c r="AF110" s="1055"/>
    </row>
    <row r="111" spans="2:32" s="1056" customFormat="1" ht="20.100000000000001" customHeight="1">
      <c r="B111" s="1059"/>
      <c r="C111" s="1060" t="s">
        <v>1047</v>
      </c>
      <c r="D111" s="1061">
        <v>68024.977859999999</v>
      </c>
      <c r="E111" s="1061">
        <v>21449.605960000001</v>
      </c>
      <c r="F111" s="1061">
        <v>52.12</v>
      </c>
      <c r="G111" s="1061">
        <v>117005.10995999999</v>
      </c>
      <c r="H111" s="1592">
        <v>4.1700000000000001E-2</v>
      </c>
      <c r="I111" s="1061">
        <v>12172</v>
      </c>
      <c r="J111" s="1592">
        <v>0.29699999999999999</v>
      </c>
      <c r="K111" s="1061">
        <v>0</v>
      </c>
      <c r="L111" s="1061">
        <v>39217.260560000002</v>
      </c>
      <c r="M111" s="1596">
        <v>0.33517562244424226</v>
      </c>
      <c r="N111" s="1061">
        <v>1487.9818799999998</v>
      </c>
      <c r="O111" s="1061">
        <v>-6002.2428499999996</v>
      </c>
      <c r="Q111" s="1055"/>
      <c r="R111" s="1055"/>
      <c r="S111" s="1055"/>
      <c r="T111" s="1055"/>
      <c r="U111" s="1055"/>
      <c r="V111" s="1055"/>
      <c r="W111" s="1055"/>
      <c r="X111" s="1055"/>
      <c r="Y111" s="1055"/>
      <c r="Z111" s="1055"/>
      <c r="AA111" s="1055"/>
      <c r="AB111" s="1055"/>
      <c r="AC111" s="1055"/>
      <c r="AD111" s="1055"/>
      <c r="AE111" s="1055"/>
      <c r="AF111" s="1055"/>
    </row>
    <row r="112" spans="2:32" s="1056" customFormat="1" ht="20.100000000000001" customHeight="1">
      <c r="B112" s="1057"/>
      <c r="C112" s="1058" t="s">
        <v>1058</v>
      </c>
      <c r="D112" s="781">
        <v>34789.033360000001</v>
      </c>
      <c r="E112" s="781">
        <v>9647.0300200000001</v>
      </c>
      <c r="F112" s="781">
        <v>38.35</v>
      </c>
      <c r="G112" s="781">
        <v>58347.667849999998</v>
      </c>
      <c r="H112" s="1591">
        <v>2.9100000000000001E-2</v>
      </c>
      <c r="I112" s="781">
        <v>6798</v>
      </c>
      <c r="J112" s="1591">
        <v>0.28889999999999999</v>
      </c>
      <c r="K112" s="781">
        <v>0</v>
      </c>
      <c r="L112" s="781">
        <v>17983.0285</v>
      </c>
      <c r="M112" s="1595">
        <v>0.30820475200878145</v>
      </c>
      <c r="N112" s="781">
        <v>490.90527000000003</v>
      </c>
      <c r="O112" s="781">
        <v>-2321.5170499999999</v>
      </c>
      <c r="Q112" s="1055"/>
      <c r="R112" s="1055"/>
      <c r="S112" s="1055"/>
      <c r="T112" s="1055"/>
      <c r="U112" s="1055"/>
      <c r="V112" s="1055"/>
      <c r="W112" s="1055"/>
      <c r="X112" s="1055"/>
      <c r="Y112" s="1055"/>
      <c r="Z112" s="1055"/>
      <c r="AA112" s="1055"/>
      <c r="AB112" s="1055"/>
      <c r="AC112" s="1055"/>
      <c r="AD112" s="1055"/>
      <c r="AE112" s="1055"/>
      <c r="AF112" s="1055"/>
    </row>
    <row r="113" spans="2:32" s="1056" customFormat="1" ht="20.100000000000001" customHeight="1">
      <c r="B113" s="1057"/>
      <c r="C113" s="1058" t="s">
        <v>1059</v>
      </c>
      <c r="D113" s="781">
        <v>33235.944499999998</v>
      </c>
      <c r="E113" s="781">
        <v>11802.575949999999</v>
      </c>
      <c r="F113" s="781">
        <v>63.38</v>
      </c>
      <c r="G113" s="781">
        <v>58657.442109999996</v>
      </c>
      <c r="H113" s="1591">
        <v>5.4199999999999998E-2</v>
      </c>
      <c r="I113" s="781">
        <v>5374</v>
      </c>
      <c r="J113" s="1591">
        <v>0.30499999999999999</v>
      </c>
      <c r="K113" s="781">
        <v>0</v>
      </c>
      <c r="L113" s="781">
        <v>21234.232050000002</v>
      </c>
      <c r="M113" s="1595">
        <v>0.3620040575615206</v>
      </c>
      <c r="N113" s="781">
        <v>997.07660999999996</v>
      </c>
      <c r="O113" s="781">
        <v>-3680.7257999999997</v>
      </c>
      <c r="Q113" s="1055"/>
      <c r="R113" s="1055"/>
      <c r="S113" s="1055"/>
      <c r="T113" s="1055"/>
      <c r="U113" s="1055"/>
      <c r="V113" s="1055"/>
      <c r="W113" s="1055"/>
      <c r="X113" s="1055"/>
      <c r="Y113" s="1055"/>
      <c r="Z113" s="1055"/>
      <c r="AA113" s="1055"/>
      <c r="AB113" s="1055"/>
      <c r="AC113" s="1055"/>
      <c r="AD113" s="1055"/>
      <c r="AE113" s="1055"/>
      <c r="AF113" s="1055"/>
    </row>
    <row r="114" spans="2:32" s="1056" customFormat="1" ht="20.100000000000001" customHeight="1">
      <c r="B114" s="1059"/>
      <c r="C114" s="1060" t="s">
        <v>1048</v>
      </c>
      <c r="D114" s="1061">
        <v>84355.837169999999</v>
      </c>
      <c r="E114" s="1061">
        <v>68306.42469</v>
      </c>
      <c r="F114" s="1061">
        <v>34.64</v>
      </c>
      <c r="G114" s="1061">
        <v>184939.74325999999</v>
      </c>
      <c r="H114" s="1592">
        <v>0.1179</v>
      </c>
      <c r="I114" s="1061">
        <v>27574</v>
      </c>
      <c r="J114" s="1592">
        <v>0.31719999999999998</v>
      </c>
      <c r="K114" s="1061">
        <v>0</v>
      </c>
      <c r="L114" s="1061">
        <v>81609.482900000003</v>
      </c>
      <c r="M114" s="1596">
        <v>0.44127606895867821</v>
      </c>
      <c r="N114" s="1061">
        <v>7382.0404699999999</v>
      </c>
      <c r="O114" s="1061">
        <v>-24797.07028</v>
      </c>
      <c r="Q114" s="1055"/>
      <c r="R114" s="1055"/>
      <c r="S114" s="1055"/>
      <c r="T114" s="1055"/>
      <c r="U114" s="1055"/>
      <c r="V114" s="1055"/>
      <c r="W114" s="1055"/>
      <c r="X114" s="1055"/>
      <c r="Y114" s="1055"/>
      <c r="Z114" s="1055"/>
      <c r="AA114" s="1055"/>
      <c r="AB114" s="1055"/>
      <c r="AC114" s="1055"/>
      <c r="AD114" s="1055"/>
      <c r="AE114" s="1055"/>
      <c r="AF114" s="1055"/>
    </row>
    <row r="115" spans="2:32" s="1056" customFormat="1" ht="20.100000000000001" customHeight="1">
      <c r="B115" s="1057"/>
      <c r="C115" s="1058" t="s">
        <v>1060</v>
      </c>
      <c r="D115" s="781">
        <v>71213.843459999989</v>
      </c>
      <c r="E115" s="781">
        <v>56780.266920000002</v>
      </c>
      <c r="F115" s="781">
        <v>35.79</v>
      </c>
      <c r="G115" s="781">
        <v>168454.33413</v>
      </c>
      <c r="H115" s="1591">
        <v>8.0399999999999999E-2</v>
      </c>
      <c r="I115" s="781">
        <v>26208</v>
      </c>
      <c r="J115" s="1591">
        <v>0.3125</v>
      </c>
      <c r="K115" s="781">
        <v>0</v>
      </c>
      <c r="L115" s="781">
        <v>69298.995340000009</v>
      </c>
      <c r="M115" s="1595">
        <v>0.41138149218838388</v>
      </c>
      <c r="N115" s="781">
        <v>4383.1225700000005</v>
      </c>
      <c r="O115" s="781">
        <v>-18666.269029999999</v>
      </c>
      <c r="Q115" s="1055"/>
      <c r="R115" s="1055"/>
      <c r="S115" s="1055"/>
      <c r="T115" s="1055"/>
      <c r="U115" s="1055"/>
      <c r="V115" s="1055"/>
      <c r="W115" s="1055"/>
      <c r="X115" s="1055"/>
      <c r="Y115" s="1055"/>
      <c r="Z115" s="1055"/>
      <c r="AA115" s="1055"/>
      <c r="AB115" s="1055"/>
      <c r="AC115" s="1055"/>
      <c r="AD115" s="1055"/>
      <c r="AE115" s="1055"/>
      <c r="AF115" s="1055"/>
    </row>
    <row r="116" spans="2:32" s="1056" customFormat="1" ht="20.100000000000001" customHeight="1">
      <c r="B116" s="1057"/>
      <c r="C116" s="1058" t="s">
        <v>1061</v>
      </c>
      <c r="D116" s="781">
        <v>1236.6525200000001</v>
      </c>
      <c r="E116" s="781">
        <v>665.41156999999998</v>
      </c>
      <c r="F116" s="781">
        <v>20.76</v>
      </c>
      <c r="G116" s="781">
        <v>1374.7728200000001</v>
      </c>
      <c r="H116" s="1591">
        <v>0.253</v>
      </c>
      <c r="I116" s="781">
        <v>241</v>
      </c>
      <c r="J116" s="1591">
        <v>0.41620000000000001</v>
      </c>
      <c r="K116" s="781">
        <v>0</v>
      </c>
      <c r="L116" s="781">
        <v>1124.11213</v>
      </c>
      <c r="M116" s="1595">
        <v>0.81767119166641644</v>
      </c>
      <c r="N116" s="781">
        <v>144.74873000000002</v>
      </c>
      <c r="O116" s="781">
        <v>-474.39060999999998</v>
      </c>
      <c r="Q116" s="1055"/>
      <c r="R116" s="1055"/>
      <c r="S116" s="1055"/>
      <c r="T116" s="1055"/>
      <c r="U116" s="1055"/>
      <c r="V116" s="1055"/>
      <c r="W116" s="1055"/>
      <c r="X116" s="1055"/>
      <c r="Y116" s="1055"/>
      <c r="Z116" s="1055"/>
      <c r="AA116" s="1055"/>
      <c r="AB116" s="1055"/>
      <c r="AC116" s="1055"/>
      <c r="AD116" s="1055"/>
      <c r="AE116" s="1055"/>
      <c r="AF116" s="1055"/>
    </row>
    <row r="117" spans="2:32" s="1056" customFormat="1" ht="20.100000000000001" customHeight="1">
      <c r="B117" s="1057"/>
      <c r="C117" s="1058" t="s">
        <v>1062</v>
      </c>
      <c r="D117" s="781">
        <v>11905.341189999999</v>
      </c>
      <c r="E117" s="781">
        <v>10860.746210000001</v>
      </c>
      <c r="F117" s="781">
        <v>29.51</v>
      </c>
      <c r="G117" s="781">
        <v>15110.63631</v>
      </c>
      <c r="H117" s="1591">
        <v>0.52400000000000002</v>
      </c>
      <c r="I117" s="781">
        <v>1125</v>
      </c>
      <c r="J117" s="1591">
        <v>0.36049999999999999</v>
      </c>
      <c r="K117" s="781">
        <v>0</v>
      </c>
      <c r="L117" s="781">
        <v>11186.37544</v>
      </c>
      <c r="M117" s="1595">
        <v>0.74029810595050971</v>
      </c>
      <c r="N117" s="781">
        <v>2854.1691700000001</v>
      </c>
      <c r="O117" s="781">
        <v>-5656.4106400000001</v>
      </c>
      <c r="Q117" s="1055"/>
      <c r="R117" s="1055"/>
      <c r="S117" s="1055"/>
      <c r="T117" s="1055"/>
      <c r="U117" s="1055"/>
      <c r="V117" s="1055"/>
      <c r="W117" s="1055"/>
      <c r="X117" s="1055"/>
      <c r="Y117" s="1055"/>
      <c r="Z117" s="1055"/>
      <c r="AA117" s="1055"/>
      <c r="AB117" s="1055"/>
      <c r="AC117" s="1055"/>
      <c r="AD117" s="1055"/>
      <c r="AE117" s="1055"/>
      <c r="AF117" s="1055"/>
    </row>
    <row r="118" spans="2:32" s="1056" customFormat="1" ht="20.100000000000001" customHeight="1">
      <c r="B118" s="1063"/>
      <c r="C118" s="1064" t="s">
        <v>1049</v>
      </c>
      <c r="D118" s="1065">
        <v>87985.148199999996</v>
      </c>
      <c r="E118" s="1065">
        <v>78522.701090000002</v>
      </c>
      <c r="F118" s="1065">
        <v>24.56</v>
      </c>
      <c r="G118" s="1065">
        <v>107266.61377</v>
      </c>
      <c r="H118" s="1593">
        <v>1</v>
      </c>
      <c r="I118" s="1065">
        <v>4376</v>
      </c>
      <c r="J118" s="1593">
        <v>0.5534</v>
      </c>
      <c r="K118" s="1065">
        <v>0</v>
      </c>
      <c r="L118" s="1065">
        <v>145652.41266</v>
      </c>
      <c r="M118" s="1597">
        <v>1.3578541126720607</v>
      </c>
      <c r="N118" s="1065">
        <v>47706.101770000001</v>
      </c>
      <c r="O118" s="1065">
        <v>-51007.698170000003</v>
      </c>
      <c r="Q118" s="1055"/>
      <c r="R118" s="1055"/>
      <c r="S118" s="1055"/>
      <c r="T118" s="1055"/>
      <c r="U118" s="1055"/>
      <c r="V118" s="1055"/>
      <c r="W118" s="1055"/>
      <c r="X118" s="1055"/>
      <c r="Y118" s="1055"/>
      <c r="Z118" s="1055"/>
      <c r="AA118" s="1055"/>
      <c r="AB118" s="1055"/>
      <c r="AC118" s="1055"/>
      <c r="AD118" s="1055"/>
      <c r="AE118" s="1055"/>
      <c r="AF118" s="1055"/>
    </row>
    <row r="119" spans="2:32" s="1056" customFormat="1" ht="20.100000000000001" customHeight="1" thickBot="1">
      <c r="B119" s="1767" t="s">
        <v>1052</v>
      </c>
      <c r="C119" s="1767"/>
      <c r="D119" s="889">
        <v>1003522.66132</v>
      </c>
      <c r="E119" s="889">
        <v>617051.02962000004</v>
      </c>
      <c r="F119" s="1585">
        <v>35.445465509831131</v>
      </c>
      <c r="G119" s="889">
        <v>1655841.2433599997</v>
      </c>
      <c r="H119" s="1584">
        <v>8.4841461892405046E-2</v>
      </c>
      <c r="I119" s="889">
        <v>165000</v>
      </c>
      <c r="J119" s="1583">
        <v>0.3208235338126208</v>
      </c>
      <c r="K119" s="1585"/>
      <c r="L119" s="889">
        <v>460468.26613999996</v>
      </c>
      <c r="M119" s="1598">
        <v>0.27808720672135634</v>
      </c>
      <c r="N119" s="889">
        <v>58555.387999999999</v>
      </c>
      <c r="O119" s="889">
        <v>-89592.865290000002</v>
      </c>
      <c r="Q119" s="1055"/>
      <c r="R119" s="1055"/>
      <c r="S119" s="1055"/>
      <c r="T119" s="1055"/>
      <c r="U119" s="1055"/>
      <c r="V119" s="1055"/>
      <c r="W119" s="1055"/>
      <c r="X119" s="1055"/>
      <c r="Y119" s="1055"/>
      <c r="Z119" s="1055"/>
      <c r="AA119" s="1055"/>
      <c r="AB119" s="1055"/>
      <c r="AC119" s="1055"/>
      <c r="AD119" s="1055"/>
      <c r="AE119" s="1055"/>
      <c r="AF119" s="1055"/>
    </row>
    <row r="120" spans="2:32" s="346" customFormat="1" ht="20.100000000000001" customHeight="1">
      <c r="B120" s="1768" t="s">
        <v>1067</v>
      </c>
      <c r="C120" s="1768"/>
      <c r="D120" s="1768"/>
      <c r="E120" s="1768"/>
      <c r="F120" s="347"/>
      <c r="G120" s="347"/>
      <c r="H120" s="1589"/>
      <c r="I120" s="347"/>
      <c r="J120" s="1589"/>
      <c r="K120" s="347"/>
      <c r="L120" s="347"/>
      <c r="M120" s="1589"/>
      <c r="N120" s="347"/>
      <c r="O120" s="347"/>
      <c r="Q120" s="71"/>
      <c r="R120" s="71"/>
      <c r="S120" s="71"/>
      <c r="T120" s="71"/>
      <c r="U120" s="71"/>
      <c r="V120" s="71"/>
      <c r="W120" s="71"/>
      <c r="X120" s="71"/>
      <c r="Y120" s="71"/>
      <c r="Z120" s="71"/>
      <c r="AA120" s="71"/>
      <c r="AB120" s="71"/>
      <c r="AC120" s="71"/>
      <c r="AD120" s="71"/>
      <c r="AE120" s="71"/>
      <c r="AF120" s="71"/>
    </row>
    <row r="121" spans="2:32" s="1056" customFormat="1" ht="20.100000000000001" customHeight="1">
      <c r="B121" s="1052"/>
      <c r="C121" s="1053" t="s">
        <v>1042</v>
      </c>
      <c r="D121" s="1054">
        <v>86987.203450000001</v>
      </c>
      <c r="E121" s="1054">
        <v>20434.331389999999</v>
      </c>
      <c r="F121" s="1054">
        <v>44.79</v>
      </c>
      <c r="G121" s="1054">
        <v>96140.628949999998</v>
      </c>
      <c r="H121" s="1590">
        <v>8.9999999999999998E-4</v>
      </c>
      <c r="I121" s="1054">
        <v>5371</v>
      </c>
      <c r="J121" s="1590">
        <v>0.2077</v>
      </c>
      <c r="K121" s="1054">
        <v>0</v>
      </c>
      <c r="L121" s="1054">
        <v>4894.2922099999996</v>
      </c>
      <c r="M121" s="1594">
        <v>5.0907636692759536E-2</v>
      </c>
      <c r="N121" s="1054">
        <v>18.29936</v>
      </c>
      <c r="O121" s="1054">
        <v>-35.490780000000001</v>
      </c>
      <c r="Q121" s="1055"/>
      <c r="R121" s="1055"/>
      <c r="S121" s="1055"/>
      <c r="T121" s="1055"/>
      <c r="U121" s="1055"/>
      <c r="V121" s="1055"/>
      <c r="W121" s="1055"/>
      <c r="X121" s="1055"/>
      <c r="Y121" s="1055"/>
      <c r="Z121" s="1055"/>
      <c r="AA121" s="1055"/>
      <c r="AB121" s="1055"/>
      <c r="AC121" s="1055"/>
      <c r="AD121" s="1055"/>
      <c r="AE121" s="1055"/>
      <c r="AF121" s="1055"/>
    </row>
    <row r="122" spans="2:32" s="1056" customFormat="1" ht="20.100000000000001" customHeight="1">
      <c r="B122" s="1057"/>
      <c r="C122" s="1058" t="s">
        <v>1054</v>
      </c>
      <c r="D122" s="781">
        <v>9055.8758500000004</v>
      </c>
      <c r="E122" s="781">
        <v>6571.03467</v>
      </c>
      <c r="F122" s="781">
        <v>39.31</v>
      </c>
      <c r="G122" s="781">
        <v>11639.13594</v>
      </c>
      <c r="H122" s="1591">
        <v>5.0000000000000001E-4</v>
      </c>
      <c r="I122" s="781">
        <v>744</v>
      </c>
      <c r="J122" s="1591">
        <v>0.28720000000000001</v>
      </c>
      <c r="K122" s="781">
        <v>0</v>
      </c>
      <c r="L122" s="781">
        <v>521.97505999999998</v>
      </c>
      <c r="M122" s="1595">
        <v>4.4846547260105285E-2</v>
      </c>
      <c r="N122" s="781">
        <v>1.67136</v>
      </c>
      <c r="O122" s="781">
        <v>-6.4181999999999997</v>
      </c>
      <c r="Q122" s="1055"/>
      <c r="R122" s="1055"/>
      <c r="S122" s="1055"/>
      <c r="T122" s="1055"/>
      <c r="U122" s="1055"/>
      <c r="V122" s="1055"/>
      <c r="W122" s="1055"/>
      <c r="X122" s="1055"/>
      <c r="Y122" s="1055"/>
      <c r="Z122" s="1055"/>
      <c r="AA122" s="1055"/>
      <c r="AB122" s="1055"/>
      <c r="AC122" s="1055"/>
      <c r="AD122" s="1055"/>
      <c r="AE122" s="1055"/>
      <c r="AF122" s="1055"/>
    </row>
    <row r="123" spans="2:32" s="1056" customFormat="1" ht="20.100000000000001" customHeight="1">
      <c r="B123" s="1057"/>
      <c r="C123" s="1058" t="s">
        <v>1055</v>
      </c>
      <c r="D123" s="781">
        <v>77931.327590000001</v>
      </c>
      <c r="E123" s="781">
        <v>13863.29672</v>
      </c>
      <c r="F123" s="781">
        <v>47.39</v>
      </c>
      <c r="G123" s="781">
        <v>84501.493010000006</v>
      </c>
      <c r="H123" s="1591">
        <v>1E-3</v>
      </c>
      <c r="I123" s="781">
        <v>4627</v>
      </c>
      <c r="J123" s="1591">
        <v>0.1968</v>
      </c>
      <c r="K123" s="781">
        <v>0</v>
      </c>
      <c r="L123" s="781">
        <v>4372.3171400000001</v>
      </c>
      <c r="M123" s="1595">
        <v>5.174248388111409E-2</v>
      </c>
      <c r="N123" s="781">
        <v>16.628</v>
      </c>
      <c r="O123" s="781">
        <v>-29.072580000000002</v>
      </c>
      <c r="Q123" s="1055"/>
      <c r="R123" s="1055"/>
      <c r="S123" s="1055"/>
      <c r="T123" s="1055"/>
      <c r="U123" s="1055"/>
      <c r="V123" s="1055"/>
      <c r="W123" s="1055"/>
      <c r="X123" s="1055"/>
      <c r="Y123" s="1055"/>
      <c r="Z123" s="1055"/>
      <c r="AA123" s="1055"/>
      <c r="AB123" s="1055"/>
      <c r="AC123" s="1055"/>
      <c r="AD123" s="1055"/>
      <c r="AE123" s="1055"/>
      <c r="AF123" s="1055"/>
    </row>
    <row r="124" spans="2:32" s="1056" customFormat="1" ht="20.100000000000001" customHeight="1">
      <c r="B124" s="1059"/>
      <c r="C124" s="1060" t="s">
        <v>1043</v>
      </c>
      <c r="D124" s="1061">
        <v>413512.83904000005</v>
      </c>
      <c r="E124" s="1061">
        <v>27217.142749999999</v>
      </c>
      <c r="F124" s="1061">
        <v>45.86</v>
      </c>
      <c r="G124" s="1061">
        <v>430308.43667999998</v>
      </c>
      <c r="H124" s="1592">
        <v>2E-3</v>
      </c>
      <c r="I124" s="1061">
        <v>37059</v>
      </c>
      <c r="J124" s="1592">
        <v>0.22689999999999999</v>
      </c>
      <c r="K124" s="1061">
        <v>0</v>
      </c>
      <c r="L124" s="1061">
        <v>41739.145570000001</v>
      </c>
      <c r="M124" s="1596">
        <v>9.6998204106882119E-2</v>
      </c>
      <c r="N124" s="1061">
        <v>194.19973000000002</v>
      </c>
      <c r="O124" s="1061">
        <v>-196.98484999999999</v>
      </c>
      <c r="Q124" s="1055"/>
      <c r="R124" s="1055"/>
      <c r="S124" s="1055"/>
      <c r="T124" s="1055"/>
      <c r="U124" s="1055"/>
      <c r="V124" s="1055"/>
      <c r="W124" s="1055"/>
      <c r="X124" s="1055"/>
      <c r="Y124" s="1055"/>
      <c r="Z124" s="1055"/>
      <c r="AA124" s="1055"/>
      <c r="AB124" s="1055"/>
      <c r="AC124" s="1055"/>
      <c r="AD124" s="1055"/>
      <c r="AE124" s="1055"/>
      <c r="AF124" s="1055"/>
    </row>
    <row r="125" spans="2:32" s="1056" customFormat="1" ht="20.100000000000001" customHeight="1">
      <c r="B125" s="1059"/>
      <c r="C125" s="1060" t="s">
        <v>1044</v>
      </c>
      <c r="D125" s="1061">
        <v>597900.38474000001</v>
      </c>
      <c r="E125" s="1061">
        <v>20994.753479999999</v>
      </c>
      <c r="F125" s="1061">
        <v>48.07</v>
      </c>
      <c r="G125" s="1061">
        <v>619320.52020999999</v>
      </c>
      <c r="H125" s="1592">
        <v>4.0000000000000001E-3</v>
      </c>
      <c r="I125" s="1061">
        <v>64368</v>
      </c>
      <c r="J125" s="1592">
        <v>0.28839999999999999</v>
      </c>
      <c r="K125" s="1061">
        <v>0</v>
      </c>
      <c r="L125" s="1061">
        <v>118785.37608</v>
      </c>
      <c r="M125" s="1596">
        <v>0.1917995160885709</v>
      </c>
      <c r="N125" s="1061">
        <v>707.74957999999992</v>
      </c>
      <c r="O125" s="1061">
        <v>-893.3213199999999</v>
      </c>
      <c r="Q125" s="1055"/>
      <c r="R125" s="1055"/>
      <c r="S125" s="1055"/>
      <c r="T125" s="1055"/>
      <c r="U125" s="1055"/>
      <c r="V125" s="1055"/>
      <c r="W125" s="1055"/>
      <c r="X125" s="1055"/>
      <c r="Y125" s="1055"/>
      <c r="Z125" s="1055"/>
      <c r="AA125" s="1055"/>
      <c r="AB125" s="1055"/>
      <c r="AC125" s="1055"/>
      <c r="AD125" s="1055"/>
      <c r="AE125" s="1055"/>
      <c r="AF125" s="1055"/>
    </row>
    <row r="126" spans="2:32" s="1056" customFormat="1" ht="20.100000000000001" customHeight="1">
      <c r="B126" s="1059"/>
      <c r="C126" s="1060" t="s">
        <v>1045</v>
      </c>
      <c r="D126" s="1061">
        <v>309076.16511</v>
      </c>
      <c r="E126" s="1061">
        <v>11409.38084</v>
      </c>
      <c r="F126" s="1061">
        <v>51.37</v>
      </c>
      <c r="G126" s="1061">
        <v>325433.11217000004</v>
      </c>
      <c r="H126" s="1592">
        <v>6.8999999999999999E-3</v>
      </c>
      <c r="I126" s="1061">
        <v>35428</v>
      </c>
      <c r="J126" s="1592">
        <v>0.29249999999999998</v>
      </c>
      <c r="K126" s="1061">
        <v>0</v>
      </c>
      <c r="L126" s="1061">
        <v>86005.686230000007</v>
      </c>
      <c r="M126" s="1596">
        <v>0.26428068630297302</v>
      </c>
      <c r="N126" s="1061">
        <v>656.17504000000008</v>
      </c>
      <c r="O126" s="1061">
        <v>-1092.0595700000001</v>
      </c>
      <c r="Q126" s="1055"/>
      <c r="R126" s="1055"/>
      <c r="S126" s="1055"/>
      <c r="T126" s="1055"/>
      <c r="U126" s="1055"/>
      <c r="V126" s="1055"/>
      <c r="W126" s="1055"/>
      <c r="X126" s="1055"/>
      <c r="Y126" s="1055"/>
      <c r="Z126" s="1055"/>
      <c r="AA126" s="1055"/>
      <c r="AB126" s="1055"/>
      <c r="AC126" s="1055"/>
      <c r="AD126" s="1055"/>
      <c r="AE126" s="1055"/>
      <c r="AF126" s="1055"/>
    </row>
    <row r="127" spans="2:32" s="1056" customFormat="1" ht="20.100000000000001" customHeight="1">
      <c r="B127" s="1059"/>
      <c r="C127" s="1060" t="s">
        <v>1046</v>
      </c>
      <c r="D127" s="1061">
        <v>281831.66157999996</v>
      </c>
      <c r="E127" s="1061">
        <v>30881.30804</v>
      </c>
      <c r="F127" s="1061">
        <v>49.8</v>
      </c>
      <c r="G127" s="1061">
        <v>311443.89449999999</v>
      </c>
      <c r="H127" s="1592">
        <v>1.5900000000000001E-2</v>
      </c>
      <c r="I127" s="1061">
        <v>34396</v>
      </c>
      <c r="J127" s="1592">
        <v>0.30809999999999998</v>
      </c>
      <c r="K127" s="1061">
        <v>0</v>
      </c>
      <c r="L127" s="1061">
        <v>119851.93708</v>
      </c>
      <c r="M127" s="1596">
        <v>0.38482673507667686</v>
      </c>
      <c r="N127" s="1061">
        <v>1514.1659999999999</v>
      </c>
      <c r="O127" s="1061">
        <v>-2655.2047400000001</v>
      </c>
      <c r="Q127" s="1055"/>
      <c r="R127" s="1055"/>
      <c r="S127" s="1055"/>
      <c r="T127" s="1055"/>
      <c r="U127" s="1055"/>
      <c r="V127" s="1055"/>
      <c r="W127" s="1055"/>
      <c r="X127" s="1055"/>
      <c r="Y127" s="1055"/>
      <c r="Z127" s="1055"/>
      <c r="AA127" s="1055"/>
      <c r="AB127" s="1055"/>
      <c r="AC127" s="1055"/>
      <c r="AD127" s="1055"/>
      <c r="AE127" s="1055"/>
      <c r="AF127" s="1055"/>
    </row>
    <row r="128" spans="2:32" s="1056" customFormat="1" ht="20.100000000000001" customHeight="1">
      <c r="B128" s="1057"/>
      <c r="C128" s="1058" t="s">
        <v>1056</v>
      </c>
      <c r="D128" s="781">
        <v>185545.01763999998</v>
      </c>
      <c r="E128" s="781">
        <v>27951.039239999998</v>
      </c>
      <c r="F128" s="781">
        <v>48.57</v>
      </c>
      <c r="G128" s="781">
        <v>207201.72312000001</v>
      </c>
      <c r="H128" s="1591">
        <v>1.2699999999999999E-2</v>
      </c>
      <c r="I128" s="781">
        <v>22532</v>
      </c>
      <c r="J128" s="1591">
        <v>0.31519999999999998</v>
      </c>
      <c r="K128" s="781">
        <v>0</v>
      </c>
      <c r="L128" s="781">
        <v>77283.659349999987</v>
      </c>
      <c r="M128" s="1595">
        <v>0.37298753208360858</v>
      </c>
      <c r="N128" s="781">
        <v>832.44243999999992</v>
      </c>
      <c r="O128" s="781">
        <v>-1531.5681599999998</v>
      </c>
      <c r="Q128" s="1055"/>
      <c r="R128" s="1055"/>
      <c r="S128" s="1055"/>
      <c r="T128" s="1055"/>
      <c r="U128" s="1055"/>
      <c r="V128" s="1055"/>
      <c r="W128" s="1055"/>
      <c r="X128" s="1055"/>
      <c r="Y128" s="1055"/>
      <c r="Z128" s="1055"/>
      <c r="AA128" s="1055"/>
      <c r="AB128" s="1055"/>
      <c r="AC128" s="1055"/>
      <c r="AD128" s="1055"/>
      <c r="AE128" s="1055"/>
      <c r="AF128" s="1055"/>
    </row>
    <row r="129" spans="2:32" s="1056" customFormat="1" ht="20.100000000000001" customHeight="1">
      <c r="B129" s="1057"/>
      <c r="C129" s="1058" t="s">
        <v>1057</v>
      </c>
      <c r="D129" s="781">
        <v>96286.643939999994</v>
      </c>
      <c r="E129" s="781">
        <v>2930.2687999999998</v>
      </c>
      <c r="F129" s="781">
        <v>61.48</v>
      </c>
      <c r="G129" s="781">
        <v>104242.17138</v>
      </c>
      <c r="H129" s="1591">
        <v>2.2200000000000001E-2</v>
      </c>
      <c r="I129" s="781">
        <v>11864</v>
      </c>
      <c r="J129" s="1591">
        <v>0.29399999999999998</v>
      </c>
      <c r="K129" s="781">
        <v>0</v>
      </c>
      <c r="L129" s="781">
        <v>42568.277729999994</v>
      </c>
      <c r="M129" s="1595">
        <v>0.40835946878757345</v>
      </c>
      <c r="N129" s="781">
        <v>681.72356000000002</v>
      </c>
      <c r="O129" s="781">
        <v>-1123.6365800000001</v>
      </c>
      <c r="Q129" s="1055"/>
      <c r="R129" s="1055"/>
      <c r="S129" s="1055"/>
      <c r="T129" s="1055"/>
      <c r="U129" s="1055"/>
      <c r="V129" s="1055"/>
      <c r="W129" s="1055"/>
      <c r="X129" s="1055"/>
      <c r="Y129" s="1055"/>
      <c r="Z129" s="1055"/>
      <c r="AA129" s="1055"/>
      <c r="AB129" s="1055"/>
      <c r="AC129" s="1055"/>
      <c r="AD129" s="1055"/>
      <c r="AE129" s="1055"/>
      <c r="AF129" s="1055"/>
    </row>
    <row r="130" spans="2:32" s="1056" customFormat="1" ht="20.100000000000001" customHeight="1">
      <c r="B130" s="1059"/>
      <c r="C130" s="1060" t="s">
        <v>1047</v>
      </c>
      <c r="D130" s="1061">
        <v>127527.41071</v>
      </c>
      <c r="E130" s="1061">
        <v>3022.5914299999999</v>
      </c>
      <c r="F130" s="1061">
        <v>61.15</v>
      </c>
      <c r="G130" s="1061">
        <v>138607.15481000001</v>
      </c>
      <c r="H130" s="1592">
        <v>5.1499999999999997E-2</v>
      </c>
      <c r="I130" s="1061">
        <v>17601</v>
      </c>
      <c r="J130" s="1592">
        <v>0.30299999999999999</v>
      </c>
      <c r="K130" s="1061">
        <v>0</v>
      </c>
      <c r="L130" s="1061">
        <v>65642.305800000002</v>
      </c>
      <c r="M130" s="1596">
        <v>0.47358526253555377</v>
      </c>
      <c r="N130" s="1061">
        <v>2199.8255899999999</v>
      </c>
      <c r="O130" s="1061">
        <v>-3425.1954700000001</v>
      </c>
      <c r="Q130" s="1055"/>
      <c r="R130" s="1055"/>
      <c r="S130" s="1055"/>
      <c r="T130" s="1055"/>
      <c r="U130" s="1055"/>
      <c r="V130" s="1055"/>
      <c r="W130" s="1055"/>
      <c r="X130" s="1055"/>
      <c r="Y130" s="1055"/>
      <c r="Z130" s="1055"/>
      <c r="AA130" s="1055"/>
      <c r="AB130" s="1055"/>
      <c r="AC130" s="1055"/>
      <c r="AD130" s="1055"/>
      <c r="AE130" s="1055"/>
      <c r="AF130" s="1055"/>
    </row>
    <row r="131" spans="2:32" s="1056" customFormat="1" ht="20.100000000000001" customHeight="1">
      <c r="B131" s="1057"/>
      <c r="C131" s="1058" t="s">
        <v>1058</v>
      </c>
      <c r="D131" s="781">
        <v>56881.721539999999</v>
      </c>
      <c r="E131" s="781">
        <v>927.77067</v>
      </c>
      <c r="F131" s="781">
        <v>57.16</v>
      </c>
      <c r="G131" s="781">
        <v>61921.556680000002</v>
      </c>
      <c r="H131" s="1591">
        <v>3.5299999999999998E-2</v>
      </c>
      <c r="I131" s="781">
        <v>7694</v>
      </c>
      <c r="J131" s="1591">
        <v>0.28820000000000001</v>
      </c>
      <c r="K131" s="781">
        <v>0</v>
      </c>
      <c r="L131" s="781">
        <v>26744.67611</v>
      </c>
      <c r="M131" s="1595">
        <v>0.43191220544102121</v>
      </c>
      <c r="N131" s="781">
        <v>634.96988999999996</v>
      </c>
      <c r="O131" s="781">
        <v>-1074.8751100000002</v>
      </c>
      <c r="Q131" s="1055"/>
      <c r="R131" s="1055"/>
      <c r="S131" s="1055"/>
      <c r="T131" s="1055"/>
      <c r="U131" s="1055"/>
      <c r="V131" s="1055"/>
      <c r="W131" s="1055"/>
      <c r="X131" s="1055"/>
      <c r="Y131" s="1055"/>
      <c r="Z131" s="1055"/>
      <c r="AA131" s="1055"/>
      <c r="AB131" s="1055"/>
      <c r="AC131" s="1055"/>
      <c r="AD131" s="1055"/>
      <c r="AE131" s="1055"/>
      <c r="AF131" s="1055"/>
    </row>
    <row r="132" spans="2:32" s="1056" customFormat="1" ht="20.100000000000001" customHeight="1">
      <c r="B132" s="1057"/>
      <c r="C132" s="1058" t="s">
        <v>1059</v>
      </c>
      <c r="D132" s="781">
        <v>70645.689169999998</v>
      </c>
      <c r="E132" s="781">
        <v>2094.8207600000001</v>
      </c>
      <c r="F132" s="781">
        <v>62.92</v>
      </c>
      <c r="G132" s="781">
        <v>76685.598129999998</v>
      </c>
      <c r="H132" s="1591">
        <v>6.4500000000000002E-2</v>
      </c>
      <c r="I132" s="781">
        <v>9907</v>
      </c>
      <c r="J132" s="1591">
        <v>0.315</v>
      </c>
      <c r="K132" s="781">
        <v>0</v>
      </c>
      <c r="L132" s="781">
        <v>38897.629679999998</v>
      </c>
      <c r="M132" s="1595">
        <v>0.50723513447804669</v>
      </c>
      <c r="N132" s="781">
        <v>1564.8556999999998</v>
      </c>
      <c r="O132" s="781">
        <v>-2350.3203599999997</v>
      </c>
      <c r="Q132" s="1055"/>
      <c r="R132" s="1055"/>
      <c r="S132" s="1055"/>
      <c r="T132" s="1055"/>
      <c r="U132" s="1055"/>
      <c r="V132" s="1055"/>
      <c r="W132" s="1055"/>
      <c r="X132" s="1055"/>
      <c r="Y132" s="1055"/>
      <c r="Z132" s="1055"/>
      <c r="AA132" s="1055"/>
      <c r="AB132" s="1055"/>
      <c r="AC132" s="1055"/>
      <c r="AD132" s="1055"/>
      <c r="AE132" s="1055"/>
      <c r="AF132" s="1055"/>
    </row>
    <row r="133" spans="2:32" s="1056" customFormat="1" ht="20.100000000000001" customHeight="1">
      <c r="B133" s="1059"/>
      <c r="C133" s="1060" t="s">
        <v>1048</v>
      </c>
      <c r="D133" s="1061">
        <v>66432.083299999998</v>
      </c>
      <c r="E133" s="1061">
        <v>4165.3061800000005</v>
      </c>
      <c r="F133" s="1061">
        <v>38.33</v>
      </c>
      <c r="G133" s="1061">
        <v>71685.233120000004</v>
      </c>
      <c r="H133" s="1592">
        <v>0.21729999999999999</v>
      </c>
      <c r="I133" s="1061">
        <v>8491</v>
      </c>
      <c r="J133" s="1592">
        <v>0.30640000000000001</v>
      </c>
      <c r="K133" s="1061">
        <v>0</v>
      </c>
      <c r="L133" s="1061">
        <v>45902.411509999998</v>
      </c>
      <c r="M133" s="1596">
        <v>0.64033287627257973</v>
      </c>
      <c r="N133" s="1061">
        <v>4649.9667399999998</v>
      </c>
      <c r="O133" s="1061">
        <v>-7661.2491399999999</v>
      </c>
      <c r="Q133" s="1055"/>
      <c r="R133" s="1055"/>
      <c r="S133" s="1055"/>
      <c r="T133" s="1055"/>
      <c r="U133" s="1055"/>
      <c r="V133" s="1055"/>
      <c r="W133" s="1055"/>
      <c r="X133" s="1055"/>
      <c r="Y133" s="1055"/>
      <c r="Z133" s="1055"/>
      <c r="AA133" s="1055"/>
      <c r="AB133" s="1055"/>
      <c r="AC133" s="1055"/>
      <c r="AD133" s="1055"/>
      <c r="AE133" s="1055"/>
      <c r="AF133" s="1055"/>
    </row>
    <row r="134" spans="2:32" s="1056" customFormat="1" ht="20.100000000000001" customHeight="1">
      <c r="B134" s="1057"/>
      <c r="C134" s="1058" t="s">
        <v>1060</v>
      </c>
      <c r="D134" s="781">
        <v>44574.287170000003</v>
      </c>
      <c r="E134" s="781">
        <v>3939.63346</v>
      </c>
      <c r="F134" s="781">
        <v>39.299999999999997</v>
      </c>
      <c r="G134" s="781">
        <v>49779.328150000001</v>
      </c>
      <c r="H134" s="1591">
        <v>0.1094</v>
      </c>
      <c r="I134" s="781">
        <v>6005</v>
      </c>
      <c r="J134" s="1591">
        <v>0.31019999999999998</v>
      </c>
      <c r="K134" s="781">
        <v>0</v>
      </c>
      <c r="L134" s="781">
        <v>28524.972539999999</v>
      </c>
      <c r="M134" s="1595">
        <v>0.57302847587749128</v>
      </c>
      <c r="N134" s="781">
        <v>1700.7952600000001</v>
      </c>
      <c r="O134" s="781">
        <v>-3470.7820499999998</v>
      </c>
      <c r="Q134" s="1055"/>
      <c r="R134" s="1055"/>
      <c r="S134" s="1055"/>
      <c r="T134" s="1055"/>
      <c r="U134" s="1055"/>
      <c r="V134" s="1055"/>
      <c r="W134" s="1055"/>
      <c r="X134" s="1055"/>
      <c r="Y134" s="1055"/>
      <c r="Z134" s="1055"/>
      <c r="AA134" s="1055"/>
      <c r="AB134" s="1055"/>
      <c r="AC134" s="1055"/>
      <c r="AD134" s="1055"/>
      <c r="AE134" s="1055"/>
      <c r="AF134" s="1055"/>
    </row>
    <row r="135" spans="2:32" s="1056" customFormat="1" ht="20.100000000000001" customHeight="1">
      <c r="B135" s="1057"/>
      <c r="C135" s="1058" t="s">
        <v>1061</v>
      </c>
      <c r="D135" s="781">
        <v>4964.2162099999996</v>
      </c>
      <c r="E135" s="781">
        <v>3.0042</v>
      </c>
      <c r="F135" s="781">
        <v>25.59</v>
      </c>
      <c r="G135" s="781">
        <v>4964.9850800000004</v>
      </c>
      <c r="H135" s="1591">
        <v>0.253</v>
      </c>
      <c r="I135" s="781">
        <v>590</v>
      </c>
      <c r="J135" s="1591">
        <v>0.34960000000000002</v>
      </c>
      <c r="K135" s="781">
        <v>0</v>
      </c>
      <c r="L135" s="781">
        <v>4475.9662600000001</v>
      </c>
      <c r="M135" s="1595">
        <v>0.90150648750791407</v>
      </c>
      <c r="N135" s="781">
        <v>439.12675999999999</v>
      </c>
      <c r="O135" s="781">
        <v>-903.04237999999998</v>
      </c>
      <c r="Q135" s="1055"/>
      <c r="R135" s="1055"/>
      <c r="S135" s="1055"/>
      <c r="T135" s="1055"/>
      <c r="U135" s="1055"/>
      <c r="V135" s="1055"/>
      <c r="W135" s="1055"/>
      <c r="X135" s="1055"/>
      <c r="Y135" s="1055"/>
      <c r="Z135" s="1055"/>
      <c r="AA135" s="1055"/>
      <c r="AB135" s="1055"/>
      <c r="AC135" s="1055"/>
      <c r="AD135" s="1055"/>
      <c r="AE135" s="1055"/>
      <c r="AF135" s="1055"/>
    </row>
    <row r="136" spans="2:32" s="1056" customFormat="1" ht="20.100000000000001" customHeight="1">
      <c r="B136" s="1057"/>
      <c r="C136" s="1058" t="s">
        <v>1062</v>
      </c>
      <c r="D136" s="781">
        <v>16893.57992</v>
      </c>
      <c r="E136" s="781">
        <v>222.66852</v>
      </c>
      <c r="F136" s="781">
        <v>21.26</v>
      </c>
      <c r="G136" s="781">
        <v>16940.919890000001</v>
      </c>
      <c r="H136" s="1591">
        <v>0.52400000000000002</v>
      </c>
      <c r="I136" s="781">
        <v>1896</v>
      </c>
      <c r="J136" s="1591">
        <v>0.2828</v>
      </c>
      <c r="K136" s="781">
        <v>0</v>
      </c>
      <c r="L136" s="781">
        <v>12901.472720000002</v>
      </c>
      <c r="M136" s="1595">
        <v>0.76155679879081239</v>
      </c>
      <c r="N136" s="781">
        <v>2510.0447100000001</v>
      </c>
      <c r="O136" s="781">
        <v>-3287.4247099999998</v>
      </c>
      <c r="Q136" s="1055"/>
      <c r="R136" s="1055"/>
      <c r="S136" s="1055"/>
      <c r="T136" s="1055"/>
      <c r="U136" s="1055"/>
      <c r="V136" s="1055"/>
      <c r="W136" s="1055"/>
      <c r="X136" s="1055"/>
      <c r="Y136" s="1055"/>
      <c r="Z136" s="1055"/>
      <c r="AA136" s="1055"/>
      <c r="AB136" s="1055"/>
      <c r="AC136" s="1055"/>
      <c r="AD136" s="1055"/>
      <c r="AE136" s="1055"/>
      <c r="AF136" s="1055"/>
    </row>
    <row r="137" spans="2:32" s="1056" customFormat="1" ht="20.100000000000001" customHeight="1">
      <c r="B137" s="1063"/>
      <c r="C137" s="1064" t="s">
        <v>1049</v>
      </c>
      <c r="D137" s="1065">
        <v>94115.464730000007</v>
      </c>
      <c r="E137" s="1065">
        <v>2033.05575</v>
      </c>
      <c r="F137" s="1065">
        <v>25.13</v>
      </c>
      <c r="G137" s="1065">
        <v>94626.355869999999</v>
      </c>
      <c r="H137" s="1593">
        <v>1</v>
      </c>
      <c r="I137" s="1065">
        <v>8355</v>
      </c>
      <c r="J137" s="1593">
        <v>0.59179999999999999</v>
      </c>
      <c r="K137" s="1065">
        <v>0</v>
      </c>
      <c r="L137" s="1065">
        <v>108559.26436</v>
      </c>
      <c r="M137" s="1597">
        <v>1.1472413088499505</v>
      </c>
      <c r="N137" s="1065">
        <v>47311.10916</v>
      </c>
      <c r="O137" s="1065">
        <v>-49500.30818</v>
      </c>
      <c r="Q137" s="1055"/>
      <c r="R137" s="1055"/>
      <c r="S137" s="1055"/>
      <c r="T137" s="1055"/>
      <c r="U137" s="1055"/>
      <c r="V137" s="1055"/>
      <c r="W137" s="1055"/>
      <c r="X137" s="1055"/>
      <c r="Y137" s="1055"/>
      <c r="Z137" s="1055"/>
      <c r="AA137" s="1055"/>
      <c r="AB137" s="1055"/>
      <c r="AC137" s="1055"/>
      <c r="AD137" s="1055"/>
      <c r="AE137" s="1055"/>
      <c r="AF137" s="1055"/>
    </row>
    <row r="138" spans="2:32" s="349" customFormat="1" ht="20.100000000000001" customHeight="1" thickBot="1">
      <c r="B138" s="1769" t="s">
        <v>1068</v>
      </c>
      <c r="C138" s="1769"/>
      <c r="D138" s="889">
        <v>1977383.2126600002</v>
      </c>
      <c r="E138" s="889">
        <v>120157.86985999999</v>
      </c>
      <c r="F138" s="1585">
        <v>47.372819215695941</v>
      </c>
      <c r="G138" s="889">
        <v>2087565.3363099999</v>
      </c>
      <c r="H138" s="1584">
        <v>6.1298056252772827E-2</v>
      </c>
      <c r="I138" s="889">
        <v>211069</v>
      </c>
      <c r="J138" s="1583">
        <v>0.29092487326031324</v>
      </c>
      <c r="K138" s="1585"/>
      <c r="L138" s="889">
        <v>591380.41884000006</v>
      </c>
      <c r="M138" s="1598">
        <v>0.28328714246871411</v>
      </c>
      <c r="N138" s="889">
        <v>57251.491200000004</v>
      </c>
      <c r="O138" s="889">
        <v>-65459.814050000001</v>
      </c>
      <c r="Q138" s="279"/>
      <c r="R138" s="279"/>
      <c r="S138" s="279"/>
      <c r="T138" s="279"/>
      <c r="U138" s="279"/>
      <c r="V138" s="279"/>
      <c r="W138" s="279"/>
      <c r="X138" s="279"/>
      <c r="Y138" s="279"/>
      <c r="Z138" s="279"/>
      <c r="AA138" s="279"/>
      <c r="AB138" s="279"/>
      <c r="AC138" s="279"/>
      <c r="AD138" s="279"/>
      <c r="AE138" s="279"/>
      <c r="AF138" s="279"/>
    </row>
    <row r="139" spans="2:32" s="349" customFormat="1" ht="20.100000000000001" customHeight="1" thickBot="1">
      <c r="B139" s="1770" t="s">
        <v>1073</v>
      </c>
      <c r="C139" s="1770"/>
      <c r="D139" s="889">
        <v>36303460.384810001</v>
      </c>
      <c r="E139" s="889">
        <v>10028676.69564</v>
      </c>
      <c r="F139" s="1585">
        <v>53.743150118031757</v>
      </c>
      <c r="G139" s="889">
        <v>43012592.992069997</v>
      </c>
      <c r="H139" s="1584">
        <v>5.0804030809498697E-2</v>
      </c>
      <c r="I139" s="889">
        <v>3037475</v>
      </c>
      <c r="J139" s="1583">
        <v>0.28931091907615714</v>
      </c>
      <c r="K139" s="1585"/>
      <c r="L139" s="889">
        <v>14566342.888660001</v>
      </c>
      <c r="M139" s="1598">
        <v>0.33865298219397094</v>
      </c>
      <c r="N139" s="889">
        <v>943027.89942000003</v>
      </c>
      <c r="O139" s="889">
        <v>-986912.21430000011</v>
      </c>
      <c r="Q139" s="279"/>
      <c r="R139" s="279"/>
      <c r="S139" s="279"/>
      <c r="T139" s="279"/>
      <c r="U139" s="279"/>
      <c r="V139" s="279"/>
      <c r="W139" s="279"/>
      <c r="X139" s="279"/>
      <c r="Y139" s="279"/>
      <c r="Z139" s="279"/>
      <c r="AA139" s="279"/>
      <c r="AB139" s="279"/>
      <c r="AC139" s="279"/>
      <c r="AD139" s="279"/>
      <c r="AE139" s="279"/>
      <c r="AF139" s="279"/>
    </row>
    <row r="142" spans="2:32">
      <c r="D142" s="252"/>
    </row>
  </sheetData>
  <mergeCells count="16">
    <mergeCell ref="B44:E44"/>
    <mergeCell ref="B4:B5"/>
    <mergeCell ref="B6:E6"/>
    <mergeCell ref="B24:C24"/>
    <mergeCell ref="B25:E25"/>
    <mergeCell ref="B43:C43"/>
    <mergeCell ref="B119:C119"/>
    <mergeCell ref="B120:E120"/>
    <mergeCell ref="B138:C138"/>
    <mergeCell ref="B139:C139"/>
    <mergeCell ref="B62:C62"/>
    <mergeCell ref="B63:E63"/>
    <mergeCell ref="B81:C81"/>
    <mergeCell ref="B82:E82"/>
    <mergeCell ref="B100:C100"/>
    <mergeCell ref="B101:E101"/>
  </mergeCells>
  <hyperlinks>
    <hyperlink ref="Q2" location="Índice!A1" display="Voltar ao Índice" xr:uid="{93385847-19D6-4D4B-BD28-7D438F6C6483}"/>
  </hyperlinks>
  <pageMargins left="0.70866141732283472" right="0.70866141732283472" top="0.74803149606299213" bottom="0.74803149606299213" header="0.31496062992125984" footer="0.31496062992125984"/>
  <pageSetup paperSize="9" scale="61" fitToHeight="0" orientation="landscape" r:id="rId1"/>
  <headerFooter>
    <oddHeader>&amp;CPT
Anexo XXI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12155-C895-4FA2-A73F-4F526D9B272D}">
  <sheetPr>
    <pageSetUpPr fitToPage="1"/>
  </sheetPr>
  <dimension ref="B1:H84"/>
  <sheetViews>
    <sheetView showGridLines="0" zoomScale="90" zoomScaleNormal="90" zoomScalePageLayoutView="60" workbookViewId="0">
      <selection activeCell="J2" sqref="J2"/>
    </sheetView>
  </sheetViews>
  <sheetFormatPr defaultColWidth="9" defaultRowHeight="14.25"/>
  <cols>
    <col min="1" max="1" width="4.7109375" style="5" customWidth="1"/>
    <col min="2" max="2" width="9" style="5"/>
    <col min="3" max="3" width="54.140625" style="5" customWidth="1"/>
    <col min="4" max="4" width="24.85546875" style="5" customWidth="1"/>
    <col min="5" max="5" width="25.42578125" style="5" customWidth="1"/>
    <col min="6" max="6" width="15.7109375" style="5" customWidth="1"/>
    <col min="7" max="7" width="9" style="5"/>
    <col min="8" max="8" width="14.5703125" style="5" customWidth="1"/>
    <col min="9" max="16384" width="9" style="5"/>
  </cols>
  <sheetData>
    <row r="1" spans="2:8" ht="18.75">
      <c r="B1" s="3" t="s">
        <v>102</v>
      </c>
      <c r="H1" s="66" t="s">
        <v>893</v>
      </c>
    </row>
    <row r="2" spans="2:8">
      <c r="B2" s="1717" t="s">
        <v>1039</v>
      </c>
      <c r="C2" s="1717"/>
      <c r="D2" s="1717"/>
      <c r="E2" s="1717"/>
      <c r="F2" s="1717"/>
    </row>
    <row r="4" spans="2:8" s="198" customFormat="1" ht="36">
      <c r="B4" s="197"/>
      <c r="C4" s="197"/>
      <c r="D4" s="941" t="s">
        <v>1463</v>
      </c>
      <c r="E4" s="941" t="s">
        <v>1464</v>
      </c>
      <c r="F4" s="1718" t="s">
        <v>1465</v>
      </c>
    </row>
    <row r="5" spans="2:8" s="198" customFormat="1" ht="28.5" customHeight="1" thickBot="1">
      <c r="B5" s="199"/>
      <c r="C5" s="199"/>
      <c r="D5" s="200" t="s">
        <v>1915</v>
      </c>
      <c r="E5" s="200" t="s">
        <v>1915</v>
      </c>
      <c r="F5" s="1719"/>
    </row>
    <row r="6" spans="2:8" s="198" customFormat="1" ht="20.25" customHeight="1">
      <c r="B6" s="1713" t="s">
        <v>1466</v>
      </c>
      <c r="C6" s="1713"/>
      <c r="D6" s="1713"/>
      <c r="E6" s="1713"/>
      <c r="F6" s="1713"/>
    </row>
    <row r="7" spans="2:8" s="202" customFormat="1" ht="20.100000000000001" customHeight="1">
      <c r="B7" s="926">
        <v>1</v>
      </c>
      <c r="C7" s="926" t="s">
        <v>1467</v>
      </c>
      <c r="D7" s="927">
        <v>6022001.5</v>
      </c>
      <c r="E7" s="928">
        <v>3181685.94</v>
      </c>
      <c r="F7" s="928"/>
      <c r="G7" s="201"/>
    </row>
    <row r="8" spans="2:8" s="202" customFormat="1" ht="20.100000000000001" customHeight="1">
      <c r="B8" s="771">
        <v>2</v>
      </c>
      <c r="C8" s="771" t="s">
        <v>1468</v>
      </c>
      <c r="D8" s="900">
        <v>213460.16</v>
      </c>
      <c r="E8" s="929">
        <v>212482.36</v>
      </c>
      <c r="F8" s="929"/>
      <c r="G8" s="201"/>
    </row>
    <row r="9" spans="2:8" s="202" customFormat="1" ht="20.100000000000001" customHeight="1">
      <c r="B9" s="771">
        <v>3</v>
      </c>
      <c r="C9" s="771" t="s">
        <v>1469</v>
      </c>
      <c r="D9" s="900">
        <v>0</v>
      </c>
      <c r="E9" s="929">
        <v>0</v>
      </c>
      <c r="F9" s="929"/>
      <c r="G9" s="201"/>
    </row>
    <row r="10" spans="2:8" s="202" customFormat="1" ht="20.100000000000001" customHeight="1">
      <c r="B10" s="771">
        <v>4</v>
      </c>
      <c r="C10" s="771" t="s">
        <v>1470</v>
      </c>
      <c r="D10" s="900">
        <v>963433.54</v>
      </c>
      <c r="E10" s="929">
        <v>3802747.87</v>
      </c>
      <c r="F10" s="929"/>
      <c r="G10" s="201"/>
    </row>
    <row r="11" spans="2:8" s="202" customFormat="1" ht="20.100000000000001" customHeight="1">
      <c r="B11" s="771">
        <v>5</v>
      </c>
      <c r="C11" s="771" t="s">
        <v>1471</v>
      </c>
      <c r="D11" s="900">
        <v>54675793.200000003</v>
      </c>
      <c r="E11" s="929">
        <v>54675793.200000003</v>
      </c>
      <c r="F11" s="929"/>
      <c r="G11" s="201"/>
    </row>
    <row r="12" spans="2:8" s="202" customFormat="1" ht="20.100000000000001" customHeight="1">
      <c r="B12" s="771"/>
      <c r="C12" s="771" t="s">
        <v>1472</v>
      </c>
      <c r="D12" s="900">
        <v>0</v>
      </c>
      <c r="E12" s="929">
        <v>0</v>
      </c>
      <c r="F12" s="929"/>
      <c r="G12" s="201"/>
    </row>
    <row r="13" spans="2:8" s="202" customFormat="1" ht="20.100000000000001" customHeight="1">
      <c r="B13" s="771"/>
      <c r="C13" s="771" t="s">
        <v>1473</v>
      </c>
      <c r="D13" s="900">
        <v>0</v>
      </c>
      <c r="E13" s="929">
        <v>58800</v>
      </c>
      <c r="F13" s="929">
        <v>55</v>
      </c>
      <c r="G13" s="201"/>
    </row>
    <row r="14" spans="2:8" s="202" customFormat="1" ht="20.100000000000001" customHeight="1">
      <c r="B14" s="771">
        <v>6</v>
      </c>
      <c r="C14" s="771" t="s">
        <v>1474</v>
      </c>
      <c r="D14" s="900">
        <v>13035582.390000001</v>
      </c>
      <c r="E14" s="929">
        <v>13035582.390000001</v>
      </c>
      <c r="F14" s="929"/>
      <c r="G14" s="201"/>
    </row>
    <row r="15" spans="2:8" s="202" customFormat="1" ht="20.100000000000001" customHeight="1">
      <c r="B15" s="771">
        <v>7</v>
      </c>
      <c r="C15" s="771" t="s">
        <v>1475</v>
      </c>
      <c r="D15" s="900">
        <v>0</v>
      </c>
      <c r="E15" s="929">
        <v>0</v>
      </c>
      <c r="F15" s="929"/>
      <c r="G15" s="201"/>
    </row>
    <row r="16" spans="2:8" s="202" customFormat="1" ht="20.100000000000001" customHeight="1">
      <c r="B16" s="771">
        <v>8</v>
      </c>
      <c r="C16" s="771" t="s">
        <v>1476</v>
      </c>
      <c r="D16" s="900">
        <v>766597.21</v>
      </c>
      <c r="E16" s="929">
        <v>766597.21</v>
      </c>
      <c r="F16" s="929"/>
      <c r="G16" s="201"/>
    </row>
    <row r="17" spans="2:7" s="202" customFormat="1" ht="20.100000000000001" customHeight="1">
      <c r="B17" s="771">
        <v>9</v>
      </c>
      <c r="C17" s="771" t="s">
        <v>1477</v>
      </c>
      <c r="D17" s="900">
        <v>0</v>
      </c>
      <c r="E17" s="929">
        <v>0</v>
      </c>
      <c r="F17" s="929"/>
      <c r="G17" s="201"/>
    </row>
    <row r="18" spans="2:7" s="202" customFormat="1" ht="20.100000000000001" customHeight="1">
      <c r="B18" s="771"/>
      <c r="C18" s="724" t="s">
        <v>1478</v>
      </c>
      <c r="D18" s="900">
        <v>552679.61</v>
      </c>
      <c r="E18" s="929">
        <v>796527.36</v>
      </c>
      <c r="F18" s="929"/>
      <c r="G18" s="201"/>
    </row>
    <row r="19" spans="2:7" s="202" customFormat="1" ht="20.100000000000001" customHeight="1">
      <c r="B19" s="771">
        <v>10</v>
      </c>
      <c r="C19" s="771" t="s">
        <v>1479</v>
      </c>
      <c r="D19" s="900">
        <v>0</v>
      </c>
      <c r="E19" s="929">
        <v>0</v>
      </c>
      <c r="F19" s="929"/>
      <c r="G19" s="201"/>
    </row>
    <row r="20" spans="2:7" s="202" customFormat="1" ht="20.100000000000001" customHeight="1">
      <c r="B20" s="771"/>
      <c r="C20" s="724" t="s">
        <v>1480</v>
      </c>
      <c r="D20" s="900">
        <v>0</v>
      </c>
      <c r="E20" s="929">
        <v>0</v>
      </c>
      <c r="F20" s="929"/>
      <c r="G20" s="201"/>
    </row>
    <row r="21" spans="2:7" s="202" customFormat="1" ht="20.100000000000001" customHeight="1">
      <c r="B21" s="771">
        <v>11</v>
      </c>
      <c r="C21" s="771" t="s">
        <v>1481</v>
      </c>
      <c r="D21" s="900">
        <v>0</v>
      </c>
      <c r="E21" s="929">
        <v>0</v>
      </c>
      <c r="F21" s="929"/>
      <c r="G21" s="201"/>
    </row>
    <row r="22" spans="2:7" s="202" customFormat="1" ht="20.100000000000001" customHeight="1">
      <c r="B22" s="771"/>
      <c r="C22" s="724" t="s">
        <v>1482</v>
      </c>
      <c r="D22" s="900">
        <v>7461553.2300000004</v>
      </c>
      <c r="E22" s="929">
        <v>7478489.7599999998</v>
      </c>
      <c r="F22" s="929"/>
      <c r="G22" s="201"/>
    </row>
    <row r="23" spans="2:7" s="202" customFormat="1" ht="20.100000000000001" customHeight="1">
      <c r="B23" s="771">
        <v>12</v>
      </c>
      <c r="C23" s="538" t="s">
        <v>1483</v>
      </c>
      <c r="D23" s="900">
        <v>0</v>
      </c>
      <c r="E23" s="929">
        <v>0</v>
      </c>
      <c r="F23" s="929"/>
    </row>
    <row r="24" spans="2:7" s="202" customFormat="1" ht="20.100000000000001" customHeight="1">
      <c r="B24" s="771">
        <v>13</v>
      </c>
      <c r="C24" s="538" t="s">
        <v>1484</v>
      </c>
      <c r="D24" s="900">
        <v>59703.23</v>
      </c>
      <c r="E24" s="929">
        <v>59703.23</v>
      </c>
      <c r="F24" s="929"/>
    </row>
    <row r="25" spans="2:7" s="202" customFormat="1" ht="20.100000000000001" customHeight="1">
      <c r="B25" s="771">
        <v>14</v>
      </c>
      <c r="C25" s="538" t="s">
        <v>1485</v>
      </c>
      <c r="D25" s="900">
        <v>298717.03000000003</v>
      </c>
      <c r="E25" s="929">
        <v>316646.5</v>
      </c>
      <c r="F25" s="929"/>
    </row>
    <row r="26" spans="2:7" s="202" customFormat="1" ht="20.100000000000001" customHeight="1">
      <c r="B26" s="771"/>
      <c r="C26" s="771" t="s">
        <v>1472</v>
      </c>
      <c r="D26" s="900">
        <v>0</v>
      </c>
      <c r="E26" s="929">
        <v>0</v>
      </c>
      <c r="F26" s="929"/>
    </row>
    <row r="27" spans="2:7" s="202" customFormat="1" ht="36">
      <c r="B27" s="771"/>
      <c r="C27" s="724" t="s">
        <v>1486</v>
      </c>
      <c r="D27" s="900">
        <v>0</v>
      </c>
      <c r="E27" s="929">
        <v>0</v>
      </c>
      <c r="F27" s="929">
        <v>23</v>
      </c>
    </row>
    <row r="28" spans="2:7" s="202" customFormat="1" ht="20.100000000000001" customHeight="1">
      <c r="B28" s="771"/>
      <c r="C28" s="724" t="s">
        <v>1487</v>
      </c>
      <c r="D28" s="900">
        <v>0</v>
      </c>
      <c r="E28" s="929">
        <v>0</v>
      </c>
      <c r="F28" s="929" t="s">
        <v>146</v>
      </c>
    </row>
    <row r="29" spans="2:7" s="202" customFormat="1" ht="20.100000000000001" customHeight="1">
      <c r="B29" s="771"/>
      <c r="C29" s="724" t="s">
        <v>1488</v>
      </c>
      <c r="D29" s="900">
        <v>0</v>
      </c>
      <c r="E29" s="929">
        <v>33732.15</v>
      </c>
      <c r="F29" s="929">
        <v>8</v>
      </c>
    </row>
    <row r="30" spans="2:7" s="202" customFormat="1" ht="20.100000000000001" customHeight="1">
      <c r="B30" s="771">
        <v>15</v>
      </c>
      <c r="C30" s="771" t="s">
        <v>1489</v>
      </c>
      <c r="D30" s="900">
        <v>499034.91</v>
      </c>
      <c r="E30" s="930">
        <v>301537.46999999997</v>
      </c>
      <c r="F30" s="930"/>
    </row>
    <row r="31" spans="2:7" s="202" customFormat="1" ht="20.100000000000001" customHeight="1">
      <c r="B31" s="771">
        <v>16</v>
      </c>
      <c r="C31" s="771" t="s">
        <v>1490</v>
      </c>
      <c r="D31" s="900">
        <v>15217.12</v>
      </c>
      <c r="E31" s="930">
        <v>12532.36</v>
      </c>
      <c r="F31" s="930"/>
    </row>
    <row r="32" spans="2:7" s="202" customFormat="1" ht="20.100000000000001" customHeight="1">
      <c r="B32" s="771">
        <v>17</v>
      </c>
      <c r="C32" s="771" t="s">
        <v>1491</v>
      </c>
      <c r="D32" s="900">
        <v>574697.27</v>
      </c>
      <c r="E32" s="930">
        <v>511729.06</v>
      </c>
      <c r="F32" s="930"/>
    </row>
    <row r="33" spans="2:6" s="202" customFormat="1" ht="20.100000000000001" customHeight="1">
      <c r="B33" s="771">
        <v>18</v>
      </c>
      <c r="C33" s="771" t="s">
        <v>1492</v>
      </c>
      <c r="D33" s="900">
        <v>182687.35</v>
      </c>
      <c r="E33" s="929">
        <v>182687.35</v>
      </c>
      <c r="F33" s="930"/>
    </row>
    <row r="34" spans="2:6" s="202" customFormat="1" ht="20.100000000000001" customHeight="1">
      <c r="B34" s="771"/>
      <c r="C34" s="771" t="s">
        <v>1472</v>
      </c>
      <c r="D34" s="900">
        <v>0</v>
      </c>
      <c r="E34" s="929">
        <v>0</v>
      </c>
      <c r="F34" s="929"/>
    </row>
    <row r="35" spans="2:6" s="202" customFormat="1" ht="36">
      <c r="B35" s="771"/>
      <c r="C35" s="724" t="s">
        <v>1493</v>
      </c>
      <c r="D35" s="900">
        <v>0</v>
      </c>
      <c r="E35" s="929">
        <v>100328.27</v>
      </c>
      <c r="F35" s="929">
        <v>8</v>
      </c>
    </row>
    <row r="36" spans="2:6" s="202" customFormat="1" ht="20.100000000000001" customHeight="1">
      <c r="B36" s="771">
        <v>19</v>
      </c>
      <c r="C36" s="771" t="s">
        <v>1494</v>
      </c>
      <c r="D36" s="900">
        <v>17944.66</v>
      </c>
      <c r="E36" s="929">
        <v>17938.8</v>
      </c>
      <c r="F36" s="929"/>
    </row>
    <row r="37" spans="2:6" s="202" customFormat="1" ht="20.100000000000001" customHeight="1">
      <c r="B37" s="771">
        <v>20</v>
      </c>
      <c r="C37" s="771" t="s">
        <v>1495</v>
      </c>
      <c r="D37" s="900">
        <v>2938986.12</v>
      </c>
      <c r="E37" s="929">
        <v>2933515.55</v>
      </c>
      <c r="F37" s="929"/>
    </row>
    <row r="38" spans="2:6" s="202" customFormat="1" ht="20.100000000000001" customHeight="1">
      <c r="B38" s="771"/>
      <c r="C38" s="771" t="s">
        <v>1472</v>
      </c>
      <c r="D38" s="900">
        <v>0</v>
      </c>
      <c r="E38" s="931">
        <v>0</v>
      </c>
      <c r="F38" s="931"/>
    </row>
    <row r="39" spans="2:6" s="202" customFormat="1" ht="24">
      <c r="B39" s="771"/>
      <c r="C39" s="724" t="s">
        <v>1496</v>
      </c>
      <c r="D39" s="900">
        <v>0</v>
      </c>
      <c r="E39" s="929">
        <v>188693.31</v>
      </c>
      <c r="F39" s="929">
        <v>10</v>
      </c>
    </row>
    <row r="40" spans="2:6" s="202" customFormat="1" ht="24">
      <c r="B40" s="771"/>
      <c r="C40" s="724" t="s">
        <v>1497</v>
      </c>
      <c r="D40" s="900">
        <v>0</v>
      </c>
      <c r="E40" s="929">
        <v>0</v>
      </c>
      <c r="F40" s="929">
        <v>21</v>
      </c>
    </row>
    <row r="41" spans="2:6" s="202" customFormat="1" ht="24">
      <c r="B41" s="771"/>
      <c r="C41" s="724" t="s">
        <v>1498</v>
      </c>
      <c r="D41" s="900">
        <v>0</v>
      </c>
      <c r="E41" s="929">
        <v>0</v>
      </c>
      <c r="F41" s="929">
        <v>25</v>
      </c>
    </row>
    <row r="42" spans="2:6" s="202" customFormat="1" ht="20.100000000000001" customHeight="1">
      <c r="B42" s="771"/>
      <c r="C42" s="724" t="s">
        <v>1487</v>
      </c>
      <c r="D42" s="900">
        <v>0</v>
      </c>
      <c r="E42" s="929">
        <v>-0.18</v>
      </c>
      <c r="F42" s="929" t="s">
        <v>146</v>
      </c>
    </row>
    <row r="43" spans="2:6" s="202" customFormat="1" ht="20.100000000000001" customHeight="1">
      <c r="B43" s="771">
        <v>21</v>
      </c>
      <c r="C43" s="771" t="s">
        <v>1094</v>
      </c>
      <c r="D43" s="900">
        <v>1582455.03</v>
      </c>
      <c r="E43" s="929">
        <v>1580040.52</v>
      </c>
      <c r="F43" s="929"/>
    </row>
    <row r="44" spans="2:6" s="202" customFormat="1" ht="20.100000000000001" customHeight="1">
      <c r="B44" s="771"/>
      <c r="C44" s="771" t="s">
        <v>1472</v>
      </c>
      <c r="D44" s="929">
        <v>0</v>
      </c>
      <c r="E44" s="931">
        <v>0</v>
      </c>
      <c r="F44" s="931"/>
    </row>
    <row r="45" spans="2:6" s="202" customFormat="1" ht="20.100000000000001" customHeight="1">
      <c r="B45" s="771"/>
      <c r="C45" s="724" t="s">
        <v>1499</v>
      </c>
      <c r="D45" s="929">
        <v>0</v>
      </c>
      <c r="E45" s="929">
        <v>457965.01</v>
      </c>
      <c r="F45" s="929">
        <v>15</v>
      </c>
    </row>
    <row r="46" spans="2:6" s="202" customFormat="1" ht="20.100000000000001" customHeight="1">
      <c r="B46" s="771"/>
      <c r="C46" s="724" t="s">
        <v>1500</v>
      </c>
      <c r="D46" s="929">
        <v>0</v>
      </c>
      <c r="E46" s="929">
        <v>25505.59</v>
      </c>
      <c r="F46" s="929" t="s">
        <v>146</v>
      </c>
    </row>
    <row r="47" spans="2:6" s="204" customFormat="1" ht="20.100000000000001" customHeight="1" thickBot="1">
      <c r="B47" s="1720" t="s">
        <v>1501</v>
      </c>
      <c r="C47" s="1720"/>
      <c r="D47" s="932">
        <v>89860543.569999993</v>
      </c>
      <c r="E47" s="933">
        <v>89866236.920000002</v>
      </c>
      <c r="F47" s="933"/>
    </row>
    <row r="48" spans="2:6" s="198" customFormat="1" ht="20.25" customHeight="1">
      <c r="B48" s="1713" t="s">
        <v>1502</v>
      </c>
      <c r="C48" s="1713"/>
      <c r="D48" s="1713"/>
      <c r="E48" s="1713"/>
      <c r="F48" s="1713"/>
    </row>
    <row r="49" spans="2:6" s="202" customFormat="1" ht="20.100000000000001" customHeight="1">
      <c r="B49" s="926">
        <v>22</v>
      </c>
      <c r="C49" s="926" t="s">
        <v>1503</v>
      </c>
      <c r="D49" s="927">
        <v>0</v>
      </c>
      <c r="E49" s="928">
        <v>0</v>
      </c>
      <c r="F49" s="928"/>
    </row>
    <row r="50" spans="2:6" s="202" customFormat="1" ht="20.100000000000001" customHeight="1">
      <c r="B50" s="771">
        <v>23</v>
      </c>
      <c r="C50" s="771" t="s">
        <v>1504</v>
      </c>
      <c r="D50" s="900">
        <v>1468360.28</v>
      </c>
      <c r="E50" s="929">
        <v>1468360.28</v>
      </c>
      <c r="F50" s="929"/>
    </row>
    <row r="51" spans="2:6" s="202" customFormat="1" ht="20.100000000000001" customHeight="1">
      <c r="B51" s="771">
        <v>24</v>
      </c>
      <c r="C51" s="771" t="s">
        <v>1505</v>
      </c>
      <c r="D51" s="900">
        <v>75430142.769999996</v>
      </c>
      <c r="E51" s="929">
        <v>75441450.079999998</v>
      </c>
      <c r="F51" s="929"/>
    </row>
    <row r="52" spans="2:6" s="202" customFormat="1" ht="20.100000000000001" customHeight="1">
      <c r="B52" s="771">
        <v>25</v>
      </c>
      <c r="C52" s="771" t="s">
        <v>1506</v>
      </c>
      <c r="D52" s="900">
        <v>1482085.51</v>
      </c>
      <c r="E52" s="929">
        <v>1482085.51</v>
      </c>
      <c r="F52" s="929"/>
    </row>
    <row r="53" spans="2:6" s="202" customFormat="1" ht="20.100000000000001" customHeight="1">
      <c r="B53" s="771">
        <v>26</v>
      </c>
      <c r="C53" s="771" t="s">
        <v>935</v>
      </c>
      <c r="D53" s="900">
        <v>1333056.3600000001</v>
      </c>
      <c r="E53" s="929">
        <v>1333056.3600000001</v>
      </c>
      <c r="F53" s="929"/>
    </row>
    <row r="54" spans="2:6" s="202" customFormat="1" ht="20.100000000000001" customHeight="1">
      <c r="B54" s="771"/>
      <c r="C54" s="771" t="s">
        <v>1472</v>
      </c>
      <c r="D54" s="900">
        <v>0</v>
      </c>
      <c r="E54" s="929">
        <v>0</v>
      </c>
      <c r="F54" s="929"/>
    </row>
    <row r="55" spans="2:6" s="202" customFormat="1" ht="20.100000000000001" customHeight="1">
      <c r="B55" s="771"/>
      <c r="C55" s="724" t="s">
        <v>1507</v>
      </c>
      <c r="D55" s="900">
        <v>0</v>
      </c>
      <c r="E55" s="929">
        <v>1047875.06</v>
      </c>
      <c r="F55" s="929">
        <v>46</v>
      </c>
    </row>
    <row r="56" spans="2:6" s="202" customFormat="1" ht="20.100000000000001" customHeight="1">
      <c r="B56" s="771"/>
      <c r="C56" s="934" t="s">
        <v>1508</v>
      </c>
      <c r="D56" s="900">
        <v>0</v>
      </c>
      <c r="E56" s="929">
        <v>216289.71</v>
      </c>
      <c r="F56" s="929" t="s">
        <v>1608</v>
      </c>
    </row>
    <row r="57" spans="2:6" s="202" customFormat="1" ht="20.100000000000001" customHeight="1">
      <c r="B57" s="771">
        <v>27</v>
      </c>
      <c r="C57" s="771" t="s">
        <v>1509</v>
      </c>
      <c r="D57" s="900">
        <v>0</v>
      </c>
      <c r="E57" s="929">
        <v>0</v>
      </c>
      <c r="F57" s="929"/>
    </row>
    <row r="58" spans="2:6" s="202" customFormat="1" ht="20.100000000000001" customHeight="1">
      <c r="B58" s="771">
        <v>28</v>
      </c>
      <c r="C58" s="771" t="s">
        <v>1510</v>
      </c>
      <c r="D58" s="900">
        <v>241505.46</v>
      </c>
      <c r="E58" s="929">
        <v>241505.46</v>
      </c>
      <c r="F58" s="929"/>
    </row>
    <row r="59" spans="2:6" s="202" customFormat="1" ht="20.100000000000001" customHeight="1">
      <c r="B59" s="771">
        <v>29</v>
      </c>
      <c r="C59" s="771" t="s">
        <v>1511</v>
      </c>
      <c r="D59" s="900">
        <v>0</v>
      </c>
      <c r="E59" s="929">
        <v>0</v>
      </c>
      <c r="F59" s="929"/>
    </row>
    <row r="60" spans="2:6" s="202" customFormat="1" ht="20.100000000000001" customHeight="1">
      <c r="B60" s="771">
        <v>30</v>
      </c>
      <c r="C60" s="771" t="s">
        <v>1480</v>
      </c>
      <c r="D60" s="900">
        <v>1817679.77</v>
      </c>
      <c r="E60" s="929">
        <v>1817679.77</v>
      </c>
      <c r="F60" s="929"/>
    </row>
    <row r="61" spans="2:6" s="202" customFormat="1" ht="20.100000000000001" customHeight="1">
      <c r="B61" s="771">
        <v>31</v>
      </c>
      <c r="C61" s="771" t="s">
        <v>1484</v>
      </c>
      <c r="D61" s="900">
        <v>177999.73</v>
      </c>
      <c r="E61" s="929">
        <v>177999.73</v>
      </c>
      <c r="F61" s="929"/>
    </row>
    <row r="62" spans="2:6" s="202" customFormat="1" ht="20.100000000000001" customHeight="1">
      <c r="B62" s="771">
        <v>32</v>
      </c>
      <c r="C62" s="771" t="s">
        <v>1512</v>
      </c>
      <c r="D62" s="900">
        <v>0</v>
      </c>
      <c r="E62" s="929">
        <v>0</v>
      </c>
      <c r="F62" s="929"/>
    </row>
    <row r="63" spans="2:6" s="202" customFormat="1" ht="20.100000000000001" customHeight="1">
      <c r="B63" s="771">
        <v>33</v>
      </c>
      <c r="C63" s="771" t="s">
        <v>1513</v>
      </c>
      <c r="D63" s="900">
        <v>561785.79</v>
      </c>
      <c r="E63" s="929">
        <v>559953.62</v>
      </c>
      <c r="F63" s="929"/>
    </row>
    <row r="64" spans="2:6" s="202" customFormat="1" ht="20.100000000000001" customHeight="1">
      <c r="B64" s="771">
        <v>34</v>
      </c>
      <c r="C64" s="771" t="s">
        <v>1514</v>
      </c>
      <c r="D64" s="900">
        <v>23680.44</v>
      </c>
      <c r="E64" s="929">
        <v>23680.44</v>
      </c>
      <c r="F64" s="929"/>
    </row>
    <row r="65" spans="2:6" s="202" customFormat="1" ht="20.100000000000001" customHeight="1">
      <c r="B65" s="771">
        <v>35</v>
      </c>
      <c r="C65" s="771" t="s">
        <v>1515</v>
      </c>
      <c r="D65" s="900">
        <v>11707.72</v>
      </c>
      <c r="E65" s="929">
        <v>11707.72</v>
      </c>
      <c r="F65" s="929"/>
    </row>
    <row r="66" spans="2:6" s="202" customFormat="1" ht="20.100000000000001" customHeight="1">
      <c r="B66" s="771">
        <v>36</v>
      </c>
      <c r="C66" s="771" t="s">
        <v>1516</v>
      </c>
      <c r="D66" s="900">
        <v>1391974.93</v>
      </c>
      <c r="E66" s="929">
        <v>1410648.23</v>
      </c>
      <c r="F66" s="929"/>
    </row>
    <row r="67" spans="2:6" s="202" customFormat="1" ht="20.100000000000001" customHeight="1" thickBot="1">
      <c r="B67" s="1720" t="s">
        <v>1517</v>
      </c>
      <c r="C67" s="1720"/>
      <c r="D67" s="932">
        <v>83939978.75</v>
      </c>
      <c r="E67" s="932">
        <v>83968127.189999998</v>
      </c>
      <c r="F67" s="167"/>
    </row>
    <row r="68" spans="2:6" s="198" customFormat="1" ht="20.25" customHeight="1">
      <c r="B68" s="1713" t="s">
        <v>1518</v>
      </c>
      <c r="C68" s="1713"/>
      <c r="D68" s="1713"/>
      <c r="E68" s="1713"/>
      <c r="F68" s="1713"/>
    </row>
    <row r="69" spans="2:6" s="202" customFormat="1" ht="20.100000000000001" customHeight="1">
      <c r="B69" s="926">
        <v>37</v>
      </c>
      <c r="C69" s="926" t="s">
        <v>914</v>
      </c>
      <c r="D69" s="927">
        <v>3000000</v>
      </c>
      <c r="E69" s="928">
        <v>3000000</v>
      </c>
      <c r="F69" s="928">
        <v>1</v>
      </c>
    </row>
    <row r="70" spans="2:6" s="202" customFormat="1" ht="20.100000000000001" customHeight="1">
      <c r="B70" s="771">
        <v>38</v>
      </c>
      <c r="C70" s="538" t="s">
        <v>916</v>
      </c>
      <c r="D70" s="900">
        <v>16470.669999999998</v>
      </c>
      <c r="E70" s="929">
        <v>16470.669999999998</v>
      </c>
      <c r="F70" s="929">
        <v>1</v>
      </c>
    </row>
    <row r="71" spans="2:6" s="202" customFormat="1" ht="20.100000000000001" customHeight="1">
      <c r="B71" s="771">
        <v>39</v>
      </c>
      <c r="C71" s="538" t="s">
        <v>1519</v>
      </c>
      <c r="D71" s="900">
        <v>0</v>
      </c>
      <c r="E71" s="929">
        <v>0</v>
      </c>
      <c r="F71" s="929"/>
    </row>
    <row r="72" spans="2:6" s="202" customFormat="1" ht="20.100000000000001" customHeight="1">
      <c r="B72" s="771">
        <v>40</v>
      </c>
      <c r="C72" s="771" t="s">
        <v>918</v>
      </c>
      <c r="D72" s="900">
        <v>400000</v>
      </c>
      <c r="E72" s="929">
        <v>400000</v>
      </c>
      <c r="F72" s="929">
        <v>31</v>
      </c>
    </row>
    <row r="73" spans="2:6" s="202" customFormat="1" ht="20.100000000000001" customHeight="1">
      <c r="B73" s="771">
        <v>41</v>
      </c>
      <c r="C73" s="771" t="s">
        <v>1520</v>
      </c>
      <c r="D73" s="900">
        <v>268533.83</v>
      </c>
      <c r="E73" s="929">
        <v>268533.83</v>
      </c>
      <c r="F73" s="929" t="s">
        <v>1609</v>
      </c>
    </row>
    <row r="74" spans="2:6" s="202" customFormat="1" ht="20.100000000000001" customHeight="1">
      <c r="B74" s="771">
        <v>42</v>
      </c>
      <c r="C74" s="771" t="s">
        <v>915</v>
      </c>
      <c r="D74" s="900">
        <v>0</v>
      </c>
      <c r="E74" s="929">
        <v>0</v>
      </c>
      <c r="F74" s="929">
        <v>1</v>
      </c>
    </row>
    <row r="75" spans="2:6" s="202" customFormat="1" ht="20.100000000000001" customHeight="1">
      <c r="B75" s="771">
        <v>43</v>
      </c>
      <c r="C75" s="771" t="s">
        <v>919</v>
      </c>
      <c r="D75" s="900">
        <v>1245949.75</v>
      </c>
      <c r="E75" s="929">
        <v>1245949.75</v>
      </c>
      <c r="F75" s="929" t="s">
        <v>1610</v>
      </c>
    </row>
    <row r="76" spans="2:6" s="202" customFormat="1" ht="20.100000000000001" customHeight="1">
      <c r="B76" s="771">
        <v>44</v>
      </c>
      <c r="C76" s="771" t="s">
        <v>1521</v>
      </c>
      <c r="D76" s="900">
        <v>207496.55</v>
      </c>
      <c r="E76" s="929">
        <v>207496.55</v>
      </c>
      <c r="F76" s="929" t="s">
        <v>1611</v>
      </c>
    </row>
    <row r="77" spans="2:6" s="202" customFormat="1" ht="20.100000000000001" customHeight="1">
      <c r="B77" s="1714" t="s">
        <v>1522</v>
      </c>
      <c r="C77" s="1714"/>
      <c r="D77" s="935">
        <v>5138450.8</v>
      </c>
      <c r="E77" s="935">
        <v>5138450.8</v>
      </c>
      <c r="F77" s="900"/>
    </row>
    <row r="78" spans="2:6" s="202" customFormat="1" ht="20.100000000000001" customHeight="1">
      <c r="B78" s="771">
        <v>45</v>
      </c>
      <c r="C78" s="771" t="s">
        <v>1523</v>
      </c>
      <c r="D78" s="929">
        <v>782114.02</v>
      </c>
      <c r="E78" s="929">
        <v>759658.93</v>
      </c>
      <c r="F78" s="929"/>
    </row>
    <row r="79" spans="2:6" s="202" customFormat="1" ht="20.100000000000001" customHeight="1">
      <c r="B79" s="771"/>
      <c r="C79" s="936" t="s">
        <v>1472</v>
      </c>
      <c r="D79" s="929">
        <v>0</v>
      </c>
      <c r="E79" s="929">
        <v>0</v>
      </c>
      <c r="F79" s="929"/>
    </row>
    <row r="80" spans="2:6" s="202" customFormat="1" ht="20.100000000000001" customHeight="1">
      <c r="B80" s="771"/>
      <c r="C80" s="934" t="s">
        <v>1524</v>
      </c>
      <c r="D80" s="900">
        <v>0</v>
      </c>
      <c r="E80" s="929">
        <v>433766.77</v>
      </c>
      <c r="F80" s="929" t="s">
        <v>1612</v>
      </c>
    </row>
    <row r="81" spans="2:6" s="202" customFormat="1" ht="20.100000000000001" customHeight="1">
      <c r="B81" s="771"/>
      <c r="C81" s="934" t="s">
        <v>1525</v>
      </c>
      <c r="D81" s="900">
        <v>0</v>
      </c>
      <c r="E81" s="929">
        <v>100110.6</v>
      </c>
      <c r="F81" s="929" t="s">
        <v>1613</v>
      </c>
    </row>
    <row r="82" spans="2:6" s="202" customFormat="1" ht="20.100000000000001" customHeight="1">
      <c r="B82" s="771"/>
      <c r="C82" s="934" t="s">
        <v>1526</v>
      </c>
      <c r="D82" s="900">
        <v>0</v>
      </c>
      <c r="E82" s="929">
        <v>40091.19</v>
      </c>
      <c r="F82" s="929" t="s">
        <v>1608</v>
      </c>
    </row>
    <row r="83" spans="2:6" s="202" customFormat="1" ht="20.100000000000001" customHeight="1">
      <c r="B83" s="1715" t="s">
        <v>1527</v>
      </c>
      <c r="C83" s="1715"/>
      <c r="D83" s="937">
        <v>5920564.8200000003</v>
      </c>
      <c r="E83" s="937">
        <v>5898109.7199999997</v>
      </c>
      <c r="F83" s="938"/>
    </row>
    <row r="84" spans="2:6" s="204" customFormat="1" ht="20.100000000000001" customHeight="1" thickBot="1">
      <c r="B84" s="1716" t="s">
        <v>1528</v>
      </c>
      <c r="C84" s="1716"/>
      <c r="D84" s="939">
        <v>89860543.569999993</v>
      </c>
      <c r="E84" s="939">
        <v>89866236.920000002</v>
      </c>
      <c r="F84" s="940"/>
    </row>
  </sheetData>
  <mergeCells count="10">
    <mergeCell ref="B68:F68"/>
    <mergeCell ref="B77:C77"/>
    <mergeCell ref="B83:C83"/>
    <mergeCell ref="B84:C84"/>
    <mergeCell ref="B2:F2"/>
    <mergeCell ref="F4:F5"/>
    <mergeCell ref="B6:F6"/>
    <mergeCell ref="B47:C47"/>
    <mergeCell ref="B48:F48"/>
    <mergeCell ref="B67:C67"/>
  </mergeCells>
  <hyperlinks>
    <hyperlink ref="H1" location="Índice!A1" display="Voltar ao Índice" xr:uid="{D22379C1-2970-4D9F-A937-6C1D95216497}"/>
  </hyperlinks>
  <pageMargins left="0.7" right="0.7" top="0.75" bottom="0.75" header="0.3" footer="0.3"/>
  <pageSetup paperSize="9" scale="59" orientation="landscape" r:id="rId1"/>
  <headerFooter>
    <oddHeader>&amp;CPT
Anexo VII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E0EB0-AB38-45BC-AD5F-9A853DB57C37}">
  <sheetPr>
    <pageSetUpPr autoPageBreaks="0" fitToPage="1"/>
  </sheetPr>
  <dimension ref="A1:J138"/>
  <sheetViews>
    <sheetView showGridLines="0" zoomScale="90" zoomScaleNormal="90" zoomScaleSheetLayoutView="100" zoomScalePageLayoutView="80" workbookViewId="0">
      <selection activeCell="J2" sqref="J2"/>
    </sheetView>
  </sheetViews>
  <sheetFormatPr defaultColWidth="9.140625" defaultRowHeight="14.25"/>
  <cols>
    <col min="1" max="1" width="4.7109375" style="5" customWidth="1"/>
    <col min="2" max="2" width="6.5703125" style="5" customWidth="1"/>
    <col min="3" max="3" width="71.5703125" style="5" customWidth="1"/>
    <col min="4" max="8" width="26" style="5" customWidth="1"/>
    <col min="9" max="9" width="4.7109375" style="5" customWidth="1"/>
    <col min="10" max="10" width="14.42578125" style="5" customWidth="1"/>
    <col min="11" max="16384" width="9.140625" style="5"/>
  </cols>
  <sheetData>
    <row r="1" spans="1:10" ht="20.25">
      <c r="B1" s="3" t="s">
        <v>1354</v>
      </c>
      <c r="C1" s="28"/>
      <c r="D1" s="28"/>
      <c r="E1" s="29"/>
      <c r="F1" s="29"/>
      <c r="G1" s="29"/>
      <c r="H1" s="29"/>
      <c r="J1" s="66" t="s">
        <v>893</v>
      </c>
    </row>
    <row r="2" spans="1:10" ht="18.75">
      <c r="A2" s="3"/>
      <c r="I2" s="3"/>
    </row>
    <row r="3" spans="1:10">
      <c r="B3" s="119"/>
      <c r="C3" s="119"/>
      <c r="D3" s="119"/>
      <c r="E3" s="119"/>
      <c r="F3" s="119"/>
    </row>
    <row r="4" spans="1:10" s="438" customFormat="1" ht="15" thickBot="1">
      <c r="A4" s="513"/>
      <c r="B4" s="512"/>
      <c r="C4" s="512"/>
      <c r="D4" s="516" t="s">
        <v>4</v>
      </c>
      <c r="E4" s="517" t="s">
        <v>5</v>
      </c>
      <c r="F4" s="517" t="s">
        <v>6</v>
      </c>
      <c r="G4" s="517" t="s">
        <v>41</v>
      </c>
      <c r="H4" s="517" t="s">
        <v>42</v>
      </c>
      <c r="I4" s="513"/>
    </row>
    <row r="5" spans="1:10" s="438" customFormat="1" ht="51">
      <c r="A5" s="456"/>
      <c r="B5" s="512"/>
      <c r="C5" s="515"/>
      <c r="D5" s="522" t="s">
        <v>1355</v>
      </c>
      <c r="E5" s="523" t="s">
        <v>1356</v>
      </c>
      <c r="F5" s="523" t="s">
        <v>1357</v>
      </c>
      <c r="G5" s="523" t="s">
        <v>1358</v>
      </c>
      <c r="H5" s="523" t="s">
        <v>1359</v>
      </c>
      <c r="I5" s="456"/>
    </row>
    <row r="6" spans="1:10" s="438" customFormat="1" ht="20.100000000000001" customHeight="1">
      <c r="A6" s="514"/>
      <c r="B6" s="518">
        <v>1</v>
      </c>
      <c r="C6" s="518" t="s">
        <v>631</v>
      </c>
      <c r="D6" s="1392">
        <v>0</v>
      </c>
      <c r="E6" s="1393">
        <v>24391272.105999999</v>
      </c>
      <c r="F6" s="1394">
        <v>1</v>
      </c>
      <c r="G6" s="1394">
        <v>0</v>
      </c>
      <c r="H6" s="1394">
        <v>0</v>
      </c>
      <c r="I6" s="514"/>
    </row>
    <row r="7" spans="1:10" s="438" customFormat="1" ht="20.100000000000001" customHeight="1">
      <c r="A7" s="513"/>
      <c r="B7" s="519" t="s">
        <v>1360</v>
      </c>
      <c r="C7" s="520" t="s">
        <v>1361</v>
      </c>
      <c r="D7" s="1395"/>
      <c r="E7" s="1392">
        <v>910816.65899999999</v>
      </c>
      <c r="F7" s="1396">
        <v>1</v>
      </c>
      <c r="G7" s="1396">
        <v>0</v>
      </c>
      <c r="H7" s="1396">
        <v>0</v>
      </c>
      <c r="I7" s="513"/>
    </row>
    <row r="8" spans="1:10" s="438" customFormat="1" ht="20.100000000000001" customHeight="1">
      <c r="A8" s="513"/>
      <c r="B8" s="519" t="s">
        <v>1362</v>
      </c>
      <c r="C8" s="520" t="s">
        <v>1363</v>
      </c>
      <c r="D8" s="1395"/>
      <c r="E8" s="1392">
        <v>371886.43199999997</v>
      </c>
      <c r="F8" s="1396">
        <v>1</v>
      </c>
      <c r="G8" s="1396">
        <v>0</v>
      </c>
      <c r="H8" s="1396">
        <v>0</v>
      </c>
      <c r="I8" s="513"/>
    </row>
    <row r="9" spans="1:10" s="438" customFormat="1" ht="20.100000000000001" customHeight="1">
      <c r="A9" s="514"/>
      <c r="B9" s="519">
        <v>2</v>
      </c>
      <c r="C9" s="521" t="s">
        <v>354</v>
      </c>
      <c r="D9" s="1392">
        <v>0</v>
      </c>
      <c r="E9" s="1392">
        <v>2427337.6660000002</v>
      </c>
      <c r="F9" s="1396">
        <v>1</v>
      </c>
      <c r="G9" s="1396">
        <v>0</v>
      </c>
      <c r="H9" s="1396">
        <v>0</v>
      </c>
      <c r="I9" s="514"/>
    </row>
    <row r="10" spans="1:10" s="438" customFormat="1" ht="20.100000000000001" customHeight="1">
      <c r="A10" s="514"/>
      <c r="B10" s="519">
        <v>3</v>
      </c>
      <c r="C10" s="521" t="s">
        <v>360</v>
      </c>
      <c r="D10" s="1392">
        <v>12573856.017990001</v>
      </c>
      <c r="E10" s="1392">
        <v>21694212.482999999</v>
      </c>
      <c r="F10" s="1397">
        <v>7.5499999999999998E-2</v>
      </c>
      <c r="G10" s="1397">
        <v>0.21990000000000001</v>
      </c>
      <c r="H10" s="1397">
        <v>0.70450000000000002</v>
      </c>
      <c r="I10" s="514"/>
    </row>
    <row r="11" spans="1:10" s="438" customFormat="1" ht="25.5">
      <c r="A11" s="514"/>
      <c r="B11" s="519" t="s">
        <v>632</v>
      </c>
      <c r="C11" s="520" t="s">
        <v>1364</v>
      </c>
      <c r="D11" s="1395"/>
      <c r="E11" s="1392">
        <v>21694212.482999999</v>
      </c>
      <c r="F11" s="1397">
        <v>7.5499999999999998E-2</v>
      </c>
      <c r="G11" s="1397">
        <v>0.21990000000000001</v>
      </c>
      <c r="H11" s="1397">
        <v>0.70450000000000002</v>
      </c>
      <c r="I11" s="514"/>
    </row>
    <row r="12" spans="1:10" s="438" customFormat="1" ht="20.100000000000001" customHeight="1">
      <c r="A12" s="514"/>
      <c r="B12" s="519" t="s">
        <v>633</v>
      </c>
      <c r="C12" s="520" t="s">
        <v>1365</v>
      </c>
      <c r="D12" s="1395"/>
      <c r="E12" s="1392">
        <v>20638660.816</v>
      </c>
      <c r="F12" s="1397">
        <v>7.9699999999999993E-2</v>
      </c>
      <c r="G12" s="1397">
        <v>0.23200000000000001</v>
      </c>
      <c r="H12" s="1397">
        <v>0.68840000000000001</v>
      </c>
      <c r="I12" s="514"/>
    </row>
    <row r="13" spans="1:10" s="438" customFormat="1" ht="20.100000000000001" customHeight="1">
      <c r="A13" s="513"/>
      <c r="B13" s="519">
        <v>4</v>
      </c>
      <c r="C13" s="521" t="s">
        <v>598</v>
      </c>
      <c r="D13" s="1392">
        <v>31372609.654849999</v>
      </c>
      <c r="E13" s="1392">
        <v>39843796.806999996</v>
      </c>
      <c r="F13" s="1397">
        <v>1.34E-2</v>
      </c>
      <c r="G13" s="1397">
        <v>0.16039999999999999</v>
      </c>
      <c r="H13" s="1397">
        <v>0.82630000000000003</v>
      </c>
      <c r="I13" s="513"/>
    </row>
    <row r="14" spans="1:10" s="438" customFormat="1" ht="20.100000000000001" customHeight="1">
      <c r="A14" s="513"/>
      <c r="B14" s="519" t="s">
        <v>634</v>
      </c>
      <c r="C14" s="521" t="s">
        <v>1366</v>
      </c>
      <c r="D14" s="1398"/>
      <c r="E14" s="1392">
        <v>1567095.22</v>
      </c>
      <c r="F14" s="1397">
        <v>2.5999999999999999E-3</v>
      </c>
      <c r="G14" s="1397">
        <v>8.9999999999999998E-4</v>
      </c>
      <c r="H14" s="1397">
        <v>0.99650000000000005</v>
      </c>
      <c r="I14" s="513"/>
    </row>
    <row r="15" spans="1:10" s="438" customFormat="1" ht="20.100000000000001" customHeight="1">
      <c r="A15" s="514"/>
      <c r="B15" s="519" t="s">
        <v>635</v>
      </c>
      <c r="C15" s="521" t="s">
        <v>1367</v>
      </c>
      <c r="D15" s="1398"/>
      <c r="E15" s="1392">
        <v>25438552.5</v>
      </c>
      <c r="F15" s="1397">
        <v>5.0000000000000001E-4</v>
      </c>
      <c r="G15" s="1397">
        <v>3.3799999999999997E-2</v>
      </c>
      <c r="H15" s="1397">
        <v>0.96579999999999999</v>
      </c>
      <c r="I15" s="514"/>
    </row>
    <row r="16" spans="1:10" s="438" customFormat="1" ht="20.100000000000001" customHeight="1">
      <c r="A16" s="513"/>
      <c r="B16" s="519" t="s">
        <v>636</v>
      </c>
      <c r="C16" s="521" t="s">
        <v>637</v>
      </c>
      <c r="D16" s="1398"/>
      <c r="E16" s="1392">
        <v>1870282.094</v>
      </c>
      <c r="F16" s="1396">
        <v>0</v>
      </c>
      <c r="G16" s="1396">
        <v>0</v>
      </c>
      <c r="H16" s="1396">
        <v>1</v>
      </c>
      <c r="I16" s="513"/>
    </row>
    <row r="17" spans="1:9" s="438" customFormat="1" ht="20.100000000000001" customHeight="1">
      <c r="A17" s="513"/>
      <c r="B17" s="519" t="s">
        <v>638</v>
      </c>
      <c r="C17" s="521" t="s">
        <v>639</v>
      </c>
      <c r="D17" s="1398"/>
      <c r="E17" s="1392">
        <v>3817934.17</v>
      </c>
      <c r="F17" s="1397">
        <v>0.15690000000000001</v>
      </c>
      <c r="G17" s="1397">
        <v>0.1119</v>
      </c>
      <c r="H17" s="1397">
        <v>0.73109999999999997</v>
      </c>
      <c r="I17" s="513"/>
    </row>
    <row r="18" spans="1:9" s="438" customFormat="1" ht="20.100000000000001" customHeight="1">
      <c r="A18" s="514"/>
      <c r="B18" s="519" t="s">
        <v>640</v>
      </c>
      <c r="C18" s="521" t="s">
        <v>639</v>
      </c>
      <c r="D18" s="1398"/>
      <c r="E18" s="1392">
        <v>7149932.8229999999</v>
      </c>
      <c r="F18" s="1397">
        <v>1.89E-2</v>
      </c>
      <c r="G18" s="1397">
        <v>0.69110000000000005</v>
      </c>
      <c r="H18" s="1397">
        <v>0.28999999999999998</v>
      </c>
      <c r="I18" s="514"/>
    </row>
    <row r="19" spans="1:9" s="438" customFormat="1" ht="20.100000000000001" customHeight="1">
      <c r="A19" s="513"/>
      <c r="B19" s="521">
        <v>5</v>
      </c>
      <c r="C19" s="521" t="s">
        <v>99</v>
      </c>
      <c r="D19" s="1392">
        <v>847783.6439299999</v>
      </c>
      <c r="E19" s="1392">
        <v>921719.70010999998</v>
      </c>
      <c r="F19" s="1397">
        <v>8.0199999999999994E-2</v>
      </c>
      <c r="G19" s="1396">
        <v>0</v>
      </c>
      <c r="H19" s="1397">
        <v>0.91979999999999995</v>
      </c>
      <c r="I19" s="513"/>
    </row>
    <row r="20" spans="1:9" s="438" customFormat="1" ht="20.100000000000001" customHeight="1">
      <c r="A20" s="513"/>
      <c r="B20" s="524">
        <v>6</v>
      </c>
      <c r="C20" s="524" t="s">
        <v>1368</v>
      </c>
      <c r="D20" s="1392">
        <v>5480445.69343</v>
      </c>
      <c r="E20" s="1399">
        <v>5537864.9709799998</v>
      </c>
      <c r="F20" s="1400">
        <v>1.04E-2</v>
      </c>
      <c r="G20" s="1401">
        <v>0</v>
      </c>
      <c r="H20" s="1400">
        <v>0.98960000000000004</v>
      </c>
      <c r="I20" s="513"/>
    </row>
    <row r="21" spans="1:9" s="438" customFormat="1" ht="20.100000000000001" customHeight="1" thickBot="1">
      <c r="A21" s="513"/>
      <c r="B21" s="525">
        <v>7</v>
      </c>
      <c r="C21" s="526" t="s">
        <v>1188</v>
      </c>
      <c r="D21" s="1402">
        <v>50274695.010199994</v>
      </c>
      <c r="E21" s="1402">
        <v>94816203.733089998</v>
      </c>
      <c r="F21" s="1403">
        <v>0.34870000000000001</v>
      </c>
      <c r="G21" s="1403">
        <v>0.1082</v>
      </c>
      <c r="H21" s="1403">
        <v>0.54310000000000003</v>
      </c>
      <c r="I21" s="513"/>
    </row>
    <row r="22" spans="1:9">
      <c r="A22" s="348"/>
      <c r="I22" s="348"/>
    </row>
    <row r="23" spans="1:9">
      <c r="A23" s="346"/>
      <c r="I23" s="346"/>
    </row>
    <row r="24" spans="1:9">
      <c r="A24" s="346"/>
      <c r="I24" s="346"/>
    </row>
    <row r="25" spans="1:9">
      <c r="A25" s="346"/>
      <c r="I25" s="346"/>
    </row>
    <row r="26" spans="1:9">
      <c r="A26" s="346"/>
      <c r="I26" s="346"/>
    </row>
    <row r="27" spans="1:9">
      <c r="A27" s="346"/>
      <c r="I27" s="346"/>
    </row>
    <row r="28" spans="1:9">
      <c r="A28" s="346"/>
      <c r="I28" s="346"/>
    </row>
    <row r="29" spans="1:9">
      <c r="A29" s="346"/>
      <c r="I29" s="346"/>
    </row>
    <row r="30" spans="1:9">
      <c r="A30" s="346"/>
      <c r="I30" s="346"/>
    </row>
    <row r="31" spans="1:9">
      <c r="A31" s="346"/>
      <c r="I31" s="346"/>
    </row>
    <row r="32" spans="1:9">
      <c r="A32" s="346"/>
      <c r="I32" s="346"/>
    </row>
    <row r="33" spans="1:9">
      <c r="A33" s="346"/>
      <c r="I33" s="346"/>
    </row>
    <row r="34" spans="1:9">
      <c r="A34" s="346"/>
      <c r="I34" s="346"/>
    </row>
    <row r="35" spans="1:9">
      <c r="A35" s="346"/>
      <c r="I35" s="346"/>
    </row>
    <row r="36" spans="1:9">
      <c r="A36" s="346"/>
      <c r="I36" s="346"/>
    </row>
    <row r="37" spans="1:9">
      <c r="A37" s="346"/>
      <c r="I37" s="346"/>
    </row>
    <row r="38" spans="1:9">
      <c r="A38" s="346"/>
      <c r="I38" s="346"/>
    </row>
    <row r="39" spans="1:9">
      <c r="A39" s="346"/>
      <c r="I39" s="346"/>
    </row>
    <row r="40" spans="1:9">
      <c r="A40" s="346"/>
      <c r="I40" s="346"/>
    </row>
    <row r="41" spans="1:9">
      <c r="A41" s="346"/>
      <c r="I41" s="346"/>
    </row>
    <row r="42" spans="1:9">
      <c r="A42" s="346"/>
      <c r="I42" s="346"/>
    </row>
    <row r="43" spans="1:9">
      <c r="A43" s="346"/>
      <c r="I43" s="346"/>
    </row>
    <row r="44" spans="1:9">
      <c r="A44" s="346"/>
      <c r="I44" s="346"/>
    </row>
    <row r="45" spans="1:9">
      <c r="A45" s="346"/>
      <c r="I45" s="346"/>
    </row>
    <row r="46" spans="1:9">
      <c r="A46" s="346"/>
      <c r="I46" s="346"/>
    </row>
    <row r="47" spans="1:9">
      <c r="A47" s="346"/>
      <c r="I47" s="346"/>
    </row>
    <row r="48" spans="1:9">
      <c r="A48" s="346"/>
      <c r="I48" s="346"/>
    </row>
    <row r="49" spans="1:9">
      <c r="A49" s="346"/>
      <c r="I49" s="346"/>
    </row>
    <row r="50" spans="1:9">
      <c r="A50" s="346"/>
      <c r="I50" s="346"/>
    </row>
    <row r="51" spans="1:9">
      <c r="A51" s="346"/>
      <c r="I51" s="346"/>
    </row>
    <row r="52" spans="1:9">
      <c r="A52" s="346"/>
      <c r="I52" s="346"/>
    </row>
    <row r="53" spans="1:9">
      <c r="A53" s="346"/>
      <c r="I53" s="346"/>
    </row>
    <row r="54" spans="1:9">
      <c r="A54" s="346"/>
      <c r="I54" s="346"/>
    </row>
    <row r="55" spans="1:9">
      <c r="A55" s="346"/>
      <c r="I55" s="346"/>
    </row>
    <row r="56" spans="1:9">
      <c r="A56" s="346"/>
      <c r="I56" s="346"/>
    </row>
    <row r="57" spans="1:9">
      <c r="A57" s="346"/>
      <c r="I57" s="346"/>
    </row>
    <row r="58" spans="1:9">
      <c r="A58" s="346"/>
      <c r="I58" s="346"/>
    </row>
    <row r="59" spans="1:9">
      <c r="A59" s="346"/>
      <c r="I59" s="346"/>
    </row>
    <row r="60" spans="1:9">
      <c r="A60" s="346"/>
      <c r="I60" s="346"/>
    </row>
    <row r="61" spans="1:9">
      <c r="A61" s="346"/>
      <c r="I61" s="346"/>
    </row>
    <row r="62" spans="1:9">
      <c r="A62" s="346"/>
      <c r="I62" s="346"/>
    </row>
    <row r="63" spans="1:9">
      <c r="A63" s="346"/>
      <c r="I63" s="346"/>
    </row>
    <row r="64" spans="1:9">
      <c r="A64" s="346"/>
      <c r="I64" s="346"/>
    </row>
    <row r="65" spans="1:9">
      <c r="A65" s="346"/>
      <c r="I65" s="346"/>
    </row>
    <row r="66" spans="1:9">
      <c r="A66" s="346"/>
      <c r="I66" s="346"/>
    </row>
    <row r="67" spans="1:9">
      <c r="A67" s="346"/>
      <c r="I67" s="346"/>
    </row>
    <row r="68" spans="1:9">
      <c r="A68" s="346"/>
      <c r="I68" s="346"/>
    </row>
    <row r="69" spans="1:9">
      <c r="A69" s="346"/>
      <c r="I69" s="346"/>
    </row>
    <row r="70" spans="1:9">
      <c r="A70" s="346"/>
      <c r="I70" s="346"/>
    </row>
    <row r="71" spans="1:9">
      <c r="A71" s="346"/>
      <c r="I71" s="346"/>
    </row>
    <row r="72" spans="1:9">
      <c r="A72" s="346"/>
      <c r="I72" s="346"/>
    </row>
    <row r="73" spans="1:9">
      <c r="A73" s="346"/>
      <c r="I73" s="346"/>
    </row>
    <row r="74" spans="1:9">
      <c r="A74" s="346"/>
      <c r="I74" s="346"/>
    </row>
    <row r="75" spans="1:9">
      <c r="A75" s="346"/>
      <c r="I75" s="346"/>
    </row>
    <row r="76" spans="1:9">
      <c r="A76" s="346"/>
      <c r="I76" s="346"/>
    </row>
    <row r="77" spans="1:9">
      <c r="A77" s="346"/>
      <c r="I77" s="346"/>
    </row>
    <row r="78" spans="1:9">
      <c r="A78" s="346"/>
      <c r="I78" s="346"/>
    </row>
    <row r="79" spans="1:9">
      <c r="A79" s="346"/>
      <c r="I79" s="346"/>
    </row>
    <row r="80" spans="1:9">
      <c r="A80" s="346"/>
      <c r="I80" s="346"/>
    </row>
    <row r="81" spans="1:9">
      <c r="A81" s="346"/>
      <c r="I81" s="346"/>
    </row>
    <row r="82" spans="1:9">
      <c r="A82" s="346"/>
      <c r="I82" s="346"/>
    </row>
    <row r="83" spans="1:9">
      <c r="A83" s="346"/>
      <c r="I83" s="346"/>
    </row>
    <row r="84" spans="1:9">
      <c r="A84" s="346"/>
      <c r="I84" s="346"/>
    </row>
    <row r="85" spans="1:9">
      <c r="A85" s="346"/>
      <c r="I85" s="346"/>
    </row>
    <row r="86" spans="1:9">
      <c r="A86" s="346"/>
      <c r="I86" s="346"/>
    </row>
    <row r="87" spans="1:9">
      <c r="A87" s="346"/>
      <c r="I87" s="346"/>
    </row>
    <row r="88" spans="1:9">
      <c r="A88" s="346"/>
      <c r="I88" s="346"/>
    </row>
    <row r="89" spans="1:9">
      <c r="A89" s="346"/>
      <c r="I89" s="346"/>
    </row>
    <row r="90" spans="1:9">
      <c r="A90" s="346"/>
      <c r="I90" s="346"/>
    </row>
    <row r="91" spans="1:9">
      <c r="A91" s="346"/>
      <c r="I91" s="346"/>
    </row>
    <row r="92" spans="1:9">
      <c r="A92" s="346"/>
      <c r="I92" s="346"/>
    </row>
    <row r="93" spans="1:9">
      <c r="A93" s="346"/>
      <c r="I93" s="346"/>
    </row>
    <row r="94" spans="1:9">
      <c r="A94" s="346"/>
      <c r="I94" s="346"/>
    </row>
    <row r="95" spans="1:9">
      <c r="A95" s="346"/>
      <c r="I95" s="346"/>
    </row>
    <row r="96" spans="1:9">
      <c r="A96" s="346"/>
      <c r="I96" s="346"/>
    </row>
    <row r="97" spans="1:9">
      <c r="A97" s="346"/>
      <c r="I97" s="346"/>
    </row>
    <row r="98" spans="1:9">
      <c r="A98" s="346"/>
      <c r="I98" s="346"/>
    </row>
    <row r="99" spans="1:9">
      <c r="A99" s="346"/>
      <c r="I99" s="346"/>
    </row>
    <row r="100" spans="1:9">
      <c r="A100" s="346"/>
      <c r="I100" s="346"/>
    </row>
    <row r="101" spans="1:9">
      <c r="A101" s="346"/>
      <c r="I101" s="346"/>
    </row>
    <row r="102" spans="1:9">
      <c r="A102" s="346"/>
      <c r="I102" s="346"/>
    </row>
    <row r="103" spans="1:9">
      <c r="A103" s="346"/>
      <c r="I103" s="346"/>
    </row>
    <row r="104" spans="1:9">
      <c r="A104" s="346"/>
      <c r="I104" s="346"/>
    </row>
    <row r="105" spans="1:9">
      <c r="A105" s="346"/>
      <c r="I105" s="346"/>
    </row>
    <row r="106" spans="1:9">
      <c r="A106" s="346"/>
      <c r="I106" s="346"/>
    </row>
    <row r="107" spans="1:9">
      <c r="A107" s="346"/>
      <c r="I107" s="346"/>
    </row>
    <row r="108" spans="1:9">
      <c r="A108" s="346"/>
      <c r="I108" s="346"/>
    </row>
    <row r="109" spans="1:9">
      <c r="A109" s="346"/>
      <c r="I109" s="346"/>
    </row>
    <row r="110" spans="1:9">
      <c r="A110" s="346"/>
      <c r="I110" s="346"/>
    </row>
    <row r="111" spans="1:9">
      <c r="A111" s="346"/>
      <c r="I111" s="346"/>
    </row>
    <row r="112" spans="1:9">
      <c r="A112" s="346"/>
      <c r="I112" s="346"/>
    </row>
    <row r="113" spans="1:9">
      <c r="A113" s="346"/>
      <c r="I113" s="346"/>
    </row>
    <row r="114" spans="1:9">
      <c r="A114" s="346"/>
      <c r="I114" s="346"/>
    </row>
    <row r="115" spans="1:9">
      <c r="A115" s="346"/>
      <c r="I115" s="346"/>
    </row>
    <row r="116" spans="1:9">
      <c r="A116" s="346"/>
      <c r="I116" s="346"/>
    </row>
    <row r="117" spans="1:9">
      <c r="A117" s="346"/>
      <c r="I117" s="346"/>
    </row>
    <row r="118" spans="1:9">
      <c r="A118" s="346"/>
      <c r="I118" s="346"/>
    </row>
    <row r="119" spans="1:9">
      <c r="A119" s="346"/>
      <c r="I119" s="346"/>
    </row>
    <row r="120" spans="1:9">
      <c r="A120" s="346"/>
      <c r="I120" s="346"/>
    </row>
    <row r="121" spans="1:9">
      <c r="A121" s="346"/>
      <c r="I121" s="346"/>
    </row>
    <row r="122" spans="1:9">
      <c r="A122" s="346"/>
      <c r="I122" s="346"/>
    </row>
    <row r="123" spans="1:9">
      <c r="A123" s="346"/>
      <c r="I123" s="346"/>
    </row>
    <row r="124" spans="1:9">
      <c r="A124" s="346"/>
      <c r="I124" s="346"/>
    </row>
    <row r="125" spans="1:9">
      <c r="A125" s="346"/>
      <c r="I125" s="346"/>
    </row>
    <row r="126" spans="1:9">
      <c r="A126" s="346"/>
      <c r="I126" s="346"/>
    </row>
    <row r="127" spans="1:9">
      <c r="A127" s="346"/>
      <c r="I127" s="346"/>
    </row>
    <row r="128" spans="1:9">
      <c r="A128" s="346"/>
      <c r="I128" s="346"/>
    </row>
    <row r="129" spans="1:9">
      <c r="A129" s="346"/>
      <c r="I129" s="346"/>
    </row>
    <row r="130" spans="1:9">
      <c r="A130" s="346"/>
      <c r="I130" s="346"/>
    </row>
    <row r="131" spans="1:9">
      <c r="A131" s="346"/>
      <c r="I131" s="346"/>
    </row>
    <row r="132" spans="1:9">
      <c r="A132" s="346"/>
      <c r="I132" s="346"/>
    </row>
    <row r="133" spans="1:9">
      <c r="A133" s="346"/>
      <c r="I133" s="346"/>
    </row>
    <row r="134" spans="1:9">
      <c r="A134" s="346"/>
      <c r="I134" s="346"/>
    </row>
    <row r="135" spans="1:9">
      <c r="A135" s="346"/>
      <c r="I135" s="346"/>
    </row>
    <row r="136" spans="1:9">
      <c r="A136" s="346"/>
      <c r="I136" s="346"/>
    </row>
    <row r="137" spans="1:9">
      <c r="A137" s="349"/>
      <c r="I137" s="349"/>
    </row>
    <row r="138" spans="1:9">
      <c r="A138" s="349"/>
      <c r="I138" s="349"/>
    </row>
  </sheetData>
  <hyperlinks>
    <hyperlink ref="J1" location="Índice!A1" display="Voltar ao Índice" xr:uid="{E32B564B-644A-4282-90EA-1CA884553025}"/>
  </hyperlinks>
  <pageMargins left="0.70866141732283472" right="0.70866141732283472" top="0.74803149606299213" bottom="0.74803149606299213" header="0.31496062992125984" footer="0.31496062992125984"/>
  <pageSetup paperSize="9" scale="69"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22:D23 B7:C21"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F966-09B2-45D3-B50F-BEBBEDB1F39A}">
  <sheetPr>
    <pageSetUpPr autoPageBreaks="0" fitToPage="1"/>
  </sheetPr>
  <dimension ref="A1:J24"/>
  <sheetViews>
    <sheetView showGridLines="0" zoomScale="90" zoomScaleNormal="90" zoomScaleSheetLayoutView="100" zoomScalePageLayoutView="70" workbookViewId="0">
      <selection activeCell="J2" sqref="J2"/>
    </sheetView>
  </sheetViews>
  <sheetFormatPr defaultColWidth="9.140625" defaultRowHeight="14.25"/>
  <cols>
    <col min="1" max="1" width="4.7109375" style="5" customWidth="1"/>
    <col min="2" max="2" width="7" style="5" customWidth="1"/>
    <col min="3" max="3" width="67.7109375" style="5" customWidth="1"/>
    <col min="4" max="4" width="29.42578125" style="5" customWidth="1"/>
    <col min="5" max="5" width="28.28515625" style="5" customWidth="1"/>
    <col min="6" max="6" width="4.7109375" style="5" customWidth="1"/>
    <col min="7" max="7" width="13.5703125" style="5" customWidth="1"/>
    <col min="8" max="16384" width="9.140625" style="5"/>
  </cols>
  <sheetData>
    <row r="1" spans="1:10" ht="20.25">
      <c r="B1" s="3" t="s">
        <v>615</v>
      </c>
      <c r="C1" s="28"/>
      <c r="D1" s="28"/>
      <c r="E1" s="28"/>
      <c r="G1" s="66" t="s">
        <v>893</v>
      </c>
      <c r="H1" s="26"/>
      <c r="I1" s="26"/>
      <c r="J1" s="26"/>
    </row>
    <row r="2" spans="1:10">
      <c r="B2" s="153" t="s">
        <v>1039</v>
      </c>
      <c r="C2" s="22"/>
      <c r="D2" s="30"/>
      <c r="E2" s="30"/>
    </row>
    <row r="3" spans="1:10" s="155" customFormat="1" ht="34.5" customHeight="1">
      <c r="B3" s="1757" t="s">
        <v>21</v>
      </c>
      <c r="C3" s="1758"/>
      <c r="D3" s="156" t="s">
        <v>641</v>
      </c>
      <c r="E3" s="156" t="s">
        <v>642</v>
      </c>
      <c r="F3" s="395"/>
    </row>
    <row r="4" spans="1:10" s="155" customFormat="1" ht="20.100000000000001" customHeight="1" thickBot="1">
      <c r="B4" s="1745"/>
      <c r="C4" s="1745"/>
      <c r="D4" s="321" t="s">
        <v>4</v>
      </c>
      <c r="E4" s="321" t="s">
        <v>5</v>
      </c>
      <c r="F4" s="395"/>
    </row>
    <row r="5" spans="1:10" s="155" customFormat="1" ht="20.100000000000001" customHeight="1">
      <c r="A5" s="395"/>
      <c r="B5" s="350">
        <v>1</v>
      </c>
      <c r="C5" s="351" t="s">
        <v>643</v>
      </c>
      <c r="D5" s="350"/>
      <c r="E5" s="350"/>
      <c r="F5" s="395"/>
    </row>
    <row r="6" spans="1:10" s="155" customFormat="1" ht="20.100000000000001" customHeight="1">
      <c r="A6" s="395"/>
      <c r="B6" s="352">
        <v>2</v>
      </c>
      <c r="C6" s="353" t="s">
        <v>644</v>
      </c>
      <c r="D6" s="352"/>
      <c r="E6" s="352"/>
      <c r="F6" s="395"/>
    </row>
    <row r="7" spans="1:10" s="155" customFormat="1" ht="20.100000000000001" customHeight="1">
      <c r="A7" s="395"/>
      <c r="B7" s="352">
        <v>3</v>
      </c>
      <c r="C7" s="353" t="s">
        <v>354</v>
      </c>
      <c r="D7" s="352"/>
      <c r="E7" s="352"/>
      <c r="F7" s="395"/>
    </row>
    <row r="8" spans="1:10" s="155" customFormat="1" ht="20.100000000000001" customHeight="1">
      <c r="A8" s="395"/>
      <c r="B8" s="352">
        <v>4</v>
      </c>
      <c r="C8" s="353" t="s">
        <v>645</v>
      </c>
      <c r="D8" s="352"/>
      <c r="E8" s="352"/>
      <c r="F8" s="395"/>
    </row>
    <row r="9" spans="1:10" s="155" customFormat="1" ht="20.100000000000001" customHeight="1">
      <c r="A9" s="395"/>
      <c r="B9" s="352" t="s">
        <v>634</v>
      </c>
      <c r="C9" s="353" t="s">
        <v>646</v>
      </c>
      <c r="D9" s="352"/>
      <c r="E9" s="352"/>
      <c r="F9" s="395"/>
    </row>
    <row r="10" spans="1:10" s="155" customFormat="1" ht="20.100000000000001" customHeight="1">
      <c r="A10" s="395"/>
      <c r="B10" s="352" t="s">
        <v>635</v>
      </c>
      <c r="C10" s="353" t="s">
        <v>647</v>
      </c>
      <c r="D10" s="352"/>
      <c r="E10" s="352"/>
      <c r="F10" s="395"/>
    </row>
    <row r="11" spans="1:10" s="155" customFormat="1" ht="20.100000000000001" customHeight="1">
      <c r="A11" s="395"/>
      <c r="B11" s="352">
        <v>5</v>
      </c>
      <c r="C11" s="354" t="s">
        <v>648</v>
      </c>
      <c r="D11" s="352"/>
      <c r="E11" s="355"/>
      <c r="F11" s="395"/>
    </row>
    <row r="12" spans="1:10" s="155" customFormat="1" ht="20.100000000000001" customHeight="1">
      <c r="A12" s="395"/>
      <c r="B12" s="352">
        <v>6</v>
      </c>
      <c r="C12" s="353" t="s">
        <v>644</v>
      </c>
      <c r="D12" s="352"/>
      <c r="E12" s="342"/>
      <c r="F12" s="395"/>
    </row>
    <row r="13" spans="1:10" s="155" customFormat="1" ht="20.100000000000001" customHeight="1">
      <c r="A13" s="395"/>
      <c r="B13" s="352">
        <v>7</v>
      </c>
      <c r="C13" s="353" t="s">
        <v>354</v>
      </c>
      <c r="D13" s="352"/>
      <c r="E13" s="342"/>
      <c r="F13" s="395"/>
    </row>
    <row r="14" spans="1:10" s="155" customFormat="1" ht="20.100000000000001" customHeight="1">
      <c r="A14" s="395"/>
      <c r="B14" s="352">
        <v>8</v>
      </c>
      <c r="C14" s="353" t="s">
        <v>645</v>
      </c>
      <c r="D14" s="352"/>
      <c r="E14" s="342"/>
      <c r="F14" s="395"/>
    </row>
    <row r="15" spans="1:10" s="155" customFormat="1" ht="20.100000000000001" customHeight="1">
      <c r="A15" s="395"/>
      <c r="B15" s="352" t="s">
        <v>649</v>
      </c>
      <c r="C15" s="356" t="s">
        <v>646</v>
      </c>
      <c r="D15" s="352"/>
      <c r="E15" s="342"/>
      <c r="F15" s="395"/>
    </row>
    <row r="16" spans="1:10" s="155" customFormat="1" ht="20.100000000000001" customHeight="1">
      <c r="A16" s="395"/>
      <c r="B16" s="352" t="s">
        <v>650</v>
      </c>
      <c r="C16" s="356" t="s">
        <v>647</v>
      </c>
      <c r="D16" s="352"/>
      <c r="E16" s="342"/>
      <c r="F16" s="395"/>
    </row>
    <row r="17" spans="1:6" s="155" customFormat="1" ht="20.100000000000001" customHeight="1">
      <c r="A17" s="395"/>
      <c r="B17" s="352">
        <v>9</v>
      </c>
      <c r="C17" s="353" t="s">
        <v>598</v>
      </c>
      <c r="D17" s="352"/>
      <c r="E17" s="342"/>
      <c r="F17" s="395"/>
    </row>
    <row r="18" spans="1:6" s="155" customFormat="1" ht="20.100000000000001" customHeight="1">
      <c r="A18" s="395"/>
      <c r="B18" s="352" t="s">
        <v>651</v>
      </c>
      <c r="C18" s="356" t="s">
        <v>652</v>
      </c>
      <c r="D18" s="352"/>
      <c r="E18" s="342"/>
      <c r="F18" s="395"/>
    </row>
    <row r="19" spans="1:6" s="155" customFormat="1" ht="20.100000000000001" customHeight="1">
      <c r="A19" s="395"/>
      <c r="B19" s="352" t="s">
        <v>653</v>
      </c>
      <c r="C19" s="356" t="s">
        <v>654</v>
      </c>
      <c r="D19" s="352"/>
      <c r="E19" s="342"/>
      <c r="F19" s="395"/>
    </row>
    <row r="20" spans="1:6" s="155" customFormat="1" ht="20.100000000000001" customHeight="1">
      <c r="A20" s="395"/>
      <c r="B20" s="352" t="s">
        <v>655</v>
      </c>
      <c r="C20" s="356" t="s">
        <v>637</v>
      </c>
      <c r="D20" s="352"/>
      <c r="E20" s="342"/>
      <c r="F20" s="395"/>
    </row>
    <row r="21" spans="1:6" s="155" customFormat="1" ht="20.100000000000001" customHeight="1">
      <c r="A21" s="395"/>
      <c r="B21" s="352" t="s">
        <v>656</v>
      </c>
      <c r="C21" s="356" t="s">
        <v>657</v>
      </c>
      <c r="D21" s="352"/>
      <c r="E21" s="342"/>
      <c r="F21" s="395"/>
    </row>
    <row r="22" spans="1:6" s="155" customFormat="1" ht="20.100000000000001" customHeight="1">
      <c r="A22" s="395"/>
      <c r="B22" s="528" t="s">
        <v>658</v>
      </c>
      <c r="C22" s="527" t="s">
        <v>659</v>
      </c>
      <c r="D22" s="528"/>
      <c r="E22" s="357"/>
      <c r="F22" s="395"/>
    </row>
    <row r="23" spans="1:6" s="154" customFormat="1" ht="20.100000000000001" customHeight="1" thickBot="1">
      <c r="B23" s="529">
        <v>10</v>
      </c>
      <c r="C23" s="400" t="s">
        <v>660</v>
      </c>
      <c r="D23" s="530"/>
      <c r="E23" s="531"/>
    </row>
    <row r="24" spans="1:6" s="125" customFormat="1" ht="12.75"/>
  </sheetData>
  <mergeCells count="2">
    <mergeCell ref="B4:C4"/>
    <mergeCell ref="B3:C3"/>
  </mergeCells>
  <hyperlinks>
    <hyperlink ref="G1" location="Índice!A1" display="Voltar ao Índice" xr:uid="{E59296CF-3BF9-4DC0-B877-F03638D71A41}"/>
  </hyperlinks>
  <pageMargins left="0.70866141732283472" right="0.70866141732283472" top="0.74803149606299213" bottom="0.74803149606299213" header="0.31496062992125984" footer="0.31496062992125984"/>
  <pageSetup paperSize="9" scale="74" orientation="landscape" r:id="rId1"/>
  <headerFooter>
    <oddHeader>&amp;CPT
Anexo XXI</oddHeader>
    <oddFooter>&amp;C&amp;P</oddFooter>
    <evenHeader>&amp;L&amp;"Times New Roman,Regular"&amp;12&amp;K000000Banco Central da Irlanda - RESTRITO</evenHeader>
    <firstHeader>&amp;L&amp;"Times New Roman,Regular"&amp;12&amp;K000000Banco Central da Irlanda - RESTRITO</firstHeader>
  </headerFooter>
  <ignoredErrors>
    <ignoredError sqref="B9:B2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D3F1C-6783-4F66-A399-4C0F144929C7}">
  <sheetPr>
    <pageSetUpPr fitToPage="1"/>
  </sheetPr>
  <dimension ref="A1:S27"/>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5.42578125" style="5" customWidth="1"/>
    <col min="3" max="3" width="32.7109375" style="5" customWidth="1"/>
    <col min="4" max="4" width="16.42578125" style="5" bestFit="1" customWidth="1"/>
    <col min="5" max="10" width="15.5703125" style="5" customWidth="1"/>
    <col min="11" max="15" width="15.7109375" style="5" customWidth="1"/>
    <col min="16" max="17" width="15.28515625" style="5" customWidth="1"/>
    <col min="18" max="18" width="4.7109375" style="5" customWidth="1"/>
    <col min="19" max="19" width="15.85546875" style="5" customWidth="1"/>
    <col min="20" max="16384" width="9.140625" style="5"/>
  </cols>
  <sheetData>
    <row r="1" spans="1:19" ht="18.75">
      <c r="B1" s="3" t="s">
        <v>616</v>
      </c>
      <c r="S1" s="66" t="s">
        <v>893</v>
      </c>
    </row>
    <row r="2" spans="1:19">
      <c r="B2" s="153" t="s">
        <v>1039</v>
      </c>
    </row>
    <row r="4" spans="1:19">
      <c r="C4" s="31"/>
    </row>
    <row r="5" spans="1:19" s="154" customFormat="1" ht="32.25" customHeight="1">
      <c r="A5" s="125"/>
      <c r="B5" s="1773" t="s">
        <v>618</v>
      </c>
      <c r="C5" s="1773"/>
      <c r="D5" s="1775" t="s">
        <v>661</v>
      </c>
      <c r="E5" s="1776" t="s">
        <v>662</v>
      </c>
      <c r="F5" s="1776"/>
      <c r="G5" s="1776"/>
      <c r="H5" s="1776"/>
      <c r="I5" s="1776"/>
      <c r="J5" s="1776"/>
      <c r="K5" s="1776"/>
      <c r="L5" s="1776"/>
      <c r="M5" s="1776"/>
      <c r="N5" s="1776"/>
      <c r="O5" s="1776"/>
      <c r="P5" s="1776" t="s">
        <v>663</v>
      </c>
      <c r="Q5" s="1776"/>
      <c r="R5" s="5"/>
    </row>
    <row r="6" spans="1:19" s="154" customFormat="1" ht="44.45" customHeight="1">
      <c r="A6" s="177"/>
      <c r="B6" s="1773"/>
      <c r="C6" s="1773"/>
      <c r="D6" s="1775"/>
      <c r="E6" s="1777" t="s">
        <v>664</v>
      </c>
      <c r="F6" s="1777"/>
      <c r="G6" s="1777"/>
      <c r="H6" s="1777"/>
      <c r="I6" s="1777"/>
      <c r="J6" s="1777"/>
      <c r="K6" s="1777"/>
      <c r="L6" s="1777"/>
      <c r="M6" s="1777"/>
      <c r="N6" s="1777" t="s">
        <v>886</v>
      </c>
      <c r="O6" s="1777"/>
      <c r="P6" s="1775" t="s">
        <v>1074</v>
      </c>
      <c r="Q6" s="1775" t="s">
        <v>1075</v>
      </c>
      <c r="R6" s="877"/>
      <c r="S6" s="258"/>
    </row>
    <row r="7" spans="1:19" s="154" customFormat="1" ht="12.75">
      <c r="A7" s="177"/>
      <c r="B7" s="1773"/>
      <c r="C7" s="1773"/>
      <c r="D7" s="1775"/>
      <c r="E7" s="1775" t="s">
        <v>1076</v>
      </c>
      <c r="F7" s="1775" t="s">
        <v>1077</v>
      </c>
      <c r="G7" s="1006"/>
      <c r="H7" s="1006"/>
      <c r="I7" s="1006"/>
      <c r="J7" s="1775" t="s">
        <v>1078</v>
      </c>
      <c r="K7" s="1006"/>
      <c r="L7" s="1006"/>
      <c r="M7" s="1006"/>
      <c r="N7" s="1775" t="s">
        <v>1079</v>
      </c>
      <c r="O7" s="1775" t="s">
        <v>1080</v>
      </c>
      <c r="P7" s="1775"/>
      <c r="Q7" s="1775"/>
      <c r="R7" s="339"/>
      <c r="S7" s="258"/>
    </row>
    <row r="8" spans="1:19" s="154" customFormat="1" ht="91.5" customHeight="1">
      <c r="A8" s="177"/>
      <c r="B8" s="1773"/>
      <c r="C8" s="1773"/>
      <c r="D8" s="876"/>
      <c r="E8" s="1775"/>
      <c r="F8" s="1775"/>
      <c r="G8" s="876" t="s">
        <v>1081</v>
      </c>
      <c r="H8" s="876" t="s">
        <v>1082</v>
      </c>
      <c r="I8" s="876" t="s">
        <v>1083</v>
      </c>
      <c r="J8" s="1775"/>
      <c r="K8" s="876" t="s">
        <v>1084</v>
      </c>
      <c r="L8" s="876" t="s">
        <v>1085</v>
      </c>
      <c r="M8" s="876" t="s">
        <v>1086</v>
      </c>
      <c r="N8" s="1775"/>
      <c r="O8" s="1775"/>
      <c r="P8" s="1775"/>
      <c r="Q8" s="1775"/>
      <c r="R8" s="339"/>
      <c r="S8" s="829"/>
    </row>
    <row r="9" spans="1:19" s="879" customFormat="1" ht="13.5" thickBot="1">
      <c r="A9" s="177"/>
      <c r="B9" s="1774"/>
      <c r="C9" s="1774"/>
      <c r="D9" s="1066" t="s">
        <v>4</v>
      </c>
      <c r="E9" s="1066" t="s">
        <v>5</v>
      </c>
      <c r="F9" s="1066" t="s">
        <v>6</v>
      </c>
      <c r="G9" s="1066" t="s">
        <v>41</v>
      </c>
      <c r="H9" s="1066" t="s">
        <v>42</v>
      </c>
      <c r="I9" s="1066" t="s">
        <v>96</v>
      </c>
      <c r="J9" s="1066" t="s">
        <v>97</v>
      </c>
      <c r="K9" s="1066" t="s">
        <v>98</v>
      </c>
      <c r="L9" s="1066" t="s">
        <v>226</v>
      </c>
      <c r="M9" s="1066" t="s">
        <v>227</v>
      </c>
      <c r="N9" s="1066" t="s">
        <v>228</v>
      </c>
      <c r="O9" s="1066" t="s">
        <v>229</v>
      </c>
      <c r="P9" s="1066" t="s">
        <v>230</v>
      </c>
      <c r="Q9" s="1066" t="s">
        <v>446</v>
      </c>
      <c r="R9" s="308"/>
      <c r="S9" s="258"/>
    </row>
    <row r="10" spans="1:19" s="205" customFormat="1" ht="20.100000000000001" customHeight="1">
      <c r="B10" s="736">
        <v>1</v>
      </c>
      <c r="C10" s="737" t="s">
        <v>644</v>
      </c>
      <c r="D10" s="1067"/>
      <c r="E10" s="1067"/>
      <c r="F10" s="1067"/>
      <c r="G10" s="1067"/>
      <c r="H10" s="1067"/>
      <c r="I10" s="1067"/>
      <c r="J10" s="1067"/>
      <c r="K10" s="1067"/>
      <c r="L10" s="1067"/>
      <c r="M10" s="1067"/>
      <c r="N10" s="1067"/>
      <c r="O10" s="1067"/>
      <c r="P10" s="779"/>
      <c r="Q10" s="779"/>
    </row>
    <row r="11" spans="1:19" s="205" customFormat="1" ht="20.100000000000001" customHeight="1">
      <c r="B11" s="738">
        <v>2</v>
      </c>
      <c r="C11" s="554" t="s">
        <v>354</v>
      </c>
      <c r="D11" s="766"/>
      <c r="E11" s="766"/>
      <c r="F11" s="766"/>
      <c r="G11" s="766"/>
      <c r="H11" s="766"/>
      <c r="I11" s="766"/>
      <c r="J11" s="766"/>
      <c r="K11" s="766"/>
      <c r="L11" s="766"/>
      <c r="M11" s="766"/>
      <c r="N11" s="766"/>
      <c r="O11" s="766"/>
      <c r="P11" s="727"/>
      <c r="Q11" s="727"/>
    </row>
    <row r="12" spans="1:19" s="205" customFormat="1" ht="20.100000000000001" customHeight="1">
      <c r="B12" s="738">
        <v>3</v>
      </c>
      <c r="C12" s="554" t="s">
        <v>360</v>
      </c>
      <c r="D12" s="1061">
        <f>+D13+D14+D15</f>
        <v>11640347.053719999</v>
      </c>
      <c r="E12" s="1062">
        <v>3.0544686742512008E-2</v>
      </c>
      <c r="F12" s="1062">
        <v>0.32086762720759021</v>
      </c>
      <c r="G12" s="1062">
        <v>0.23002499904797144</v>
      </c>
      <c r="H12" s="1062">
        <v>0</v>
      </c>
      <c r="I12" s="1062">
        <v>9.0842628159618785E-2</v>
      </c>
      <c r="J12" s="1062">
        <v>0</v>
      </c>
      <c r="K12" s="1062">
        <v>0</v>
      </c>
      <c r="L12" s="1062">
        <v>0</v>
      </c>
      <c r="M12" s="1062">
        <v>0</v>
      </c>
      <c r="N12" s="1062">
        <v>0</v>
      </c>
      <c r="O12" s="1062">
        <v>0</v>
      </c>
      <c r="P12" s="1404">
        <f>SUM(P13:P15)</f>
        <v>8670627.080425499</v>
      </c>
      <c r="Q12" s="1061">
        <v>8584779.2875500005</v>
      </c>
    </row>
    <row r="13" spans="1:19" s="205" customFormat="1" ht="20.100000000000001" customHeight="1">
      <c r="B13" s="738" t="s">
        <v>632</v>
      </c>
      <c r="C13" s="554" t="s">
        <v>646</v>
      </c>
      <c r="D13" s="1068">
        <v>4359074.4042400001</v>
      </c>
      <c r="E13" s="1069">
        <v>2.7783127113453154E-2</v>
      </c>
      <c r="F13" s="1069">
        <v>0.50451403548213369</v>
      </c>
      <c r="G13" s="1069">
        <v>0.35757493615247365</v>
      </c>
      <c r="H13" s="1069">
        <v>0</v>
      </c>
      <c r="I13" s="1069">
        <v>0.14693909932966004</v>
      </c>
      <c r="J13" s="1069">
        <v>0</v>
      </c>
      <c r="K13" s="1069">
        <v>0</v>
      </c>
      <c r="L13" s="1069">
        <v>0</v>
      </c>
      <c r="M13" s="1069">
        <v>0</v>
      </c>
      <c r="N13" s="1069">
        <v>0</v>
      </c>
      <c r="O13" s="1069">
        <v>0</v>
      </c>
      <c r="P13" s="1392">
        <f>+Q13*(1+1%)</f>
        <v>3314225.3615808995</v>
      </c>
      <c r="Q13" s="1068">
        <v>3281411.2490899996</v>
      </c>
    </row>
    <row r="14" spans="1:19" s="205" customFormat="1" ht="24">
      <c r="B14" s="738" t="s">
        <v>633</v>
      </c>
      <c r="C14" s="554" t="s">
        <v>647</v>
      </c>
      <c r="D14" s="1068"/>
      <c r="E14" s="1069"/>
      <c r="F14" s="1069"/>
      <c r="G14" s="1069"/>
      <c r="H14" s="1069"/>
      <c r="I14" s="1069"/>
      <c r="J14" s="1069"/>
      <c r="K14" s="1069"/>
      <c r="L14" s="1069"/>
      <c r="M14" s="1069"/>
      <c r="N14" s="1069"/>
      <c r="O14" s="1069"/>
      <c r="P14" s="1392"/>
      <c r="Q14" s="1068"/>
    </row>
    <row r="15" spans="1:19" s="205" customFormat="1" ht="20.100000000000001" customHeight="1">
      <c r="B15" s="738" t="s">
        <v>665</v>
      </c>
      <c r="C15" s="554" t="s">
        <v>666</v>
      </c>
      <c r="D15" s="1068">
        <v>7281272.6494799992</v>
      </c>
      <c r="E15" s="1069">
        <v>3.2197947714091298E-2</v>
      </c>
      <c r="F15" s="1069">
        <v>0.21092416041578677</v>
      </c>
      <c r="G15" s="1069">
        <v>0.15366476741533719</v>
      </c>
      <c r="H15" s="1069">
        <v>0</v>
      </c>
      <c r="I15" s="1069">
        <v>5.7259393000449577E-2</v>
      </c>
      <c r="J15" s="1069">
        <v>0</v>
      </c>
      <c r="K15" s="1069">
        <v>0</v>
      </c>
      <c r="L15" s="1069">
        <v>0</v>
      </c>
      <c r="M15" s="1069">
        <v>0</v>
      </c>
      <c r="N15" s="1069">
        <v>0</v>
      </c>
      <c r="O15" s="1069">
        <v>0</v>
      </c>
      <c r="P15" s="1392">
        <f t="shared" ref="P15" si="0">+Q15*(1+1%)</f>
        <v>5356401.7188446</v>
      </c>
      <c r="Q15" s="1068">
        <v>5303368.0384600004</v>
      </c>
    </row>
    <row r="16" spans="1:19" s="205" customFormat="1" ht="20.100000000000001" customHeight="1">
      <c r="B16" s="738">
        <v>4</v>
      </c>
      <c r="C16" s="554" t="s">
        <v>598</v>
      </c>
      <c r="D16" s="1404">
        <f>D17+D18+D19+D20+D21</f>
        <v>31372245.938350003</v>
      </c>
      <c r="E16" s="1062">
        <v>1.1523378206980024E-2</v>
      </c>
      <c r="F16" s="1062">
        <v>0.83549772006054113</v>
      </c>
      <c r="G16" s="1062">
        <v>0.82888084345476898</v>
      </c>
      <c r="H16" s="1062">
        <v>0</v>
      </c>
      <c r="I16" s="1062">
        <v>6.6168766057721979E-3</v>
      </c>
      <c r="J16" s="1062">
        <v>0</v>
      </c>
      <c r="K16" s="1062">
        <v>0</v>
      </c>
      <c r="L16" s="1062">
        <v>0</v>
      </c>
      <c r="M16" s="1062">
        <v>0</v>
      </c>
      <c r="N16" s="1062">
        <v>0</v>
      </c>
      <c r="O16" s="1062">
        <v>0</v>
      </c>
      <c r="P16" s="1404">
        <f>SUM(P17:P21)</f>
        <v>6101194.8731526006</v>
      </c>
      <c r="Q16" s="1061">
        <v>5981563.6011299994</v>
      </c>
    </row>
    <row r="17" spans="2:17" s="205" customFormat="1" ht="20.100000000000001" customHeight="1">
      <c r="B17" s="738" t="s">
        <v>634</v>
      </c>
      <c r="C17" s="554" t="s">
        <v>887</v>
      </c>
      <c r="D17" s="1068">
        <v>1508527.33678</v>
      </c>
      <c r="E17" s="1069">
        <v>2.0669622909556405E-3</v>
      </c>
      <c r="F17" s="1069">
        <v>0.99338384952883663</v>
      </c>
      <c r="G17" s="1069">
        <v>0.98730599928611529</v>
      </c>
      <c r="H17" s="1069">
        <v>0</v>
      </c>
      <c r="I17" s="1069">
        <v>6.0778502427212746E-3</v>
      </c>
      <c r="J17" s="1069">
        <v>0</v>
      </c>
      <c r="K17" s="1069">
        <v>0</v>
      </c>
      <c r="L17" s="1069">
        <v>0</v>
      </c>
      <c r="M17" s="1069">
        <v>0</v>
      </c>
      <c r="N17" s="1069">
        <v>0</v>
      </c>
      <c r="O17" s="1069">
        <v>0</v>
      </c>
      <c r="P17" s="1392">
        <f>+Q17*(1+2%)</f>
        <v>225267.44106839999</v>
      </c>
      <c r="Q17" s="1068">
        <v>220850.43242</v>
      </c>
    </row>
    <row r="18" spans="2:17" s="205" customFormat="1" ht="20.100000000000001" customHeight="1">
      <c r="B18" s="738" t="s">
        <v>635</v>
      </c>
      <c r="C18" s="554" t="s">
        <v>888</v>
      </c>
      <c r="D18" s="1068">
        <v>24552137.436580002</v>
      </c>
      <c r="E18" s="1069">
        <v>4.0824109045050141E-4</v>
      </c>
      <c r="F18" s="1069">
        <v>0.98893447404154611</v>
      </c>
      <c r="G18" s="1069">
        <v>0.9887155815254105</v>
      </c>
      <c r="H18" s="1069">
        <v>0</v>
      </c>
      <c r="I18" s="1069">
        <v>2.1889251613559766E-4</v>
      </c>
      <c r="J18" s="1069">
        <v>0</v>
      </c>
      <c r="K18" s="1069">
        <v>0</v>
      </c>
      <c r="L18" s="1069">
        <v>0</v>
      </c>
      <c r="M18" s="1069">
        <v>0</v>
      </c>
      <c r="N18" s="1069">
        <v>0</v>
      </c>
      <c r="O18" s="1069">
        <v>0</v>
      </c>
      <c r="P18" s="1392">
        <f>+Q18*(1+2%)</f>
        <v>4232148.5147202006</v>
      </c>
      <c r="Q18" s="1068">
        <v>4149165.2105100001</v>
      </c>
    </row>
    <row r="19" spans="2:17" s="205" customFormat="1" ht="20.100000000000001" customHeight="1">
      <c r="B19" s="738" t="s">
        <v>636</v>
      </c>
      <c r="C19" s="554" t="s">
        <v>637</v>
      </c>
      <c r="D19" s="1068">
        <v>1568174.5853199998</v>
      </c>
      <c r="E19" s="1069">
        <v>0</v>
      </c>
      <c r="F19" s="1069">
        <v>0</v>
      </c>
      <c r="G19" s="1069">
        <v>0</v>
      </c>
      <c r="H19" s="1069">
        <v>0</v>
      </c>
      <c r="I19" s="1069">
        <v>0</v>
      </c>
      <c r="J19" s="1069">
        <v>0</v>
      </c>
      <c r="K19" s="1069">
        <v>0</v>
      </c>
      <c r="L19" s="1069">
        <v>0</v>
      </c>
      <c r="M19" s="1069">
        <v>0</v>
      </c>
      <c r="N19" s="1069">
        <v>0</v>
      </c>
      <c r="O19" s="1069">
        <v>0</v>
      </c>
      <c r="P19" s="1392">
        <f>+Q19*(1+2%)</f>
        <v>570893.25869460008</v>
      </c>
      <c r="Q19" s="1068">
        <v>559699.27323000005</v>
      </c>
    </row>
    <row r="20" spans="2:17" s="205" customFormat="1" ht="20.100000000000001" customHeight="1">
      <c r="B20" s="738" t="s">
        <v>638</v>
      </c>
      <c r="C20" s="554" t="s">
        <v>639</v>
      </c>
      <c r="D20" s="1068">
        <v>1655841.2433499999</v>
      </c>
      <c r="E20" s="1069">
        <v>6.2169639688241921E-2</v>
      </c>
      <c r="F20" s="1069">
        <v>0.20665724728398374</v>
      </c>
      <c r="G20" s="1069">
        <v>0.1140079085710376</v>
      </c>
      <c r="H20" s="1069">
        <v>0</v>
      </c>
      <c r="I20" s="1069">
        <v>9.2649338712946144E-2</v>
      </c>
      <c r="J20" s="1069">
        <v>0</v>
      </c>
      <c r="K20" s="1069">
        <v>0</v>
      </c>
      <c r="L20" s="1069">
        <v>0</v>
      </c>
      <c r="M20" s="1069">
        <v>0</v>
      </c>
      <c r="N20" s="1069">
        <v>0</v>
      </c>
      <c r="O20" s="1069">
        <v>0</v>
      </c>
      <c r="P20" s="1392">
        <f>+Q20*(1+2%)</f>
        <v>469677.63146279997</v>
      </c>
      <c r="Q20" s="1068">
        <v>460468.26613999996</v>
      </c>
    </row>
    <row r="21" spans="2:17" s="205" customFormat="1" ht="20.100000000000001" customHeight="1">
      <c r="B21" s="739" t="s">
        <v>640</v>
      </c>
      <c r="C21" s="556" t="s">
        <v>667</v>
      </c>
      <c r="D21" s="1070">
        <v>2087565.33632</v>
      </c>
      <c r="E21" s="1071">
        <v>0.11756754958512991</v>
      </c>
      <c r="F21" s="1069">
        <v>4.3230525263026419E-2</v>
      </c>
      <c r="G21" s="1071">
        <v>2.4246304294947913E-2</v>
      </c>
      <c r="H21" s="1071">
        <v>0</v>
      </c>
      <c r="I21" s="1071">
        <v>1.8984220968078506E-2</v>
      </c>
      <c r="J21" s="1071">
        <v>0</v>
      </c>
      <c r="K21" s="1071">
        <v>0</v>
      </c>
      <c r="L21" s="1071">
        <v>0</v>
      </c>
      <c r="M21" s="1071">
        <v>0</v>
      </c>
      <c r="N21" s="1071">
        <v>0</v>
      </c>
      <c r="O21" s="1071">
        <v>0</v>
      </c>
      <c r="P21" s="1399">
        <f>+Q21*(1+2%)</f>
        <v>603208.02720660006</v>
      </c>
      <c r="Q21" s="1068">
        <v>591380.4188300001</v>
      </c>
    </row>
    <row r="22" spans="2:17" s="205" customFormat="1" ht="20.100000000000001" customHeight="1" thickBot="1">
      <c r="B22" s="740">
        <v>5</v>
      </c>
      <c r="C22" s="260" t="s">
        <v>40</v>
      </c>
      <c r="D22" s="889">
        <v>43012592.992079996</v>
      </c>
      <c r="E22" s="1072">
        <v>1.6671048164709226E-2</v>
      </c>
      <c r="F22" s="1072">
        <v>0.69622518454523552</v>
      </c>
      <c r="G22" s="1072">
        <v>0.66681458845531993</v>
      </c>
      <c r="H22" s="1072">
        <v>0</v>
      </c>
      <c r="I22" s="1072">
        <v>2.9410596089915624E-2</v>
      </c>
      <c r="J22" s="1072">
        <v>0</v>
      </c>
      <c r="K22" s="1072">
        <v>0</v>
      </c>
      <c r="L22" s="1072">
        <v>0</v>
      </c>
      <c r="M22" s="1072">
        <v>0</v>
      </c>
      <c r="N22" s="1072">
        <v>0</v>
      </c>
      <c r="O22" s="1072">
        <v>0</v>
      </c>
      <c r="P22" s="889">
        <f>+P16+P12</f>
        <v>14771821.9535781</v>
      </c>
      <c r="Q22" s="1118">
        <v>14566342.88868</v>
      </c>
    </row>
    <row r="23" spans="2:17" s="125" customFormat="1" ht="12.75"/>
    <row r="24" spans="2:17" s="125" customFormat="1" ht="12.75"/>
    <row r="25" spans="2:17" s="125" customFormat="1" ht="12.75"/>
    <row r="26" spans="2:17" s="125" customFormat="1" ht="12.75"/>
    <row r="27" spans="2:17" s="125" customFormat="1" ht="12.75"/>
  </sheetData>
  <mergeCells count="13">
    <mergeCell ref="B5:C9"/>
    <mergeCell ref="D5:D7"/>
    <mergeCell ref="E5:O5"/>
    <mergeCell ref="P5:Q5"/>
    <mergeCell ref="E6:M6"/>
    <mergeCell ref="N6:O6"/>
    <mergeCell ref="P6:P8"/>
    <mergeCell ref="Q6:Q8"/>
    <mergeCell ref="E7:E8"/>
    <mergeCell ref="F7:F8"/>
    <mergeCell ref="J7:J8"/>
    <mergeCell ref="N7:N8"/>
    <mergeCell ref="O7:O8"/>
  </mergeCells>
  <hyperlinks>
    <hyperlink ref="S1" location="Índice!A1" display="Voltar ao Índice" xr:uid="{42EE0894-DABC-4149-9CC6-63BCF1BF0C01}"/>
  </hyperlinks>
  <pageMargins left="0.70866141732283472" right="0.70866141732283472" top="0.74803149606299213" bottom="0.74803149606299213" header="0.31496062992125984" footer="0.31496062992125984"/>
  <pageSetup paperSize="9" scale="46" fitToHeight="0" orientation="landscape" r:id="rId1"/>
  <headerFooter>
    <oddHeader>&amp;CPT
Anexo XXI</oddHeader>
    <oddFooter>&amp;C&amp;P</oddFooter>
  </headerFooter>
  <ignoredErrors>
    <ignoredError sqref="B13:B22"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F29BB-F41C-4DD9-AAA7-20E218C5EE41}">
  <sheetPr>
    <pageSetUpPr fitToPage="1"/>
  </sheetPr>
  <dimension ref="B1:F18"/>
  <sheetViews>
    <sheetView showGridLines="0" zoomScale="90" zoomScaleNormal="90" zoomScalePageLayoutView="80" workbookViewId="0">
      <selection activeCell="J2" sqref="J2"/>
    </sheetView>
  </sheetViews>
  <sheetFormatPr defaultColWidth="9.140625" defaultRowHeight="14.25"/>
  <cols>
    <col min="1" max="1" width="4.7109375" style="5" customWidth="1"/>
    <col min="2" max="2" width="3.5703125" style="5" customWidth="1"/>
    <col min="3" max="3" width="65" style="5" customWidth="1"/>
    <col min="4" max="4" width="44.28515625" style="5" customWidth="1"/>
    <col min="5" max="5" width="4.7109375" style="5" customWidth="1"/>
    <col min="6" max="6" width="17" style="5" customWidth="1"/>
    <col min="7" max="16384" width="9.140625" style="5"/>
  </cols>
  <sheetData>
    <row r="1" spans="2:6" ht="36" customHeight="1">
      <c r="B1" s="1726" t="s">
        <v>617</v>
      </c>
      <c r="C1" s="1726"/>
      <c r="D1" s="1726"/>
      <c r="F1" s="66" t="s">
        <v>893</v>
      </c>
    </row>
    <row r="2" spans="2:6" ht="15.95" customHeight="1">
      <c r="B2" s="153" t="s">
        <v>1039</v>
      </c>
      <c r="F2" s="136"/>
    </row>
    <row r="4" spans="2:6" s="125" customFormat="1" ht="20.100000000000001" customHeight="1">
      <c r="B4" s="72"/>
      <c r="C4" s="358"/>
      <c r="D4" s="359" t="s">
        <v>668</v>
      </c>
    </row>
    <row r="5" spans="2:6" s="125" customFormat="1" ht="20.100000000000001" customHeight="1" thickBot="1">
      <c r="C5" s="358"/>
      <c r="D5" s="341" t="s">
        <v>4</v>
      </c>
    </row>
    <row r="6" spans="2:6" s="125" customFormat="1" ht="20.100000000000001" customHeight="1">
      <c r="B6" s="741">
        <v>1</v>
      </c>
      <c r="C6" s="742" t="s">
        <v>669</v>
      </c>
      <c r="D6" s="1160">
        <v>21618522.64655</v>
      </c>
    </row>
    <row r="7" spans="2:6" s="125" customFormat="1" ht="20.100000000000001" customHeight="1">
      <c r="B7" s="743">
        <v>2</v>
      </c>
      <c r="C7" s="744" t="s">
        <v>670</v>
      </c>
      <c r="D7" s="1068">
        <v>-1646708.48636</v>
      </c>
    </row>
    <row r="8" spans="2:6" s="125" customFormat="1" ht="20.100000000000001" customHeight="1">
      <c r="B8" s="743">
        <v>3</v>
      </c>
      <c r="C8" s="744" t="s">
        <v>671</v>
      </c>
      <c r="D8" s="1068">
        <v>0</v>
      </c>
    </row>
    <row r="9" spans="2:6" s="125" customFormat="1" ht="20.100000000000001" customHeight="1">
      <c r="B9" s="743">
        <v>4</v>
      </c>
      <c r="C9" s="744" t="s">
        <v>672</v>
      </c>
      <c r="D9" s="1068">
        <v>0</v>
      </c>
    </row>
    <row r="10" spans="2:6" s="125" customFormat="1" ht="20.100000000000001" customHeight="1">
      <c r="B10" s="743">
        <v>5</v>
      </c>
      <c r="C10" s="744" t="s">
        <v>673</v>
      </c>
      <c r="D10" s="1068">
        <v>0</v>
      </c>
    </row>
    <row r="11" spans="2:6" s="125" customFormat="1" ht="20.100000000000001" customHeight="1">
      <c r="B11" s="743">
        <v>6</v>
      </c>
      <c r="C11" s="744" t="s">
        <v>674</v>
      </c>
      <c r="D11" s="1068">
        <v>0</v>
      </c>
    </row>
    <row r="12" spans="2:6" s="125" customFormat="1" ht="20.100000000000001" customHeight="1">
      <c r="B12" s="743">
        <v>7</v>
      </c>
      <c r="C12" s="744" t="s">
        <v>675</v>
      </c>
      <c r="D12" s="1068">
        <v>35920.946979999993</v>
      </c>
    </row>
    <row r="13" spans="2:6" s="125" customFormat="1" ht="20.100000000000001" customHeight="1">
      <c r="B13" s="745">
        <v>8</v>
      </c>
      <c r="C13" s="746" t="s">
        <v>676</v>
      </c>
      <c r="D13" s="1070">
        <v>-507591.76500000001</v>
      </c>
    </row>
    <row r="14" spans="2:6" s="125" customFormat="1" ht="20.100000000000001" customHeight="1" thickBot="1">
      <c r="B14" s="747">
        <v>9</v>
      </c>
      <c r="C14" s="748" t="s">
        <v>677</v>
      </c>
      <c r="D14" s="1118">
        <v>19500143.342169996</v>
      </c>
    </row>
    <row r="15" spans="2:6" s="125" customFormat="1" ht="12.75">
      <c r="D15" s="4"/>
    </row>
    <row r="16" spans="2:6" s="125" customFormat="1" ht="12.75"/>
    <row r="17" spans="4:4" s="125" customFormat="1" ht="12.75"/>
    <row r="18" spans="4:4">
      <c r="D18" s="252"/>
    </row>
  </sheetData>
  <mergeCells count="1">
    <mergeCell ref="B1:D1"/>
  </mergeCells>
  <hyperlinks>
    <hyperlink ref="F1" location="Índice!A1" display="Voltar ao Índice" xr:uid="{11FD4C42-25A4-4270-AA7E-082C217412FC}"/>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609C4-A78F-4D29-B91A-B53FB95F9778}">
  <sheetPr>
    <pageSetUpPr fitToPage="1"/>
  </sheetPr>
  <dimension ref="A1:K155"/>
  <sheetViews>
    <sheetView showGridLines="0" zoomScale="90" zoomScaleNormal="90" zoomScaleSheetLayoutView="100" zoomScalePageLayoutView="60" workbookViewId="0">
      <selection activeCell="K1" sqref="K1"/>
    </sheetView>
  </sheetViews>
  <sheetFormatPr defaultColWidth="11.5703125" defaultRowHeight="14.25"/>
  <cols>
    <col min="1" max="1" width="4.7109375" style="5" customWidth="1"/>
    <col min="2" max="2" width="14.85546875" style="5" customWidth="1"/>
    <col min="3" max="3" width="17.28515625" style="5" bestFit="1" customWidth="1"/>
    <col min="4" max="7" width="20.7109375" style="5" customWidth="1"/>
    <col min="8" max="9" width="16.7109375" style="5" customWidth="1"/>
    <col min="10" max="10" width="4.7109375" style="5" customWidth="1"/>
    <col min="11" max="11" width="14.5703125" style="5" customWidth="1"/>
    <col min="12" max="16384" width="11.5703125" style="5"/>
  </cols>
  <sheetData>
    <row r="1" spans="1:11" ht="18.75" customHeight="1">
      <c r="B1" s="3" t="s">
        <v>1584</v>
      </c>
      <c r="C1" s="10"/>
      <c r="D1" s="10"/>
      <c r="E1" s="10"/>
      <c r="F1" s="10"/>
      <c r="G1" s="10"/>
      <c r="H1" s="10"/>
      <c r="K1" s="66" t="s">
        <v>893</v>
      </c>
    </row>
    <row r="2" spans="1:11" ht="18.75">
      <c r="B2" s="120"/>
      <c r="C2" s="10"/>
      <c r="D2" s="10"/>
      <c r="E2" s="10"/>
      <c r="F2" s="10"/>
      <c r="G2" s="10"/>
      <c r="H2" s="10"/>
    </row>
    <row r="3" spans="1:11" ht="21" thickBot="1">
      <c r="B3" s="541" t="s">
        <v>618</v>
      </c>
      <c r="C3" s="79"/>
      <c r="D3" s="26"/>
      <c r="E3" s="26"/>
      <c r="F3" s="26"/>
      <c r="G3" s="26"/>
      <c r="H3" s="26"/>
    </row>
    <row r="4" spans="1:11" s="64" customFormat="1" ht="15" customHeight="1">
      <c r="B4" s="1781" t="s">
        <v>1369</v>
      </c>
      <c r="C4" s="1781" t="s">
        <v>619</v>
      </c>
      <c r="D4" s="1782" t="s">
        <v>1370</v>
      </c>
      <c r="E4" s="1782"/>
      <c r="F4" s="1736" t="s">
        <v>1371</v>
      </c>
      <c r="G4" s="1736" t="s">
        <v>1372</v>
      </c>
      <c r="H4" s="1736" t="s">
        <v>1373</v>
      </c>
      <c r="I4" s="1736" t="s">
        <v>1374</v>
      </c>
    </row>
    <row r="5" spans="1:11" s="64" customFormat="1" ht="51">
      <c r="B5" s="1753"/>
      <c r="C5" s="1753"/>
      <c r="D5" s="866"/>
      <c r="E5" s="867" t="s">
        <v>1375</v>
      </c>
      <c r="F5" s="1737"/>
      <c r="G5" s="1737" t="s">
        <v>1376</v>
      </c>
      <c r="H5" s="1737"/>
      <c r="I5" s="1737"/>
    </row>
    <row r="6" spans="1:11" s="438" customFormat="1" ht="20.100000000000001" customHeight="1" thickBot="1">
      <c r="A6" s="64"/>
      <c r="B6" s="841" t="s">
        <v>1041</v>
      </c>
      <c r="C6" s="534" t="s">
        <v>5</v>
      </c>
      <c r="D6" s="454" t="s">
        <v>6</v>
      </c>
      <c r="E6" s="454" t="s">
        <v>41</v>
      </c>
      <c r="F6" s="454" t="s">
        <v>42</v>
      </c>
      <c r="G6" s="454" t="s">
        <v>96</v>
      </c>
      <c r="H6" s="454" t="s">
        <v>97</v>
      </c>
      <c r="I6" s="454" t="s">
        <v>98</v>
      </c>
      <c r="J6" s="64"/>
    </row>
    <row r="7" spans="1:11" s="438" customFormat="1" ht="15" customHeight="1">
      <c r="A7" s="64"/>
      <c r="B7" s="1778"/>
      <c r="C7" s="535" t="s">
        <v>1377</v>
      </c>
      <c r="D7" s="1046">
        <v>166</v>
      </c>
      <c r="E7" s="1046">
        <v>0</v>
      </c>
      <c r="F7" s="1047">
        <v>0</v>
      </c>
      <c r="G7" s="1047">
        <v>5.0000000000000001E-4</v>
      </c>
      <c r="H7" s="1047">
        <v>8.0000000000000004E-4</v>
      </c>
      <c r="I7" s="1047">
        <v>2.5999999999999999E-3</v>
      </c>
      <c r="J7" s="64"/>
    </row>
    <row r="8" spans="1:11" s="438" customFormat="1" ht="15" customHeight="1">
      <c r="A8" s="64"/>
      <c r="B8" s="1779"/>
      <c r="C8" s="536" t="s">
        <v>1378</v>
      </c>
      <c r="D8" s="781">
        <v>7</v>
      </c>
      <c r="E8" s="781">
        <v>0</v>
      </c>
      <c r="F8" s="1048">
        <v>0</v>
      </c>
      <c r="G8" s="1048">
        <v>5.0000000000000001E-4</v>
      </c>
      <c r="H8" s="1048">
        <v>5.0000000000000001E-4</v>
      </c>
      <c r="I8" s="1048">
        <v>0</v>
      </c>
      <c r="J8" s="64"/>
    </row>
    <row r="9" spans="1:11" s="438" customFormat="1" ht="15" customHeight="1">
      <c r="A9" s="64"/>
      <c r="B9" s="1779"/>
      <c r="C9" s="536" t="s">
        <v>1379</v>
      </c>
      <c r="D9" s="781">
        <v>159</v>
      </c>
      <c r="E9" s="781">
        <v>0</v>
      </c>
      <c r="F9" s="1048">
        <v>0</v>
      </c>
      <c r="G9" s="1048">
        <v>1E-3</v>
      </c>
      <c r="H9" s="1048">
        <v>1E-3</v>
      </c>
      <c r="I9" s="1048">
        <v>2.8E-3</v>
      </c>
      <c r="J9" s="64"/>
    </row>
    <row r="10" spans="1:11" s="438" customFormat="1" ht="15" customHeight="1">
      <c r="A10" s="64"/>
      <c r="B10" s="1779"/>
      <c r="C10" s="538" t="s">
        <v>1380</v>
      </c>
      <c r="D10" s="781">
        <v>832</v>
      </c>
      <c r="E10" s="781">
        <v>0</v>
      </c>
      <c r="F10" s="1048">
        <v>0</v>
      </c>
      <c r="G10" s="1048">
        <v>2E-3</v>
      </c>
      <c r="H10" s="1048">
        <v>2E-3</v>
      </c>
      <c r="I10" s="1048">
        <v>0</v>
      </c>
      <c r="J10" s="64"/>
    </row>
    <row r="11" spans="1:11" s="438" customFormat="1" ht="15" customHeight="1">
      <c r="A11" s="64"/>
      <c r="B11" s="1779"/>
      <c r="C11" s="538" t="s">
        <v>1381</v>
      </c>
      <c r="D11" s="781">
        <v>1640</v>
      </c>
      <c r="E11" s="781">
        <v>3</v>
      </c>
      <c r="F11" s="1048">
        <v>1.8E-3</v>
      </c>
      <c r="G11" s="1048">
        <v>4.0000000000000001E-3</v>
      </c>
      <c r="H11" s="1048">
        <v>4.0000000000000001E-3</v>
      </c>
      <c r="I11" s="1048">
        <v>5.9999999999999995E-4</v>
      </c>
      <c r="J11" s="64"/>
    </row>
    <row r="12" spans="1:11" s="438" customFormat="1" ht="15" customHeight="1">
      <c r="A12" s="64"/>
      <c r="B12" s="1779"/>
      <c r="C12" s="538" t="s">
        <v>1382</v>
      </c>
      <c r="D12" s="781">
        <v>1684</v>
      </c>
      <c r="E12" s="781">
        <v>3</v>
      </c>
      <c r="F12" s="1048">
        <v>1.8E-3</v>
      </c>
      <c r="G12" s="1048">
        <v>7.0000000000000001E-3</v>
      </c>
      <c r="H12" s="1048">
        <v>7.0000000000000001E-3</v>
      </c>
      <c r="I12" s="1048">
        <v>8.0000000000000004E-4</v>
      </c>
      <c r="J12" s="64"/>
    </row>
    <row r="13" spans="1:11" s="438" customFormat="1" ht="15" customHeight="1">
      <c r="A13" s="64"/>
      <c r="B13" s="1779"/>
      <c r="C13" s="538" t="s">
        <v>1383</v>
      </c>
      <c r="D13" s="781">
        <v>3310</v>
      </c>
      <c r="E13" s="781">
        <v>4</v>
      </c>
      <c r="F13" s="1048">
        <v>1.1999999999999999E-3</v>
      </c>
      <c r="G13" s="1048">
        <v>1.89E-2</v>
      </c>
      <c r="H13" s="1048">
        <v>1.7999999999999999E-2</v>
      </c>
      <c r="I13" s="1048">
        <v>2E-3</v>
      </c>
      <c r="J13" s="64"/>
    </row>
    <row r="14" spans="1:11" s="438" customFormat="1" ht="15" customHeight="1">
      <c r="A14" s="64"/>
      <c r="B14" s="1779"/>
      <c r="C14" s="536" t="s">
        <v>1384</v>
      </c>
      <c r="D14" s="781">
        <v>1722</v>
      </c>
      <c r="E14" s="781">
        <v>1</v>
      </c>
      <c r="F14" s="1048">
        <v>5.9999999999999995E-4</v>
      </c>
      <c r="G14" s="1048">
        <v>1.2699999999999999E-2</v>
      </c>
      <c r="H14" s="1048">
        <v>1.2999999999999999E-2</v>
      </c>
      <c r="I14" s="1048">
        <v>1E-3</v>
      </c>
      <c r="J14" s="64"/>
    </row>
    <row r="15" spans="1:11" s="438" customFormat="1" ht="15" customHeight="1">
      <c r="A15" s="64"/>
      <c r="B15" s="1779"/>
      <c r="C15" s="536" t="s">
        <v>1385</v>
      </c>
      <c r="D15" s="781">
        <v>1588</v>
      </c>
      <c r="E15" s="781">
        <v>3</v>
      </c>
      <c r="F15" s="1048">
        <v>1.9E-3</v>
      </c>
      <c r="G15" s="1048">
        <v>2.2599999999999999E-2</v>
      </c>
      <c r="H15" s="1048">
        <v>2.3E-2</v>
      </c>
      <c r="I15" s="1048">
        <v>3.0000000000000001E-3</v>
      </c>
      <c r="J15" s="64"/>
    </row>
    <row r="16" spans="1:11" s="438" customFormat="1" ht="15" customHeight="1">
      <c r="A16" s="64"/>
      <c r="B16" s="1779"/>
      <c r="C16" s="538" t="s">
        <v>1386</v>
      </c>
      <c r="D16" s="781">
        <v>3919</v>
      </c>
      <c r="E16" s="781">
        <v>20</v>
      </c>
      <c r="F16" s="1048">
        <v>5.1000000000000004E-3</v>
      </c>
      <c r="G16" s="1048">
        <v>4.9299999999999997E-2</v>
      </c>
      <c r="H16" s="1048">
        <v>5.2699999999999997E-2</v>
      </c>
      <c r="I16" s="1048">
        <v>7.4999999999999997E-3</v>
      </c>
      <c r="J16" s="64"/>
    </row>
    <row r="17" spans="1:10" s="438" customFormat="1" ht="15" customHeight="1">
      <c r="A17" s="64"/>
      <c r="B17" s="1779"/>
      <c r="C17" s="536" t="s">
        <v>1387</v>
      </c>
      <c r="D17" s="781">
        <v>1567</v>
      </c>
      <c r="E17" s="781">
        <v>5</v>
      </c>
      <c r="F17" s="1048">
        <v>3.2000000000000002E-3</v>
      </c>
      <c r="G17" s="1048">
        <v>3.6499999999999998E-2</v>
      </c>
      <c r="H17" s="1048">
        <v>3.6999999999999998E-2</v>
      </c>
      <c r="I17" s="1048">
        <v>6.1000000000000004E-3</v>
      </c>
      <c r="J17" s="64"/>
    </row>
    <row r="18" spans="1:10" s="438" customFormat="1" ht="15" customHeight="1">
      <c r="B18" s="1779"/>
      <c r="C18" s="536" t="s">
        <v>1388</v>
      </c>
      <c r="D18" s="781">
        <v>2352</v>
      </c>
      <c r="E18" s="781">
        <v>15</v>
      </c>
      <c r="F18" s="1048">
        <v>6.4000000000000003E-3</v>
      </c>
      <c r="G18" s="1048">
        <v>6.4899999999999999E-2</v>
      </c>
      <c r="H18" s="1048">
        <v>6.8400000000000002E-2</v>
      </c>
      <c r="I18" s="1048">
        <v>8.3999999999999995E-3</v>
      </c>
    </row>
    <row r="19" spans="1:10" s="438" customFormat="1" ht="15" customHeight="1">
      <c r="B19" s="1779"/>
      <c r="C19" s="538" t="s">
        <v>1389</v>
      </c>
      <c r="D19" s="781">
        <v>3392</v>
      </c>
      <c r="E19" s="781">
        <v>92</v>
      </c>
      <c r="F19" s="1048">
        <v>2.7099999999999999E-2</v>
      </c>
      <c r="G19" s="1048">
        <v>0.11799999999999999</v>
      </c>
      <c r="H19" s="1048">
        <v>0.28749999999999998</v>
      </c>
      <c r="I19" s="1048">
        <v>4.5199999999999997E-2</v>
      </c>
    </row>
    <row r="20" spans="1:10" s="438" customFormat="1" ht="15" customHeight="1">
      <c r="B20" s="1779"/>
      <c r="C20" s="536" t="s">
        <v>1390</v>
      </c>
      <c r="D20" s="781">
        <v>3264</v>
      </c>
      <c r="E20" s="781">
        <v>69</v>
      </c>
      <c r="F20" s="1048">
        <v>2.1100000000000001E-2</v>
      </c>
      <c r="G20" s="1048">
        <v>0.1145</v>
      </c>
      <c r="H20" s="1048">
        <v>0.115</v>
      </c>
      <c r="I20" s="1048">
        <v>2.9899999999999999E-2</v>
      </c>
    </row>
    <row r="21" spans="1:10" s="438" customFormat="1" ht="15" customHeight="1">
      <c r="B21" s="1779"/>
      <c r="C21" s="536" t="s">
        <v>1391</v>
      </c>
      <c r="D21" s="781">
        <v>0</v>
      </c>
      <c r="E21" s="781">
        <v>0</v>
      </c>
      <c r="F21" s="1048">
        <v>0</v>
      </c>
      <c r="G21" s="1048">
        <v>0</v>
      </c>
      <c r="H21" s="1048">
        <v>0</v>
      </c>
      <c r="I21" s="1048">
        <v>0.4345</v>
      </c>
    </row>
    <row r="22" spans="1:10" s="438" customFormat="1" ht="15" customHeight="1">
      <c r="B22" s="1779"/>
      <c r="C22" s="536" t="s">
        <v>1392</v>
      </c>
      <c r="D22" s="781">
        <v>128</v>
      </c>
      <c r="E22" s="781">
        <v>23</v>
      </c>
      <c r="F22" s="1048">
        <v>0.1797</v>
      </c>
      <c r="G22" s="1048">
        <v>0.51980000000000004</v>
      </c>
      <c r="H22" s="1048">
        <v>0.46</v>
      </c>
      <c r="I22" s="1048">
        <v>0.26329999999999998</v>
      </c>
    </row>
    <row r="23" spans="1:10" s="438" customFormat="1" ht="15" customHeight="1" thickBot="1">
      <c r="B23" s="1780"/>
      <c r="C23" s="539" t="s">
        <v>1393</v>
      </c>
      <c r="D23" s="783">
        <v>441</v>
      </c>
      <c r="E23" s="783" t="s">
        <v>1603</v>
      </c>
      <c r="F23" s="783" t="s">
        <v>1603</v>
      </c>
      <c r="G23" s="1049">
        <v>1</v>
      </c>
      <c r="H23" s="1049">
        <v>1</v>
      </c>
      <c r="I23" s="783" t="s">
        <v>1603</v>
      </c>
    </row>
    <row r="25" spans="1:10" ht="16.5" thickBot="1">
      <c r="B25" s="541" t="s">
        <v>618</v>
      </c>
    </row>
    <row r="26" spans="1:10" s="64" customFormat="1" ht="15" customHeight="1">
      <c r="B26" s="1781" t="s">
        <v>1369</v>
      </c>
      <c r="C26" s="1781" t="s">
        <v>619</v>
      </c>
      <c r="D26" s="1782" t="s">
        <v>1370</v>
      </c>
      <c r="E26" s="1782"/>
      <c r="F26" s="1736" t="s">
        <v>1371</v>
      </c>
      <c r="G26" s="1736" t="s">
        <v>623</v>
      </c>
      <c r="H26" s="1736" t="s">
        <v>1373</v>
      </c>
      <c r="I26" s="1736" t="s">
        <v>1374</v>
      </c>
    </row>
    <row r="27" spans="1:10" s="64" customFormat="1" ht="51">
      <c r="B27" s="1753"/>
      <c r="C27" s="1753"/>
      <c r="D27" s="866"/>
      <c r="E27" s="867" t="s">
        <v>1375</v>
      </c>
      <c r="F27" s="1737"/>
      <c r="G27" s="1737"/>
      <c r="H27" s="1737"/>
      <c r="I27" s="1737"/>
    </row>
    <row r="28" spans="1:10" s="438" customFormat="1" ht="25.5" customHeight="1" thickBot="1">
      <c r="A28" s="64"/>
      <c r="B28" s="841" t="s">
        <v>1063</v>
      </c>
      <c r="C28" s="534" t="s">
        <v>5</v>
      </c>
      <c r="D28" s="454" t="s">
        <v>6</v>
      </c>
      <c r="E28" s="454" t="s">
        <v>41</v>
      </c>
      <c r="F28" s="454" t="s">
        <v>42</v>
      </c>
      <c r="G28" s="454" t="s">
        <v>96</v>
      </c>
      <c r="H28" s="454" t="s">
        <v>97</v>
      </c>
      <c r="I28" s="454" t="s">
        <v>98</v>
      </c>
      <c r="J28" s="64"/>
    </row>
    <row r="29" spans="1:10" s="438" customFormat="1" ht="15" customHeight="1">
      <c r="A29" s="64"/>
      <c r="B29" s="1778"/>
      <c r="C29" s="535" t="s">
        <v>1377</v>
      </c>
      <c r="D29" s="1046">
        <v>178</v>
      </c>
      <c r="E29" s="1046">
        <v>0</v>
      </c>
      <c r="F29" s="1047">
        <v>0</v>
      </c>
      <c r="G29" s="1047">
        <v>1E-3</v>
      </c>
      <c r="H29" s="1047">
        <v>8.0000000000000004E-4</v>
      </c>
      <c r="I29" s="1047">
        <v>0</v>
      </c>
      <c r="J29" s="64"/>
    </row>
    <row r="30" spans="1:10" s="438" customFormat="1" ht="15" customHeight="1">
      <c r="A30" s="64"/>
      <c r="B30" s="1779"/>
      <c r="C30" s="536" t="s">
        <v>1378</v>
      </c>
      <c r="D30" s="781">
        <v>48</v>
      </c>
      <c r="E30" s="781">
        <v>0</v>
      </c>
      <c r="F30" s="1048">
        <v>0</v>
      </c>
      <c r="G30" s="1048">
        <v>5.0000000000000001E-4</v>
      </c>
      <c r="H30" s="1048">
        <v>5.0000000000000001E-4</v>
      </c>
      <c r="I30" s="1048">
        <v>0</v>
      </c>
      <c r="J30" s="64"/>
    </row>
    <row r="31" spans="1:10" s="438" customFormat="1" ht="15" customHeight="1">
      <c r="A31" s="64"/>
      <c r="B31" s="1779"/>
      <c r="C31" s="536" t="s">
        <v>1379</v>
      </c>
      <c r="D31" s="781">
        <v>130</v>
      </c>
      <c r="E31" s="781">
        <v>0</v>
      </c>
      <c r="F31" s="1048">
        <v>0</v>
      </c>
      <c r="G31" s="1048">
        <v>1E-3</v>
      </c>
      <c r="H31" s="1048">
        <v>1E-3</v>
      </c>
      <c r="I31" s="1048">
        <v>0</v>
      </c>
      <c r="J31" s="64"/>
    </row>
    <row r="32" spans="1:10" s="438" customFormat="1" ht="15" customHeight="1">
      <c r="A32" s="64"/>
      <c r="B32" s="1779"/>
      <c r="C32" s="538" t="s">
        <v>1380</v>
      </c>
      <c r="D32" s="781">
        <v>518</v>
      </c>
      <c r="E32" s="781">
        <v>1</v>
      </c>
      <c r="F32" s="1048">
        <v>1.9E-3</v>
      </c>
      <c r="G32" s="1048">
        <v>2E-3</v>
      </c>
      <c r="H32" s="1048">
        <v>2E-3</v>
      </c>
      <c r="I32" s="1048">
        <v>4.0000000000000002E-4</v>
      </c>
      <c r="J32" s="64"/>
    </row>
    <row r="33" spans="1:10" s="438" customFormat="1" ht="15" customHeight="1">
      <c r="A33" s="64"/>
      <c r="B33" s="1779"/>
      <c r="C33" s="538" t="s">
        <v>1381</v>
      </c>
      <c r="D33" s="781">
        <v>548</v>
      </c>
      <c r="E33" s="781">
        <v>0</v>
      </c>
      <c r="F33" s="1048">
        <v>0</v>
      </c>
      <c r="G33" s="1048">
        <v>4.0000000000000001E-3</v>
      </c>
      <c r="H33" s="1048">
        <v>4.0000000000000001E-3</v>
      </c>
      <c r="I33" s="1048">
        <v>0</v>
      </c>
      <c r="J33" s="64"/>
    </row>
    <row r="34" spans="1:10" s="438" customFormat="1" ht="15" customHeight="1">
      <c r="A34" s="64"/>
      <c r="B34" s="1779"/>
      <c r="C34" s="538" t="s">
        <v>1382</v>
      </c>
      <c r="D34" s="781">
        <v>338</v>
      </c>
      <c r="E34" s="781">
        <v>0</v>
      </c>
      <c r="F34" s="1048">
        <v>0</v>
      </c>
      <c r="G34" s="1048">
        <v>7.0000000000000001E-3</v>
      </c>
      <c r="H34" s="1048">
        <v>7.0000000000000001E-3</v>
      </c>
      <c r="I34" s="1048">
        <v>5.9999999999999995E-4</v>
      </c>
      <c r="J34" s="64"/>
    </row>
    <row r="35" spans="1:10" s="438" customFormat="1" ht="15" customHeight="1">
      <c r="A35" s="64"/>
      <c r="B35" s="1779"/>
      <c r="C35" s="538" t="s">
        <v>1383</v>
      </c>
      <c r="D35" s="781">
        <v>803</v>
      </c>
      <c r="E35" s="781">
        <v>1</v>
      </c>
      <c r="F35" s="1048">
        <v>1.1999999999999999E-3</v>
      </c>
      <c r="G35" s="1048">
        <v>1.6799999999999999E-2</v>
      </c>
      <c r="H35" s="1048">
        <v>1.7999999999999999E-2</v>
      </c>
      <c r="I35" s="1048">
        <v>1.5E-3</v>
      </c>
      <c r="J35" s="64"/>
    </row>
    <row r="36" spans="1:10" s="438" customFormat="1" ht="15" customHeight="1">
      <c r="A36" s="64"/>
      <c r="B36" s="1779"/>
      <c r="C36" s="536" t="s">
        <v>1384</v>
      </c>
      <c r="D36" s="781">
        <v>350</v>
      </c>
      <c r="E36" s="781">
        <v>0</v>
      </c>
      <c r="F36" s="1048">
        <v>0</v>
      </c>
      <c r="G36" s="1048">
        <v>1.2999999999999999E-2</v>
      </c>
      <c r="H36" s="1048">
        <v>1.2999999999999999E-2</v>
      </c>
      <c r="I36" s="1048">
        <v>8.9999999999999998E-4</v>
      </c>
      <c r="J36" s="64"/>
    </row>
    <row r="37" spans="1:10" s="438" customFormat="1" ht="15" customHeight="1">
      <c r="A37" s="64"/>
      <c r="B37" s="1779"/>
      <c r="C37" s="536" t="s">
        <v>1385</v>
      </c>
      <c r="D37" s="781">
        <v>453</v>
      </c>
      <c r="E37" s="781">
        <v>1</v>
      </c>
      <c r="F37" s="1048">
        <v>2.2000000000000001E-3</v>
      </c>
      <c r="G37" s="1048">
        <v>2.2800000000000001E-2</v>
      </c>
      <c r="H37" s="1048">
        <v>2.3E-2</v>
      </c>
      <c r="I37" s="1048">
        <v>2.5000000000000001E-3</v>
      </c>
      <c r="J37" s="64"/>
    </row>
    <row r="38" spans="1:10" s="438" customFormat="1" ht="15" customHeight="1">
      <c r="A38" s="64"/>
      <c r="B38" s="1779"/>
      <c r="C38" s="538" t="s">
        <v>1386</v>
      </c>
      <c r="D38" s="781">
        <v>952</v>
      </c>
      <c r="E38" s="781">
        <v>0</v>
      </c>
      <c r="F38" s="1048">
        <v>0</v>
      </c>
      <c r="G38" s="1048">
        <v>5.4399999999999997E-2</v>
      </c>
      <c r="H38" s="1048">
        <v>5.2299999999999999E-2</v>
      </c>
      <c r="I38" s="1048">
        <v>4.8999999999999998E-3</v>
      </c>
      <c r="J38" s="64"/>
    </row>
    <row r="39" spans="1:10" s="438" customFormat="1" ht="15" customHeight="1">
      <c r="A39" s="64"/>
      <c r="B39" s="1779"/>
      <c r="C39" s="536" t="s">
        <v>1387</v>
      </c>
      <c r="D39" s="781">
        <v>484</v>
      </c>
      <c r="E39" s="781">
        <v>0</v>
      </c>
      <c r="F39" s="1048">
        <v>0</v>
      </c>
      <c r="G39" s="1048">
        <v>3.5700000000000003E-2</v>
      </c>
      <c r="H39" s="1048">
        <v>3.6999999999999998E-2</v>
      </c>
      <c r="I39" s="1048">
        <v>5.4999999999999997E-3</v>
      </c>
      <c r="J39" s="64"/>
    </row>
    <row r="40" spans="1:10" s="438" customFormat="1" ht="15" customHeight="1">
      <c r="B40" s="1779"/>
      <c r="C40" s="536" t="s">
        <v>1388</v>
      </c>
      <c r="D40" s="781">
        <v>468</v>
      </c>
      <c r="E40" s="781">
        <v>0</v>
      </c>
      <c r="F40" s="1048">
        <v>0</v>
      </c>
      <c r="G40" s="1048">
        <v>6.8199999999999997E-2</v>
      </c>
      <c r="H40" s="1048">
        <v>6.7500000000000004E-2</v>
      </c>
      <c r="I40" s="1048">
        <v>4.5999999999999999E-3</v>
      </c>
    </row>
    <row r="41" spans="1:10" s="438" customFormat="1" ht="15" customHeight="1">
      <c r="B41" s="1779"/>
      <c r="C41" s="538" t="s">
        <v>1389</v>
      </c>
      <c r="D41" s="781">
        <v>350</v>
      </c>
      <c r="E41" s="781">
        <v>16</v>
      </c>
      <c r="F41" s="1048">
        <v>4.5699999999999998E-2</v>
      </c>
      <c r="G41" s="1048">
        <v>0.1275</v>
      </c>
      <c r="H41" s="1048">
        <v>0.28749999999999998</v>
      </c>
      <c r="I41" s="1048">
        <v>6.0299999999999999E-2</v>
      </c>
    </row>
    <row r="42" spans="1:10" s="438" customFormat="1" ht="15" customHeight="1">
      <c r="B42" s="1779"/>
      <c r="C42" s="536" t="s">
        <v>1390</v>
      </c>
      <c r="D42" s="781">
        <v>332</v>
      </c>
      <c r="E42" s="781">
        <v>14</v>
      </c>
      <c r="F42" s="1048">
        <v>4.2200000000000001E-2</v>
      </c>
      <c r="G42" s="1048">
        <v>0.1148</v>
      </c>
      <c r="H42" s="1048">
        <v>0.115</v>
      </c>
      <c r="I42" s="1048">
        <v>4.2099999999999999E-2</v>
      </c>
    </row>
    <row r="43" spans="1:10" s="438" customFormat="1" ht="15" customHeight="1">
      <c r="B43" s="1779"/>
      <c r="C43" s="536" t="s">
        <v>1391</v>
      </c>
      <c r="D43" s="781">
        <v>0</v>
      </c>
      <c r="E43" s="781">
        <v>0</v>
      </c>
      <c r="F43" s="1048">
        <v>0</v>
      </c>
      <c r="G43" s="1048">
        <v>0.23599999999999999</v>
      </c>
      <c r="H43" s="1048">
        <v>0</v>
      </c>
      <c r="I43" s="1048">
        <v>8.3299999999999999E-2</v>
      </c>
    </row>
    <row r="44" spans="1:10" s="438" customFormat="1" ht="15" customHeight="1">
      <c r="B44" s="1779"/>
      <c r="C44" s="536" t="s">
        <v>1392</v>
      </c>
      <c r="D44" s="781">
        <v>18</v>
      </c>
      <c r="E44" s="781">
        <v>2</v>
      </c>
      <c r="F44" s="1048">
        <v>0.1111</v>
      </c>
      <c r="G44" s="1048">
        <v>0.52400000000000002</v>
      </c>
      <c r="H44" s="1048">
        <v>0.46</v>
      </c>
      <c r="I44" s="1048">
        <v>0.21479999999999999</v>
      </c>
    </row>
    <row r="45" spans="1:10" s="438" customFormat="1" ht="15" customHeight="1" thickBot="1">
      <c r="B45" s="1780"/>
      <c r="C45" s="539" t="s">
        <v>1393</v>
      </c>
      <c r="D45" s="783">
        <v>87</v>
      </c>
      <c r="E45" s="783" t="s">
        <v>1603</v>
      </c>
      <c r="F45" s="783" t="s">
        <v>1603</v>
      </c>
      <c r="G45" s="1049">
        <v>1</v>
      </c>
      <c r="H45" s="1049">
        <v>1</v>
      </c>
      <c r="I45" s="783" t="s">
        <v>1603</v>
      </c>
    </row>
    <row r="47" spans="1:10" ht="16.5" thickBot="1">
      <c r="B47" s="541" t="s">
        <v>618</v>
      </c>
    </row>
    <row r="48" spans="1:10" s="64" customFormat="1" ht="15" customHeight="1">
      <c r="B48" s="1781" t="s">
        <v>1369</v>
      </c>
      <c r="C48" s="1781" t="s">
        <v>619</v>
      </c>
      <c r="D48" s="1782" t="s">
        <v>1370</v>
      </c>
      <c r="E48" s="1782"/>
      <c r="F48" s="1736" t="s">
        <v>1371</v>
      </c>
      <c r="G48" s="1736" t="s">
        <v>623</v>
      </c>
      <c r="H48" s="1736" t="s">
        <v>1373</v>
      </c>
      <c r="I48" s="1736" t="s">
        <v>1374</v>
      </c>
    </row>
    <row r="49" spans="1:10" s="64" customFormat="1" ht="51">
      <c r="B49" s="1753"/>
      <c r="C49" s="1753"/>
      <c r="D49" s="866"/>
      <c r="E49" s="867" t="s">
        <v>1375</v>
      </c>
      <c r="F49" s="1737"/>
      <c r="G49" s="1737"/>
      <c r="H49" s="1737"/>
      <c r="I49" s="1737"/>
    </row>
    <row r="50" spans="1:10" s="438" customFormat="1" ht="39" thickBot="1">
      <c r="A50" s="64"/>
      <c r="B50" s="841" t="s">
        <v>1807</v>
      </c>
      <c r="C50" s="534" t="s">
        <v>5</v>
      </c>
      <c r="D50" s="454" t="s">
        <v>6</v>
      </c>
      <c r="E50" s="454" t="s">
        <v>41</v>
      </c>
      <c r="F50" s="454" t="s">
        <v>42</v>
      </c>
      <c r="G50" s="454" t="s">
        <v>96</v>
      </c>
      <c r="H50" s="454" t="s">
        <v>97</v>
      </c>
      <c r="I50" s="454" t="s">
        <v>98</v>
      </c>
      <c r="J50" s="64"/>
    </row>
    <row r="51" spans="1:10" s="438" customFormat="1" ht="15" customHeight="1">
      <c r="A51" s="64"/>
      <c r="B51" s="1778"/>
      <c r="C51" s="535" t="s">
        <v>1377</v>
      </c>
      <c r="D51" s="1046">
        <v>7330</v>
      </c>
      <c r="E51" s="1046">
        <v>5</v>
      </c>
      <c r="F51" s="1047">
        <v>6.9999999999999999E-4</v>
      </c>
      <c r="G51" s="1047">
        <v>1E-3</v>
      </c>
      <c r="H51" s="1047">
        <v>8.0000000000000004E-4</v>
      </c>
      <c r="I51" s="1047">
        <v>4.0000000000000002E-4</v>
      </c>
      <c r="J51" s="64"/>
    </row>
    <row r="52" spans="1:10" s="438" customFormat="1" ht="15" customHeight="1">
      <c r="A52" s="64"/>
      <c r="B52" s="1779"/>
      <c r="C52" s="536" t="s">
        <v>1378</v>
      </c>
      <c r="D52" s="781">
        <v>97</v>
      </c>
      <c r="E52" s="781">
        <v>1</v>
      </c>
      <c r="F52" s="1048">
        <v>1.03E-2</v>
      </c>
      <c r="G52" s="1048">
        <v>6.9999999999999999E-4</v>
      </c>
      <c r="H52" s="1048">
        <v>5.0000000000000001E-4</v>
      </c>
      <c r="I52" s="1048">
        <v>5.1999999999999998E-3</v>
      </c>
      <c r="J52" s="64"/>
    </row>
    <row r="53" spans="1:10" s="438" customFormat="1" ht="15" customHeight="1">
      <c r="A53" s="64"/>
      <c r="B53" s="1779"/>
      <c r="C53" s="536" t="s">
        <v>1379</v>
      </c>
      <c r="D53" s="781">
        <v>7233</v>
      </c>
      <c r="E53" s="781">
        <v>4</v>
      </c>
      <c r="F53" s="1048">
        <v>5.9999999999999995E-4</v>
      </c>
      <c r="G53" s="1048">
        <v>1E-3</v>
      </c>
      <c r="H53" s="1048">
        <v>1E-3</v>
      </c>
      <c r="I53" s="1048">
        <v>4.0000000000000002E-4</v>
      </c>
      <c r="J53" s="64"/>
    </row>
    <row r="54" spans="1:10" s="438" customFormat="1" ht="15" customHeight="1">
      <c r="A54" s="64"/>
      <c r="B54" s="1779"/>
      <c r="C54" s="538" t="s">
        <v>1380</v>
      </c>
      <c r="D54" s="781">
        <v>5354</v>
      </c>
      <c r="E54" s="781">
        <v>7</v>
      </c>
      <c r="F54" s="1048">
        <v>1.2999999999999999E-3</v>
      </c>
      <c r="G54" s="1048">
        <v>2E-3</v>
      </c>
      <c r="H54" s="1048">
        <v>2E-3</v>
      </c>
      <c r="I54" s="1048">
        <v>1.1999999999999999E-3</v>
      </c>
      <c r="J54" s="64"/>
    </row>
    <row r="55" spans="1:10" s="438" customFormat="1" ht="15" customHeight="1">
      <c r="A55" s="64"/>
      <c r="B55" s="1779"/>
      <c r="C55" s="538" t="s">
        <v>1381</v>
      </c>
      <c r="D55" s="781">
        <v>2644</v>
      </c>
      <c r="E55" s="781">
        <v>10</v>
      </c>
      <c r="F55" s="1048">
        <v>3.8E-3</v>
      </c>
      <c r="G55" s="1048">
        <v>3.7000000000000002E-3</v>
      </c>
      <c r="H55" s="1048">
        <v>4.0000000000000001E-3</v>
      </c>
      <c r="I55" s="1048">
        <v>1.9E-3</v>
      </c>
      <c r="J55" s="64"/>
    </row>
    <row r="56" spans="1:10" s="438" customFormat="1" ht="15" customHeight="1">
      <c r="A56" s="64"/>
      <c r="B56" s="1779"/>
      <c r="C56" s="538" t="s">
        <v>1382</v>
      </c>
      <c r="D56" s="781">
        <v>2196</v>
      </c>
      <c r="E56" s="781">
        <v>2</v>
      </c>
      <c r="F56" s="1048">
        <v>8.9999999999999998E-4</v>
      </c>
      <c r="G56" s="1048">
        <v>6.4000000000000003E-3</v>
      </c>
      <c r="H56" s="1048">
        <v>7.0000000000000001E-3</v>
      </c>
      <c r="I56" s="1048">
        <v>1.4E-3</v>
      </c>
      <c r="J56" s="64"/>
    </row>
    <row r="57" spans="1:10" s="438" customFormat="1" ht="15" customHeight="1">
      <c r="A57" s="64"/>
      <c r="B57" s="1779"/>
      <c r="C57" s="538" t="s">
        <v>1383</v>
      </c>
      <c r="D57" s="781">
        <v>2386</v>
      </c>
      <c r="E57" s="781">
        <v>13</v>
      </c>
      <c r="F57" s="1048">
        <v>5.4000000000000003E-3</v>
      </c>
      <c r="G57" s="1048">
        <v>1.41E-2</v>
      </c>
      <c r="H57" s="1048">
        <v>1.7999999999999999E-2</v>
      </c>
      <c r="I57" s="1048">
        <v>5.8999999999999999E-3</v>
      </c>
      <c r="J57" s="64"/>
    </row>
    <row r="58" spans="1:10" s="438" customFormat="1" ht="15" customHeight="1">
      <c r="A58" s="64"/>
      <c r="B58" s="1779"/>
      <c r="C58" s="536" t="s">
        <v>1384</v>
      </c>
      <c r="D58" s="781">
        <v>1548</v>
      </c>
      <c r="E58" s="781">
        <v>5</v>
      </c>
      <c r="F58" s="1048">
        <v>3.2000000000000002E-3</v>
      </c>
      <c r="G58" s="1048">
        <v>1.12E-2</v>
      </c>
      <c r="H58" s="1048">
        <v>1.2999999999999999E-2</v>
      </c>
      <c r="I58" s="1048">
        <v>4.8999999999999998E-3</v>
      </c>
      <c r="J58" s="64"/>
    </row>
    <row r="59" spans="1:10" s="438" customFormat="1" ht="15" customHeight="1">
      <c r="A59" s="64"/>
      <c r="B59" s="1779"/>
      <c r="C59" s="536" t="s">
        <v>1385</v>
      </c>
      <c r="D59" s="781">
        <v>838</v>
      </c>
      <c r="E59" s="781">
        <v>8</v>
      </c>
      <c r="F59" s="1048">
        <v>9.4999999999999998E-3</v>
      </c>
      <c r="G59" s="1048">
        <v>1.9599999999999999E-2</v>
      </c>
      <c r="H59" s="1048">
        <v>2.3E-2</v>
      </c>
      <c r="I59" s="1048">
        <v>7.7000000000000002E-3</v>
      </c>
      <c r="J59" s="64"/>
    </row>
    <row r="60" spans="1:10" s="438" customFormat="1" ht="15" customHeight="1">
      <c r="A60" s="64"/>
      <c r="B60" s="1779"/>
      <c r="C60" s="538" t="s">
        <v>1386</v>
      </c>
      <c r="D60" s="781">
        <v>1892</v>
      </c>
      <c r="E60" s="781">
        <v>32</v>
      </c>
      <c r="F60" s="1048">
        <v>1.6899999999999998E-2</v>
      </c>
      <c r="G60" s="1048">
        <v>4.4200000000000003E-2</v>
      </c>
      <c r="H60" s="1048">
        <v>5.2200000000000003E-2</v>
      </c>
      <c r="I60" s="1048">
        <v>1.52E-2</v>
      </c>
      <c r="J60" s="64"/>
    </row>
    <row r="61" spans="1:10" s="438" customFormat="1" ht="15" customHeight="1">
      <c r="A61" s="64"/>
      <c r="B61" s="1779"/>
      <c r="C61" s="536" t="s">
        <v>1387</v>
      </c>
      <c r="D61" s="781">
        <v>902</v>
      </c>
      <c r="E61" s="781">
        <v>11</v>
      </c>
      <c r="F61" s="1048">
        <v>1.2200000000000001E-2</v>
      </c>
      <c r="G61" s="1048">
        <v>2.9700000000000001E-2</v>
      </c>
      <c r="H61" s="1048">
        <v>3.6999999999999998E-2</v>
      </c>
      <c r="I61" s="1048">
        <v>1.1900000000000001E-2</v>
      </c>
      <c r="J61" s="64"/>
    </row>
    <row r="62" spans="1:10" s="438" customFormat="1" ht="15" customHeight="1">
      <c r="B62" s="1779"/>
      <c r="C62" s="536" t="s">
        <v>1388</v>
      </c>
      <c r="D62" s="781">
        <v>990</v>
      </c>
      <c r="E62" s="781">
        <v>21</v>
      </c>
      <c r="F62" s="1048">
        <v>2.12E-2</v>
      </c>
      <c r="G62" s="1048">
        <v>5.7299999999999997E-2</v>
      </c>
      <c r="H62" s="1048">
        <v>6.7400000000000002E-2</v>
      </c>
      <c r="I62" s="1048">
        <v>1.7999999999999999E-2</v>
      </c>
    </row>
    <row r="63" spans="1:10" s="438" customFormat="1" ht="15" customHeight="1">
      <c r="B63" s="1779"/>
      <c r="C63" s="538" t="s">
        <v>1389</v>
      </c>
      <c r="D63" s="781">
        <v>1343</v>
      </c>
      <c r="E63" s="781">
        <v>63</v>
      </c>
      <c r="F63" s="1048">
        <v>4.6899999999999997E-2</v>
      </c>
      <c r="G63" s="1048">
        <v>0.1208</v>
      </c>
      <c r="H63" s="1048">
        <v>0.28760000000000002</v>
      </c>
      <c r="I63" s="1048">
        <v>8.0299999999999996E-2</v>
      </c>
    </row>
    <row r="64" spans="1:10" s="438" customFormat="1" ht="15" customHeight="1">
      <c r="B64" s="1779"/>
      <c r="C64" s="536" t="s">
        <v>1390</v>
      </c>
      <c r="D64" s="781">
        <v>1288</v>
      </c>
      <c r="E64" s="781">
        <v>46</v>
      </c>
      <c r="F64" s="1048">
        <v>3.5700000000000003E-2</v>
      </c>
      <c r="G64" s="1048">
        <v>8.8599999999999998E-2</v>
      </c>
      <c r="H64" s="1048">
        <v>0.1153</v>
      </c>
      <c r="I64" s="1048">
        <v>6.2100000000000002E-2</v>
      </c>
    </row>
    <row r="65" spans="1:10" s="438" customFormat="1" ht="15" customHeight="1">
      <c r="B65" s="1779"/>
      <c r="C65" s="536" t="s">
        <v>1391</v>
      </c>
      <c r="D65" s="781">
        <v>0</v>
      </c>
      <c r="E65" s="781">
        <v>0</v>
      </c>
      <c r="F65" s="1048">
        <v>0</v>
      </c>
      <c r="G65" s="1048">
        <v>0.253</v>
      </c>
      <c r="H65" s="1048">
        <v>0</v>
      </c>
      <c r="I65" s="1048">
        <v>0.30070000000000002</v>
      </c>
    </row>
    <row r="66" spans="1:10" s="438" customFormat="1" ht="15" customHeight="1">
      <c r="B66" s="1779"/>
      <c r="C66" s="536" t="s">
        <v>1392</v>
      </c>
      <c r="D66" s="781">
        <v>55</v>
      </c>
      <c r="E66" s="781">
        <v>17</v>
      </c>
      <c r="F66" s="1048">
        <v>0.30909999999999999</v>
      </c>
      <c r="G66" s="1048">
        <v>0.52470000000000006</v>
      </c>
      <c r="H66" s="1048">
        <v>0.46</v>
      </c>
      <c r="I66" s="1048">
        <v>0.37669999999999998</v>
      </c>
    </row>
    <row r="67" spans="1:10" s="438" customFormat="1" ht="15" customHeight="1" thickBot="1">
      <c r="B67" s="1780"/>
      <c r="C67" s="539" t="s">
        <v>1393</v>
      </c>
      <c r="D67" s="783">
        <v>439</v>
      </c>
      <c r="E67" s="783" t="s">
        <v>1603</v>
      </c>
      <c r="F67" s="783" t="s">
        <v>1603</v>
      </c>
      <c r="G67" s="1049">
        <v>1</v>
      </c>
      <c r="H67" s="1049">
        <v>1</v>
      </c>
      <c r="I67" s="1049" t="s">
        <v>1603</v>
      </c>
    </row>
    <row r="69" spans="1:10" ht="16.5" thickBot="1">
      <c r="B69" s="541" t="s">
        <v>618</v>
      </c>
    </row>
    <row r="70" spans="1:10" s="64" customFormat="1" ht="15" customHeight="1">
      <c r="B70" s="1781" t="s">
        <v>1369</v>
      </c>
      <c r="C70" s="1781" t="s">
        <v>619</v>
      </c>
      <c r="D70" s="1782" t="s">
        <v>1370</v>
      </c>
      <c r="E70" s="1782"/>
      <c r="F70" s="1736" t="s">
        <v>1371</v>
      </c>
      <c r="G70" s="1736" t="s">
        <v>623</v>
      </c>
      <c r="H70" s="1736" t="s">
        <v>1373</v>
      </c>
      <c r="I70" s="1736" t="s">
        <v>1374</v>
      </c>
    </row>
    <row r="71" spans="1:10" s="64" customFormat="1" ht="51">
      <c r="B71" s="1753"/>
      <c r="C71" s="1753"/>
      <c r="D71" s="866"/>
      <c r="E71" s="867" t="s">
        <v>1375</v>
      </c>
      <c r="F71" s="1737"/>
      <c r="G71" s="1737"/>
      <c r="H71" s="1737"/>
      <c r="I71" s="1737"/>
    </row>
    <row r="72" spans="1:10" s="438" customFormat="1" ht="24.75" thickBot="1">
      <c r="A72" s="64"/>
      <c r="B72" s="1050" t="s">
        <v>1808</v>
      </c>
      <c r="C72" s="534" t="s">
        <v>5</v>
      </c>
      <c r="D72" s="454" t="s">
        <v>6</v>
      </c>
      <c r="E72" s="454" t="s">
        <v>41</v>
      </c>
      <c r="F72" s="454" t="s">
        <v>42</v>
      </c>
      <c r="G72" s="454" t="s">
        <v>96</v>
      </c>
      <c r="H72" s="454" t="s">
        <v>97</v>
      </c>
      <c r="I72" s="454" t="s">
        <v>98</v>
      </c>
      <c r="J72" s="64"/>
    </row>
    <row r="73" spans="1:10" s="438" customFormat="1" ht="15" customHeight="1">
      <c r="A73" s="64"/>
      <c r="B73" s="1778"/>
      <c r="C73" s="535" t="s">
        <v>1377</v>
      </c>
      <c r="D73" s="1046">
        <v>203446</v>
      </c>
      <c r="E73" s="1046">
        <v>463</v>
      </c>
      <c r="F73" s="1047">
        <v>2.3E-3</v>
      </c>
      <c r="G73" s="1047">
        <v>8.9999999999999998E-4</v>
      </c>
      <c r="H73" s="1047">
        <v>8.0000000000000004E-4</v>
      </c>
      <c r="I73" s="1047">
        <v>8.9999999999999998E-4</v>
      </c>
      <c r="J73" s="64"/>
    </row>
    <row r="74" spans="1:10" s="438" customFormat="1" ht="15" customHeight="1">
      <c r="A74" s="64"/>
      <c r="B74" s="1779"/>
      <c r="C74" s="536" t="s">
        <v>1378</v>
      </c>
      <c r="D74" s="781">
        <v>94629</v>
      </c>
      <c r="E74" s="781">
        <v>373</v>
      </c>
      <c r="F74" s="1048">
        <v>3.8999999999999998E-3</v>
      </c>
      <c r="G74" s="1048">
        <v>8.0000000000000004E-4</v>
      </c>
      <c r="H74" s="1048">
        <v>5.0000000000000001E-4</v>
      </c>
      <c r="I74" s="1048">
        <v>1.2999999999999999E-3</v>
      </c>
      <c r="J74" s="64"/>
    </row>
    <row r="75" spans="1:10" s="438" customFormat="1" ht="15" customHeight="1">
      <c r="A75" s="64"/>
      <c r="B75" s="1779"/>
      <c r="C75" s="536" t="s">
        <v>1379</v>
      </c>
      <c r="D75" s="781">
        <v>108817</v>
      </c>
      <c r="E75" s="781">
        <v>90</v>
      </c>
      <c r="F75" s="1048">
        <v>8.0000000000000004E-4</v>
      </c>
      <c r="G75" s="1048">
        <v>1E-3</v>
      </c>
      <c r="H75" s="1048">
        <v>1E-3</v>
      </c>
      <c r="I75" s="1048">
        <v>5.9999999999999995E-4</v>
      </c>
      <c r="J75" s="64"/>
    </row>
    <row r="76" spans="1:10" s="438" customFormat="1" ht="15" customHeight="1">
      <c r="A76" s="64"/>
      <c r="B76" s="1779"/>
      <c r="C76" s="538" t="s">
        <v>1380</v>
      </c>
      <c r="D76" s="781">
        <v>55786</v>
      </c>
      <c r="E76" s="781">
        <v>102</v>
      </c>
      <c r="F76" s="1048">
        <v>1.8E-3</v>
      </c>
      <c r="G76" s="1048">
        <v>2E-3</v>
      </c>
      <c r="H76" s="1048">
        <v>2E-3</v>
      </c>
      <c r="I76" s="1048">
        <v>1.1999999999999999E-3</v>
      </c>
      <c r="J76" s="64"/>
    </row>
    <row r="77" spans="1:10" s="438" customFormat="1" ht="15" customHeight="1">
      <c r="A77" s="64"/>
      <c r="B77" s="1779"/>
      <c r="C77" s="538" t="s">
        <v>1381</v>
      </c>
      <c r="D77" s="781">
        <v>32071</v>
      </c>
      <c r="E77" s="781">
        <v>133</v>
      </c>
      <c r="F77" s="1048">
        <v>4.1000000000000003E-3</v>
      </c>
      <c r="G77" s="1048">
        <v>3.8999999999999998E-3</v>
      </c>
      <c r="H77" s="1048">
        <v>4.0000000000000001E-3</v>
      </c>
      <c r="I77" s="1048">
        <v>2.7000000000000001E-3</v>
      </c>
      <c r="J77" s="64"/>
    </row>
    <row r="78" spans="1:10" s="438" customFormat="1" ht="15" customHeight="1">
      <c r="A78" s="64"/>
      <c r="B78" s="1779"/>
      <c r="C78" s="538" t="s">
        <v>1382</v>
      </c>
      <c r="D78" s="781">
        <v>20021</v>
      </c>
      <c r="E78" s="781">
        <v>133</v>
      </c>
      <c r="F78" s="1048">
        <v>6.6E-3</v>
      </c>
      <c r="G78" s="1048">
        <v>6.7999999999999996E-3</v>
      </c>
      <c r="H78" s="1048">
        <v>7.0000000000000001E-3</v>
      </c>
      <c r="I78" s="1048">
        <v>4.7999999999999996E-3</v>
      </c>
      <c r="J78" s="64"/>
    </row>
    <row r="79" spans="1:10" s="438" customFormat="1" ht="15" customHeight="1">
      <c r="A79" s="64"/>
      <c r="B79" s="1779"/>
      <c r="C79" s="538" t="s">
        <v>1383</v>
      </c>
      <c r="D79" s="781">
        <v>20795</v>
      </c>
      <c r="E79" s="781">
        <v>279</v>
      </c>
      <c r="F79" s="1048">
        <v>1.34E-2</v>
      </c>
      <c r="G79" s="1048">
        <v>1.61E-2</v>
      </c>
      <c r="H79" s="1048">
        <v>1.7999999999999999E-2</v>
      </c>
      <c r="I79" s="1048">
        <v>1.0500000000000001E-2</v>
      </c>
      <c r="J79" s="64"/>
    </row>
    <row r="80" spans="1:10" s="438" customFormat="1" ht="15" customHeight="1">
      <c r="A80" s="64"/>
      <c r="B80" s="1779"/>
      <c r="C80" s="536" t="s">
        <v>1384</v>
      </c>
      <c r="D80" s="781">
        <v>12411</v>
      </c>
      <c r="E80" s="781">
        <v>151</v>
      </c>
      <c r="F80" s="1048">
        <v>1.2200000000000001E-2</v>
      </c>
      <c r="G80" s="1048">
        <v>1.24E-2</v>
      </c>
      <c r="H80" s="1048">
        <v>1.2999999999999999E-2</v>
      </c>
      <c r="I80" s="1048">
        <v>9.1000000000000004E-3</v>
      </c>
      <c r="J80" s="64"/>
    </row>
    <row r="81" spans="1:10" s="438" customFormat="1" ht="15" customHeight="1">
      <c r="A81" s="64"/>
      <c r="B81" s="1779"/>
      <c r="C81" s="536" t="s">
        <v>1385</v>
      </c>
      <c r="D81" s="781">
        <v>8384</v>
      </c>
      <c r="E81" s="781">
        <v>128</v>
      </c>
      <c r="F81" s="1048">
        <v>1.5299999999999999E-2</v>
      </c>
      <c r="G81" s="1048">
        <v>2.1600000000000001E-2</v>
      </c>
      <c r="H81" s="1048">
        <v>2.3E-2</v>
      </c>
      <c r="I81" s="1048">
        <v>1.26E-2</v>
      </c>
      <c r="J81" s="64"/>
    </row>
    <row r="82" spans="1:10" s="438" customFormat="1" ht="15" customHeight="1">
      <c r="A82" s="64"/>
      <c r="B82" s="1779"/>
      <c r="C82" s="538" t="s">
        <v>1386</v>
      </c>
      <c r="D82" s="781">
        <v>18107</v>
      </c>
      <c r="E82" s="781">
        <v>389</v>
      </c>
      <c r="F82" s="1048">
        <v>2.1499999999999998E-2</v>
      </c>
      <c r="G82" s="1048">
        <v>4.8500000000000001E-2</v>
      </c>
      <c r="H82" s="1048">
        <v>5.2499999999999998E-2</v>
      </c>
      <c r="I82" s="1048">
        <v>2.24E-2</v>
      </c>
      <c r="J82" s="64"/>
    </row>
    <row r="83" spans="1:10" s="438" customFormat="1" ht="15" customHeight="1">
      <c r="A83" s="64"/>
      <c r="B83" s="1779"/>
      <c r="C83" s="536" t="s">
        <v>1387</v>
      </c>
      <c r="D83" s="781">
        <v>9258</v>
      </c>
      <c r="E83" s="781">
        <v>157</v>
      </c>
      <c r="F83" s="1048">
        <v>1.7000000000000001E-2</v>
      </c>
      <c r="G83" s="1048">
        <v>3.44E-2</v>
      </c>
      <c r="H83" s="1048">
        <v>3.6999999999999998E-2</v>
      </c>
      <c r="I83" s="1048">
        <v>1.5800000000000002E-2</v>
      </c>
      <c r="J83" s="64"/>
    </row>
    <row r="84" spans="1:10" s="438" customFormat="1" ht="15" customHeight="1">
      <c r="B84" s="1779"/>
      <c r="C84" s="536" t="s">
        <v>1388</v>
      </c>
      <c r="D84" s="781">
        <v>8849</v>
      </c>
      <c r="E84" s="781">
        <v>232</v>
      </c>
      <c r="F84" s="1048">
        <v>2.6200000000000001E-2</v>
      </c>
      <c r="G84" s="1048">
        <v>6.4100000000000004E-2</v>
      </c>
      <c r="H84" s="1048">
        <v>6.8000000000000005E-2</v>
      </c>
      <c r="I84" s="1048">
        <v>2.8400000000000002E-2</v>
      </c>
    </row>
    <row r="85" spans="1:10" s="438" customFormat="1" ht="15" customHeight="1">
      <c r="B85" s="1779"/>
      <c r="C85" s="538" t="s">
        <v>1389</v>
      </c>
      <c r="D85" s="781">
        <v>8458</v>
      </c>
      <c r="E85" s="781">
        <v>710</v>
      </c>
      <c r="F85" s="1048">
        <v>8.3900000000000002E-2</v>
      </c>
      <c r="G85" s="1048">
        <v>0.2059</v>
      </c>
      <c r="H85" s="1048">
        <v>0.2888</v>
      </c>
      <c r="I85" s="1048">
        <v>0.1106</v>
      </c>
    </row>
    <row r="86" spans="1:10" s="438" customFormat="1" ht="15" customHeight="1">
      <c r="B86" s="1779"/>
      <c r="C86" s="536" t="s">
        <v>1390</v>
      </c>
      <c r="D86" s="781">
        <v>7540</v>
      </c>
      <c r="E86" s="781">
        <v>395</v>
      </c>
      <c r="F86" s="1048">
        <v>5.2400000000000002E-2</v>
      </c>
      <c r="G86" s="1048">
        <v>0.114</v>
      </c>
      <c r="H86" s="1048">
        <v>0.1177</v>
      </c>
      <c r="I86" s="1048">
        <v>7.5800000000000006E-2</v>
      </c>
    </row>
    <row r="87" spans="1:10" s="438" customFormat="1" ht="15" customHeight="1">
      <c r="B87" s="1779"/>
      <c r="C87" s="536" t="s">
        <v>1391</v>
      </c>
      <c r="D87" s="781">
        <v>0</v>
      </c>
      <c r="E87" s="781">
        <v>0</v>
      </c>
      <c r="F87" s="1048">
        <v>0</v>
      </c>
      <c r="G87" s="1048">
        <v>0.253</v>
      </c>
      <c r="H87" s="1048">
        <v>0</v>
      </c>
      <c r="I87" s="1048">
        <v>0.34839999999999999</v>
      </c>
    </row>
    <row r="88" spans="1:10" s="438" customFormat="1" ht="15" customHeight="1">
      <c r="B88" s="1779"/>
      <c r="C88" s="536" t="s">
        <v>1392</v>
      </c>
      <c r="D88" s="781">
        <v>918</v>
      </c>
      <c r="E88" s="781">
        <v>315</v>
      </c>
      <c r="F88" s="1048">
        <v>0.34310000000000002</v>
      </c>
      <c r="G88" s="1048">
        <v>0.50280000000000002</v>
      </c>
      <c r="H88" s="1048">
        <v>0.46</v>
      </c>
      <c r="I88" s="1048">
        <v>0.39950000000000002</v>
      </c>
    </row>
    <row r="89" spans="1:10" s="438" customFormat="1" ht="15" customHeight="1" thickBot="1">
      <c r="B89" s="1780"/>
      <c r="C89" s="539" t="s">
        <v>1393</v>
      </c>
      <c r="D89" s="783">
        <v>5614</v>
      </c>
      <c r="E89" s="1049" t="s">
        <v>1603</v>
      </c>
      <c r="F89" s="1049" t="s">
        <v>1603</v>
      </c>
      <c r="G89" s="1049">
        <v>1</v>
      </c>
      <c r="H89" s="1049">
        <v>1</v>
      </c>
      <c r="I89" s="1049" t="s">
        <v>1603</v>
      </c>
    </row>
    <row r="91" spans="1:10" ht="16.5" thickBot="1">
      <c r="B91" s="541" t="s">
        <v>618</v>
      </c>
    </row>
    <row r="92" spans="1:10" s="64" customFormat="1" ht="15" customHeight="1">
      <c r="B92" s="1781" t="s">
        <v>1369</v>
      </c>
      <c r="C92" s="1781" t="s">
        <v>619</v>
      </c>
      <c r="D92" s="1782" t="s">
        <v>1370</v>
      </c>
      <c r="E92" s="1782"/>
      <c r="F92" s="1736" t="s">
        <v>1371</v>
      </c>
      <c r="G92" s="1736" t="s">
        <v>623</v>
      </c>
      <c r="H92" s="1736" t="s">
        <v>1373</v>
      </c>
      <c r="I92" s="1736" t="s">
        <v>1374</v>
      </c>
    </row>
    <row r="93" spans="1:10" s="64" customFormat="1" ht="51">
      <c r="B93" s="1753"/>
      <c r="C93" s="1753"/>
      <c r="D93" s="866"/>
      <c r="E93" s="867" t="s">
        <v>1375</v>
      </c>
      <c r="F93" s="1737"/>
      <c r="G93" s="1737"/>
      <c r="H93" s="1737"/>
      <c r="I93" s="1737"/>
    </row>
    <row r="94" spans="1:10" s="438" customFormat="1" ht="48.75" thickBot="1">
      <c r="A94" s="64"/>
      <c r="B94" s="1050" t="s">
        <v>1065</v>
      </c>
      <c r="C94" s="534" t="s">
        <v>5</v>
      </c>
      <c r="D94" s="454" t="s">
        <v>6</v>
      </c>
      <c r="E94" s="454" t="s">
        <v>41</v>
      </c>
      <c r="F94" s="454" t="s">
        <v>42</v>
      </c>
      <c r="G94" s="454" t="s">
        <v>96</v>
      </c>
      <c r="H94" s="454" t="s">
        <v>97</v>
      </c>
      <c r="I94" s="454" t="s">
        <v>98</v>
      </c>
      <c r="J94" s="64"/>
    </row>
    <row r="95" spans="1:10" s="438" customFormat="1" ht="15" customHeight="1">
      <c r="A95" s="64"/>
      <c r="B95" s="1778"/>
      <c r="C95" s="535" t="s">
        <v>1377</v>
      </c>
      <c r="D95" s="1046">
        <v>606631</v>
      </c>
      <c r="E95" s="1046">
        <v>780</v>
      </c>
      <c r="F95" s="1047">
        <v>1.2999999999999999E-3</v>
      </c>
      <c r="G95" s="1047">
        <v>8.0000000000000004E-4</v>
      </c>
      <c r="H95" s="1047">
        <v>8.0000000000000004E-4</v>
      </c>
      <c r="I95" s="1047">
        <v>6.9999999999999999E-4</v>
      </c>
      <c r="J95" s="64"/>
    </row>
    <row r="96" spans="1:10" s="438" customFormat="1" ht="15" customHeight="1">
      <c r="A96" s="64"/>
      <c r="B96" s="1779"/>
      <c r="C96" s="536" t="s">
        <v>1378</v>
      </c>
      <c r="D96" s="781">
        <v>387566</v>
      </c>
      <c r="E96" s="781">
        <v>535</v>
      </c>
      <c r="F96" s="1048">
        <v>1.4E-3</v>
      </c>
      <c r="G96" s="1048">
        <v>8.0000000000000004E-4</v>
      </c>
      <c r="H96" s="1048">
        <v>5.0000000000000001E-4</v>
      </c>
      <c r="I96" s="1048">
        <v>6.9999999999999999E-4</v>
      </c>
      <c r="J96" s="64"/>
    </row>
    <row r="97" spans="1:10" s="438" customFormat="1" ht="15" customHeight="1">
      <c r="A97" s="64"/>
      <c r="B97" s="1779"/>
      <c r="C97" s="536" t="s">
        <v>1379</v>
      </c>
      <c r="D97" s="781">
        <v>219065</v>
      </c>
      <c r="E97" s="781">
        <v>245</v>
      </c>
      <c r="F97" s="1048">
        <v>1.1000000000000001E-3</v>
      </c>
      <c r="G97" s="1048">
        <v>1E-3</v>
      </c>
      <c r="H97" s="1048">
        <v>1E-3</v>
      </c>
      <c r="I97" s="1048">
        <v>5.9999999999999995E-4</v>
      </c>
      <c r="J97" s="64"/>
    </row>
    <row r="98" spans="1:10" s="438" customFormat="1" ht="15" customHeight="1">
      <c r="A98" s="64"/>
      <c r="B98" s="1779"/>
      <c r="C98" s="538" t="s">
        <v>1380</v>
      </c>
      <c r="D98" s="781">
        <v>256972</v>
      </c>
      <c r="E98" s="781">
        <v>405</v>
      </c>
      <c r="F98" s="1048">
        <v>1.6000000000000001E-3</v>
      </c>
      <c r="G98" s="1048">
        <v>2E-3</v>
      </c>
      <c r="H98" s="1048">
        <v>2E-3</v>
      </c>
      <c r="I98" s="1048">
        <v>1.1999999999999999E-3</v>
      </c>
      <c r="J98" s="64"/>
    </row>
    <row r="99" spans="1:10" s="438" customFormat="1" ht="15" customHeight="1">
      <c r="A99" s="64"/>
      <c r="B99" s="1779"/>
      <c r="C99" s="538" t="s">
        <v>1381</v>
      </c>
      <c r="D99" s="781">
        <v>203321</v>
      </c>
      <c r="E99" s="781">
        <v>1032</v>
      </c>
      <c r="F99" s="1048">
        <v>5.1000000000000004E-3</v>
      </c>
      <c r="G99" s="1048">
        <v>4.0000000000000001E-3</v>
      </c>
      <c r="H99" s="1048">
        <v>4.0000000000000001E-3</v>
      </c>
      <c r="I99" s="1048">
        <v>3.8E-3</v>
      </c>
      <c r="J99" s="64"/>
    </row>
    <row r="100" spans="1:10" s="438" customFormat="1" ht="15" customHeight="1">
      <c r="A100" s="64"/>
      <c r="B100" s="1779"/>
      <c r="C100" s="538" t="s">
        <v>1382</v>
      </c>
      <c r="D100" s="781">
        <v>118384</v>
      </c>
      <c r="E100" s="781">
        <v>1283</v>
      </c>
      <c r="F100" s="1048">
        <v>1.0800000000000001E-2</v>
      </c>
      <c r="G100" s="1048">
        <v>7.1000000000000004E-3</v>
      </c>
      <c r="H100" s="1048">
        <v>7.0000000000000001E-3</v>
      </c>
      <c r="I100" s="1048">
        <v>8.2000000000000007E-3</v>
      </c>
      <c r="J100" s="64"/>
    </row>
    <row r="101" spans="1:10" s="438" customFormat="1" ht="15" customHeight="1">
      <c r="A101" s="64"/>
      <c r="B101" s="1779"/>
      <c r="C101" s="538" t="s">
        <v>1383</v>
      </c>
      <c r="D101" s="781">
        <v>133773</v>
      </c>
      <c r="E101" s="781">
        <v>2665</v>
      </c>
      <c r="F101" s="1048">
        <v>1.9900000000000001E-2</v>
      </c>
      <c r="G101" s="1048">
        <v>1.7100000000000001E-2</v>
      </c>
      <c r="H101" s="1048">
        <v>1.7999999999999999E-2</v>
      </c>
      <c r="I101" s="1048">
        <v>1.55E-2</v>
      </c>
      <c r="J101" s="64"/>
    </row>
    <row r="102" spans="1:10" s="438" customFormat="1" ht="15" customHeight="1">
      <c r="A102" s="64"/>
      <c r="B102" s="1779"/>
      <c r="C102" s="536" t="s">
        <v>1384</v>
      </c>
      <c r="D102" s="781">
        <v>78886</v>
      </c>
      <c r="E102" s="781">
        <v>1374</v>
      </c>
      <c r="F102" s="1048">
        <v>1.7399999999999999E-2</v>
      </c>
      <c r="G102" s="1048">
        <v>1.29E-2</v>
      </c>
      <c r="H102" s="1048">
        <v>1.2999999999999999E-2</v>
      </c>
      <c r="I102" s="1048">
        <v>1.3299999999999999E-2</v>
      </c>
      <c r="J102" s="64"/>
    </row>
    <row r="103" spans="1:10" s="438" customFormat="1" ht="15" customHeight="1">
      <c r="A103" s="64"/>
      <c r="B103" s="1779"/>
      <c r="C103" s="536" t="s">
        <v>1385</v>
      </c>
      <c r="D103" s="781">
        <v>54887</v>
      </c>
      <c r="E103" s="781">
        <v>1291</v>
      </c>
      <c r="F103" s="1048">
        <v>2.35E-2</v>
      </c>
      <c r="G103" s="1048">
        <v>2.2700000000000001E-2</v>
      </c>
      <c r="H103" s="1048">
        <v>2.3E-2</v>
      </c>
      <c r="I103" s="1048">
        <v>1.8700000000000001E-2</v>
      </c>
      <c r="J103" s="64"/>
    </row>
    <row r="104" spans="1:10" s="438" customFormat="1" ht="15" customHeight="1">
      <c r="A104" s="64"/>
      <c r="B104" s="1779"/>
      <c r="C104" s="538" t="s">
        <v>1386</v>
      </c>
      <c r="D104" s="781">
        <v>96044</v>
      </c>
      <c r="E104" s="781">
        <v>3844</v>
      </c>
      <c r="F104" s="1048">
        <v>0.04</v>
      </c>
      <c r="G104" s="1048">
        <v>5.8799999999999998E-2</v>
      </c>
      <c r="H104" s="1048">
        <v>5.2999999999999999E-2</v>
      </c>
      <c r="I104" s="1048">
        <v>3.4200000000000001E-2</v>
      </c>
      <c r="J104" s="64"/>
    </row>
    <row r="105" spans="1:10" s="438" customFormat="1" ht="15" customHeight="1">
      <c r="A105" s="64"/>
      <c r="B105" s="1779"/>
      <c r="C105" s="536" t="s">
        <v>1387</v>
      </c>
      <c r="D105" s="781">
        <v>43871</v>
      </c>
      <c r="E105" s="781">
        <v>1425</v>
      </c>
      <c r="F105" s="1048">
        <v>3.2500000000000001E-2</v>
      </c>
      <c r="G105" s="1048">
        <v>3.7699999999999997E-2</v>
      </c>
      <c r="H105" s="1048">
        <v>3.6999999999999998E-2</v>
      </c>
      <c r="I105" s="1048">
        <v>2.5899999999999999E-2</v>
      </c>
      <c r="J105" s="64"/>
    </row>
    <row r="106" spans="1:10" s="438" customFormat="1" ht="15" customHeight="1">
      <c r="B106" s="1779"/>
      <c r="C106" s="536" t="s">
        <v>1388</v>
      </c>
      <c r="D106" s="781">
        <v>52173</v>
      </c>
      <c r="E106" s="781">
        <v>2419</v>
      </c>
      <c r="F106" s="1048">
        <v>4.6399999999999997E-2</v>
      </c>
      <c r="G106" s="1048">
        <v>7.5600000000000001E-2</v>
      </c>
      <c r="H106" s="1048">
        <v>6.8900000000000003E-2</v>
      </c>
      <c r="I106" s="1048">
        <v>4.0599999999999997E-2</v>
      </c>
    </row>
    <row r="107" spans="1:10" s="438" customFormat="1" ht="15" customHeight="1">
      <c r="B107" s="1779"/>
      <c r="C107" s="538" t="s">
        <v>1389</v>
      </c>
      <c r="D107" s="781">
        <v>106413</v>
      </c>
      <c r="E107" s="781">
        <v>12518</v>
      </c>
      <c r="F107" s="1048">
        <v>0.1176</v>
      </c>
      <c r="G107" s="1048">
        <v>0.221</v>
      </c>
      <c r="H107" s="1048">
        <v>0.2883</v>
      </c>
      <c r="I107" s="1048">
        <v>0.1109</v>
      </c>
    </row>
    <row r="108" spans="1:10" s="438" customFormat="1" ht="15" customHeight="1">
      <c r="B108" s="1779"/>
      <c r="C108" s="536" t="s">
        <v>1390</v>
      </c>
      <c r="D108" s="781">
        <v>101330</v>
      </c>
      <c r="E108" s="781">
        <v>9090</v>
      </c>
      <c r="F108" s="1048">
        <v>8.9700000000000002E-2</v>
      </c>
      <c r="G108" s="1048">
        <v>0.14050000000000001</v>
      </c>
      <c r="H108" s="1048">
        <v>0.1166</v>
      </c>
      <c r="I108" s="1048">
        <v>8.1799999999999998E-2</v>
      </c>
    </row>
    <row r="109" spans="1:10" s="438" customFormat="1" ht="15" customHeight="1">
      <c r="B109" s="1779"/>
      <c r="C109" s="536" t="s">
        <v>1391</v>
      </c>
      <c r="D109" s="781">
        <v>0</v>
      </c>
      <c r="E109" s="781">
        <v>0</v>
      </c>
      <c r="F109" s="1048">
        <v>0</v>
      </c>
      <c r="G109" s="1048">
        <v>0.26190000000000002</v>
      </c>
      <c r="H109" s="1048">
        <v>0</v>
      </c>
      <c r="I109" s="1048">
        <v>0.4642</v>
      </c>
    </row>
    <row r="110" spans="1:10" s="438" customFormat="1" ht="15" customHeight="1">
      <c r="B110" s="1779"/>
      <c r="C110" s="536" t="s">
        <v>1392</v>
      </c>
      <c r="D110" s="781">
        <v>5083</v>
      </c>
      <c r="E110" s="781">
        <v>3428</v>
      </c>
      <c r="F110" s="1048">
        <v>0.6744</v>
      </c>
      <c r="G110" s="1048">
        <v>0.52070000000000005</v>
      </c>
      <c r="H110" s="1048">
        <v>0.46</v>
      </c>
      <c r="I110" s="1048">
        <v>0.51439999999999997</v>
      </c>
    </row>
    <row r="111" spans="1:10" s="438" customFormat="1" ht="15" customHeight="1" thickBot="1">
      <c r="B111" s="1780"/>
      <c r="C111" s="539" t="s">
        <v>1393</v>
      </c>
      <c r="D111" s="783">
        <v>25896</v>
      </c>
      <c r="E111" s="1049" t="s">
        <v>1603</v>
      </c>
      <c r="F111" s="1049" t="s">
        <v>1603</v>
      </c>
      <c r="G111" s="1049">
        <v>1</v>
      </c>
      <c r="H111" s="1049">
        <v>1</v>
      </c>
      <c r="I111" s="1049" t="s">
        <v>1603</v>
      </c>
    </row>
    <row r="113" spans="1:10" ht="16.5" thickBot="1">
      <c r="B113" s="541" t="s">
        <v>618</v>
      </c>
    </row>
    <row r="114" spans="1:10" s="64" customFormat="1" ht="15" customHeight="1">
      <c r="B114" s="1781" t="s">
        <v>1369</v>
      </c>
      <c r="C114" s="1781" t="s">
        <v>619</v>
      </c>
      <c r="D114" s="1782" t="s">
        <v>1370</v>
      </c>
      <c r="E114" s="1782"/>
      <c r="F114" s="1736" t="s">
        <v>1371</v>
      </c>
      <c r="G114" s="1736" t="s">
        <v>623</v>
      </c>
      <c r="H114" s="1736" t="s">
        <v>1373</v>
      </c>
      <c r="I114" s="1736" t="s">
        <v>1374</v>
      </c>
    </row>
    <row r="115" spans="1:10" s="64" customFormat="1" ht="51">
      <c r="B115" s="1753"/>
      <c r="C115" s="1753"/>
      <c r="D115" s="866"/>
      <c r="E115" s="867" t="s">
        <v>1375</v>
      </c>
      <c r="F115" s="1737"/>
      <c r="G115" s="1737"/>
      <c r="H115" s="1737"/>
      <c r="I115" s="1737"/>
    </row>
    <row r="116" spans="1:10" s="438" customFormat="1" ht="24.75" thickBot="1">
      <c r="A116" s="64"/>
      <c r="B116" s="1050" t="s">
        <v>1051</v>
      </c>
      <c r="C116" s="534" t="s">
        <v>5</v>
      </c>
      <c r="D116" s="454" t="s">
        <v>6</v>
      </c>
      <c r="E116" s="454" t="s">
        <v>41</v>
      </c>
      <c r="F116" s="454" t="s">
        <v>42</v>
      </c>
      <c r="G116" s="454" t="s">
        <v>96</v>
      </c>
      <c r="H116" s="454" t="s">
        <v>97</v>
      </c>
      <c r="I116" s="454" t="s">
        <v>98</v>
      </c>
      <c r="J116" s="64"/>
    </row>
    <row r="117" spans="1:10" s="438" customFormat="1" ht="15" customHeight="1">
      <c r="A117" s="64"/>
      <c r="B117" s="1778"/>
      <c r="C117" s="535" t="s">
        <v>1377</v>
      </c>
      <c r="D117" s="1046">
        <v>22421</v>
      </c>
      <c r="E117" s="1046">
        <v>4</v>
      </c>
      <c r="F117" s="1047">
        <v>2.0000000000000001E-4</v>
      </c>
      <c r="G117" s="1047">
        <v>1E-3</v>
      </c>
      <c r="H117" s="1047">
        <v>8.0000000000000004E-4</v>
      </c>
      <c r="I117" s="1047">
        <v>2.9999999999999997E-4</v>
      </c>
      <c r="J117" s="64"/>
    </row>
    <row r="118" spans="1:10" s="438" customFormat="1" ht="15" customHeight="1">
      <c r="A118" s="64"/>
      <c r="B118" s="1779"/>
      <c r="C118" s="536" t="s">
        <v>1378</v>
      </c>
      <c r="D118" s="781">
        <v>806</v>
      </c>
      <c r="E118" s="781">
        <v>0</v>
      </c>
      <c r="F118" s="1048">
        <v>0</v>
      </c>
      <c r="G118" s="1048">
        <v>5.0000000000000001E-4</v>
      </c>
      <c r="H118" s="1048">
        <v>5.0000000000000001E-4</v>
      </c>
      <c r="I118" s="1048">
        <v>2.9999999999999997E-4</v>
      </c>
      <c r="J118" s="64"/>
    </row>
    <row r="119" spans="1:10" s="438" customFormat="1" ht="15" customHeight="1">
      <c r="A119" s="64"/>
      <c r="B119" s="1779"/>
      <c r="C119" s="536" t="s">
        <v>1379</v>
      </c>
      <c r="D119" s="781">
        <v>21615</v>
      </c>
      <c r="E119" s="781">
        <v>4</v>
      </c>
      <c r="F119" s="1048">
        <v>2.0000000000000001E-4</v>
      </c>
      <c r="G119" s="1048">
        <v>1E-3</v>
      </c>
      <c r="H119" s="1048">
        <v>1E-3</v>
      </c>
      <c r="I119" s="1048">
        <v>2.9999999999999997E-4</v>
      </c>
      <c r="J119" s="64"/>
    </row>
    <row r="120" spans="1:10" s="438" customFormat="1" ht="15" customHeight="1">
      <c r="A120" s="64"/>
      <c r="B120" s="1779"/>
      <c r="C120" s="538" t="s">
        <v>1380</v>
      </c>
      <c r="D120" s="781">
        <v>27793</v>
      </c>
      <c r="E120" s="781">
        <v>46</v>
      </c>
      <c r="F120" s="1048">
        <v>1.6999999999999999E-3</v>
      </c>
      <c r="G120" s="1048">
        <v>1.9E-3</v>
      </c>
      <c r="H120" s="1048">
        <v>2E-3</v>
      </c>
      <c r="I120" s="1048">
        <v>1.2999999999999999E-3</v>
      </c>
      <c r="J120" s="64"/>
    </row>
    <row r="121" spans="1:10" s="438" customFormat="1" ht="15" customHeight="1">
      <c r="A121" s="64"/>
      <c r="B121" s="1779"/>
      <c r="C121" s="538" t="s">
        <v>1381</v>
      </c>
      <c r="D121" s="781">
        <v>24883</v>
      </c>
      <c r="E121" s="781">
        <v>111</v>
      </c>
      <c r="F121" s="1048">
        <v>4.4999999999999997E-3</v>
      </c>
      <c r="G121" s="1048">
        <v>3.5000000000000001E-3</v>
      </c>
      <c r="H121" s="1048">
        <v>4.0000000000000001E-3</v>
      </c>
      <c r="I121" s="1048">
        <v>3.3E-3</v>
      </c>
      <c r="J121" s="64"/>
    </row>
    <row r="122" spans="1:10" s="438" customFormat="1" ht="15" customHeight="1">
      <c r="A122" s="64"/>
      <c r="B122" s="1779"/>
      <c r="C122" s="538" t="s">
        <v>1382</v>
      </c>
      <c r="D122" s="781">
        <v>18077</v>
      </c>
      <c r="E122" s="781">
        <v>93</v>
      </c>
      <c r="F122" s="1048">
        <v>5.1000000000000004E-3</v>
      </c>
      <c r="G122" s="1048">
        <v>5.7999999999999996E-3</v>
      </c>
      <c r="H122" s="1048">
        <v>7.0000000000000001E-3</v>
      </c>
      <c r="I122" s="1048">
        <v>4.8999999999999998E-3</v>
      </c>
      <c r="J122" s="64"/>
    </row>
    <row r="123" spans="1:10" s="438" customFormat="1" ht="15" customHeight="1">
      <c r="A123" s="64"/>
      <c r="B123" s="1779"/>
      <c r="C123" s="538" t="s">
        <v>1383</v>
      </c>
      <c r="D123" s="781">
        <v>18695</v>
      </c>
      <c r="E123" s="781">
        <v>213</v>
      </c>
      <c r="F123" s="1048">
        <v>1.14E-2</v>
      </c>
      <c r="G123" s="1048">
        <v>1.2500000000000001E-2</v>
      </c>
      <c r="H123" s="1048">
        <v>1.7999999999999999E-2</v>
      </c>
      <c r="I123" s="1048">
        <v>1.14E-2</v>
      </c>
      <c r="J123" s="64"/>
    </row>
    <row r="124" spans="1:10" s="438" customFormat="1" ht="15" customHeight="1">
      <c r="A124" s="64"/>
      <c r="B124" s="1779"/>
      <c r="C124" s="536" t="s">
        <v>1384</v>
      </c>
      <c r="D124" s="781">
        <v>12220</v>
      </c>
      <c r="E124" s="781">
        <v>106</v>
      </c>
      <c r="F124" s="1048">
        <v>8.6999999999999994E-3</v>
      </c>
      <c r="G124" s="1048">
        <v>0.01</v>
      </c>
      <c r="H124" s="1048">
        <v>1.2999999999999999E-2</v>
      </c>
      <c r="I124" s="1048">
        <v>8.5000000000000006E-3</v>
      </c>
      <c r="J124" s="64"/>
    </row>
    <row r="125" spans="1:10" s="438" customFormat="1" ht="15" customHeight="1">
      <c r="A125" s="64"/>
      <c r="B125" s="1779"/>
      <c r="C125" s="536" t="s">
        <v>1385</v>
      </c>
      <c r="D125" s="781">
        <v>6475</v>
      </c>
      <c r="E125" s="781">
        <v>107</v>
      </c>
      <c r="F125" s="1048">
        <v>1.6500000000000001E-2</v>
      </c>
      <c r="G125" s="1048">
        <v>1.72E-2</v>
      </c>
      <c r="H125" s="1048">
        <v>2.3E-2</v>
      </c>
      <c r="I125" s="1048">
        <v>1.61E-2</v>
      </c>
      <c r="J125" s="64"/>
    </row>
    <row r="126" spans="1:10" s="438" customFormat="1" ht="15" customHeight="1">
      <c r="A126" s="64"/>
      <c r="B126" s="1779"/>
      <c r="C126" s="538" t="s">
        <v>1386</v>
      </c>
      <c r="D126" s="781">
        <v>9276</v>
      </c>
      <c r="E126" s="781">
        <v>339</v>
      </c>
      <c r="F126" s="1048">
        <v>3.6499999999999998E-2</v>
      </c>
      <c r="G126" s="1048">
        <v>4.1700000000000001E-2</v>
      </c>
      <c r="H126" s="1048">
        <v>5.1900000000000002E-2</v>
      </c>
      <c r="I126" s="1048">
        <v>2.8899999999999999E-2</v>
      </c>
      <c r="J126" s="64"/>
    </row>
    <row r="127" spans="1:10" s="438" customFormat="1" ht="15" customHeight="1">
      <c r="A127" s="64"/>
      <c r="B127" s="1779"/>
      <c r="C127" s="536" t="s">
        <v>1387</v>
      </c>
      <c r="D127" s="781">
        <v>4731</v>
      </c>
      <c r="E127" s="781">
        <v>124</v>
      </c>
      <c r="F127" s="1048">
        <v>2.6200000000000001E-2</v>
      </c>
      <c r="G127" s="1048">
        <v>2.9100000000000001E-2</v>
      </c>
      <c r="H127" s="1048">
        <v>3.6999999999999998E-2</v>
      </c>
      <c r="I127" s="1048">
        <v>2.18E-2</v>
      </c>
      <c r="J127" s="64"/>
    </row>
    <row r="128" spans="1:10" s="438" customFormat="1" ht="15" customHeight="1">
      <c r="B128" s="1779"/>
      <c r="C128" s="536" t="s">
        <v>1388</v>
      </c>
      <c r="D128" s="781">
        <v>4545</v>
      </c>
      <c r="E128" s="781">
        <v>215</v>
      </c>
      <c r="F128" s="1048">
        <v>4.7300000000000002E-2</v>
      </c>
      <c r="G128" s="1048">
        <v>5.4199999999999998E-2</v>
      </c>
      <c r="H128" s="1048">
        <v>6.6799999999999998E-2</v>
      </c>
      <c r="I128" s="1048">
        <v>3.4599999999999999E-2</v>
      </c>
    </row>
    <row r="129" spans="1:10" s="438" customFormat="1" ht="15" customHeight="1">
      <c r="B129" s="1779"/>
      <c r="C129" s="538" t="s">
        <v>1389</v>
      </c>
      <c r="D129" s="781">
        <v>18758</v>
      </c>
      <c r="E129" s="781">
        <v>1128</v>
      </c>
      <c r="F129" s="1048">
        <v>6.0100000000000001E-2</v>
      </c>
      <c r="G129" s="1048">
        <v>0.1179</v>
      </c>
      <c r="H129" s="1048">
        <v>0.28770000000000001</v>
      </c>
      <c r="I129" s="1048">
        <v>9.0300000000000005E-2</v>
      </c>
    </row>
    <row r="130" spans="1:10" s="438" customFormat="1" ht="15" customHeight="1">
      <c r="B130" s="1779"/>
      <c r="C130" s="536" t="s">
        <v>1390</v>
      </c>
      <c r="D130" s="781">
        <v>17899</v>
      </c>
      <c r="E130" s="781">
        <v>814</v>
      </c>
      <c r="F130" s="1048">
        <v>4.5499999999999999E-2</v>
      </c>
      <c r="G130" s="1048">
        <v>8.0399999999999999E-2</v>
      </c>
      <c r="H130" s="1048">
        <v>0.1154</v>
      </c>
      <c r="I130" s="1048">
        <v>7.5899999999999995E-2</v>
      </c>
    </row>
    <row r="131" spans="1:10" s="438" customFormat="1" ht="15" customHeight="1">
      <c r="B131" s="1779"/>
      <c r="C131" s="536" t="s">
        <v>1391</v>
      </c>
      <c r="D131" s="781">
        <v>0</v>
      </c>
      <c r="E131" s="781">
        <v>0</v>
      </c>
      <c r="F131" s="1048">
        <v>0</v>
      </c>
      <c r="G131" s="1048">
        <v>0.253</v>
      </c>
      <c r="H131" s="1048">
        <v>0</v>
      </c>
      <c r="I131" s="1048">
        <v>0.49049999999999999</v>
      </c>
    </row>
    <row r="132" spans="1:10" s="438" customFormat="1" ht="15" customHeight="1">
      <c r="B132" s="1779"/>
      <c r="C132" s="536" t="s">
        <v>1392</v>
      </c>
      <c r="D132" s="781">
        <v>859</v>
      </c>
      <c r="E132" s="781">
        <v>314</v>
      </c>
      <c r="F132" s="1048">
        <v>0.36549999999999999</v>
      </c>
      <c r="G132" s="1048">
        <v>0.52400000000000002</v>
      </c>
      <c r="H132" s="1048">
        <v>0.46</v>
      </c>
      <c r="I132" s="1048">
        <v>0.42799999999999999</v>
      </c>
    </row>
    <row r="133" spans="1:10" s="438" customFormat="1" ht="15" customHeight="1" thickBot="1">
      <c r="B133" s="1780"/>
      <c r="C133" s="539" t="s">
        <v>1393</v>
      </c>
      <c r="D133" s="783">
        <v>3024</v>
      </c>
      <c r="E133" s="1049" t="s">
        <v>1603</v>
      </c>
      <c r="F133" s="1049" t="s">
        <v>1603</v>
      </c>
      <c r="G133" s="1049">
        <v>1</v>
      </c>
      <c r="H133" s="1049">
        <v>1</v>
      </c>
      <c r="I133" s="1049" t="s">
        <v>1603</v>
      </c>
    </row>
    <row r="135" spans="1:10" ht="16.5" thickBot="1">
      <c r="B135" s="541" t="s">
        <v>618</v>
      </c>
    </row>
    <row r="136" spans="1:10" s="64" customFormat="1" ht="15" customHeight="1">
      <c r="B136" s="1781" t="s">
        <v>1369</v>
      </c>
      <c r="C136" s="1781" t="s">
        <v>619</v>
      </c>
      <c r="D136" s="1782" t="s">
        <v>1370</v>
      </c>
      <c r="E136" s="1782"/>
      <c r="F136" s="1736" t="s">
        <v>1371</v>
      </c>
      <c r="G136" s="1736" t="s">
        <v>623</v>
      </c>
      <c r="H136" s="1736" t="s">
        <v>1373</v>
      </c>
      <c r="I136" s="1736" t="s">
        <v>1374</v>
      </c>
    </row>
    <row r="137" spans="1:10" s="64" customFormat="1" ht="51">
      <c r="B137" s="1753"/>
      <c r="C137" s="1753"/>
      <c r="D137" s="866"/>
      <c r="E137" s="867" t="s">
        <v>1375</v>
      </c>
      <c r="F137" s="1737"/>
      <c r="G137" s="1737"/>
      <c r="H137" s="1737"/>
      <c r="I137" s="1737"/>
    </row>
    <row r="138" spans="1:10" s="438" customFormat="1" ht="24.75" thickBot="1">
      <c r="A138" s="64"/>
      <c r="B138" s="1050" t="s">
        <v>1067</v>
      </c>
      <c r="C138" s="534" t="s">
        <v>5</v>
      </c>
      <c r="D138" s="454" t="s">
        <v>6</v>
      </c>
      <c r="E138" s="454" t="s">
        <v>41</v>
      </c>
      <c r="F138" s="454" t="s">
        <v>42</v>
      </c>
      <c r="G138" s="454" t="s">
        <v>96</v>
      </c>
      <c r="H138" s="454" t="s">
        <v>97</v>
      </c>
      <c r="I138" s="454" t="s">
        <v>98</v>
      </c>
      <c r="J138" s="64"/>
    </row>
    <row r="139" spans="1:10" s="438" customFormat="1" ht="15" customHeight="1">
      <c r="A139" s="64"/>
      <c r="B139" s="1778"/>
      <c r="C139" s="535" t="s">
        <v>1377</v>
      </c>
      <c r="D139" s="1046">
        <v>8902</v>
      </c>
      <c r="E139" s="1046">
        <v>7</v>
      </c>
      <c r="F139" s="1047">
        <v>8.0000000000000004E-4</v>
      </c>
      <c r="G139" s="1047">
        <v>8.9999999999999998E-4</v>
      </c>
      <c r="H139" s="1047">
        <v>8.0000000000000004E-4</v>
      </c>
      <c r="I139" s="1047">
        <v>1.1000000000000001E-3</v>
      </c>
      <c r="J139" s="64"/>
    </row>
    <row r="140" spans="1:10" s="438" customFormat="1" ht="15" customHeight="1">
      <c r="A140" s="64"/>
      <c r="B140" s="1779"/>
      <c r="C140" s="536" t="s">
        <v>1378</v>
      </c>
      <c r="D140" s="781">
        <v>1497</v>
      </c>
      <c r="E140" s="781">
        <v>0</v>
      </c>
      <c r="F140" s="1048">
        <v>0</v>
      </c>
      <c r="G140" s="1048">
        <v>5.0000000000000001E-4</v>
      </c>
      <c r="H140" s="1048">
        <v>5.0000000000000001E-4</v>
      </c>
      <c r="I140" s="1048">
        <v>1E-3</v>
      </c>
      <c r="J140" s="64"/>
    </row>
    <row r="141" spans="1:10" s="438" customFormat="1" ht="15" customHeight="1">
      <c r="A141" s="64"/>
      <c r="B141" s="1779"/>
      <c r="C141" s="536" t="s">
        <v>1379</v>
      </c>
      <c r="D141" s="781">
        <v>7405</v>
      </c>
      <c r="E141" s="781">
        <v>7</v>
      </c>
      <c r="F141" s="1048">
        <v>8.9999999999999998E-4</v>
      </c>
      <c r="G141" s="1048">
        <v>1E-3</v>
      </c>
      <c r="H141" s="1048">
        <v>1E-3</v>
      </c>
      <c r="I141" s="1048">
        <v>1.1000000000000001E-3</v>
      </c>
      <c r="J141" s="64"/>
    </row>
    <row r="142" spans="1:10" s="438" customFormat="1" ht="15" customHeight="1">
      <c r="A142" s="64"/>
      <c r="B142" s="1779"/>
      <c r="C142" s="538" t="s">
        <v>1380</v>
      </c>
      <c r="D142" s="781">
        <v>33841</v>
      </c>
      <c r="E142" s="781">
        <v>76</v>
      </c>
      <c r="F142" s="1048">
        <v>2.2000000000000001E-3</v>
      </c>
      <c r="G142" s="1048">
        <v>2E-3</v>
      </c>
      <c r="H142" s="1048">
        <v>2E-3</v>
      </c>
      <c r="I142" s="1048">
        <v>2E-3</v>
      </c>
      <c r="J142" s="64"/>
    </row>
    <row r="143" spans="1:10" s="438" customFormat="1" ht="15" customHeight="1">
      <c r="A143" s="64"/>
      <c r="B143" s="1779"/>
      <c r="C143" s="538" t="s">
        <v>1381</v>
      </c>
      <c r="D143" s="781">
        <v>54706</v>
      </c>
      <c r="E143" s="781">
        <v>395</v>
      </c>
      <c r="F143" s="1048">
        <v>7.1999999999999998E-3</v>
      </c>
      <c r="G143" s="1048">
        <v>4.0000000000000001E-3</v>
      </c>
      <c r="H143" s="1048">
        <v>4.0000000000000001E-3</v>
      </c>
      <c r="I143" s="1048">
        <v>5.8999999999999999E-3</v>
      </c>
      <c r="J143" s="64"/>
    </row>
    <row r="144" spans="1:10" s="438" customFormat="1" ht="15" customHeight="1">
      <c r="A144" s="64"/>
      <c r="B144" s="1779"/>
      <c r="C144" s="538" t="s">
        <v>1382</v>
      </c>
      <c r="D144" s="781">
        <v>32260</v>
      </c>
      <c r="E144" s="781">
        <v>522</v>
      </c>
      <c r="F144" s="1048">
        <v>1.6199999999999999E-2</v>
      </c>
      <c r="G144" s="1048">
        <v>6.8999999999999999E-3</v>
      </c>
      <c r="H144" s="1048">
        <v>7.0000000000000001E-3</v>
      </c>
      <c r="I144" s="1048">
        <v>1.2800000000000001E-2</v>
      </c>
      <c r="J144" s="64"/>
    </row>
    <row r="145" spans="1:10" s="438" customFormat="1" ht="15" customHeight="1">
      <c r="A145" s="64"/>
      <c r="B145" s="1779"/>
      <c r="C145" s="538" t="s">
        <v>1383</v>
      </c>
      <c r="D145" s="781">
        <v>32601</v>
      </c>
      <c r="E145" s="781">
        <v>1022</v>
      </c>
      <c r="F145" s="1048">
        <v>3.1300000000000001E-2</v>
      </c>
      <c r="G145" s="1048">
        <v>1.5900000000000001E-2</v>
      </c>
      <c r="H145" s="1048">
        <v>1.7999999999999999E-2</v>
      </c>
      <c r="I145" s="1048">
        <v>2.4E-2</v>
      </c>
      <c r="J145" s="64"/>
    </row>
    <row r="146" spans="1:10" s="438" customFormat="1" ht="15" customHeight="1">
      <c r="A146" s="64"/>
      <c r="B146" s="1779"/>
      <c r="C146" s="536" t="s">
        <v>1384</v>
      </c>
      <c r="D146" s="781">
        <v>20831</v>
      </c>
      <c r="E146" s="781">
        <v>551</v>
      </c>
      <c r="F146" s="1048">
        <v>2.6499999999999999E-2</v>
      </c>
      <c r="G146" s="1048">
        <v>1.2699999999999999E-2</v>
      </c>
      <c r="H146" s="1048">
        <v>1.2999999999999999E-2</v>
      </c>
      <c r="I146" s="1048">
        <v>2.0400000000000001E-2</v>
      </c>
      <c r="J146" s="64"/>
    </row>
    <row r="147" spans="1:10" s="438" customFormat="1" ht="15" customHeight="1">
      <c r="A147" s="64"/>
      <c r="B147" s="1779"/>
      <c r="C147" s="536" t="s">
        <v>1385</v>
      </c>
      <c r="D147" s="781">
        <v>11770</v>
      </c>
      <c r="E147" s="781">
        <v>471</v>
      </c>
      <c r="F147" s="1048">
        <v>0.04</v>
      </c>
      <c r="G147" s="1048">
        <v>2.2200000000000001E-2</v>
      </c>
      <c r="H147" s="1048">
        <v>2.3E-2</v>
      </c>
      <c r="I147" s="1048">
        <v>2.9700000000000001E-2</v>
      </c>
      <c r="J147" s="64"/>
    </row>
    <row r="148" spans="1:10" s="438" customFormat="1" ht="15" customHeight="1">
      <c r="A148" s="64"/>
      <c r="B148" s="1779"/>
      <c r="C148" s="538" t="s">
        <v>1386</v>
      </c>
      <c r="D148" s="781">
        <v>17578</v>
      </c>
      <c r="E148" s="781">
        <v>1056</v>
      </c>
      <c r="F148" s="1048">
        <v>6.0100000000000001E-2</v>
      </c>
      <c r="G148" s="1048">
        <v>5.1499999999999997E-2</v>
      </c>
      <c r="H148" s="1048">
        <v>5.2499999999999998E-2</v>
      </c>
      <c r="I148" s="1048">
        <v>5.1499999999999997E-2</v>
      </c>
      <c r="J148" s="64"/>
    </row>
    <row r="149" spans="1:10" s="438" customFormat="1" ht="15" customHeight="1">
      <c r="A149" s="64"/>
      <c r="B149" s="1779"/>
      <c r="C149" s="536" t="s">
        <v>1387</v>
      </c>
      <c r="D149" s="781">
        <v>7885</v>
      </c>
      <c r="E149" s="781">
        <v>409</v>
      </c>
      <c r="F149" s="1048">
        <v>5.1900000000000002E-2</v>
      </c>
      <c r="G149" s="1048">
        <v>3.5299999999999998E-2</v>
      </c>
      <c r="H149" s="1048">
        <v>3.6999999999999998E-2</v>
      </c>
      <c r="I149" s="1048">
        <v>3.9100000000000003E-2</v>
      </c>
      <c r="J149" s="64"/>
    </row>
    <row r="150" spans="1:10" s="438" customFormat="1" ht="15" customHeight="1">
      <c r="B150" s="1779"/>
      <c r="C150" s="536" t="s">
        <v>1388</v>
      </c>
      <c r="D150" s="781">
        <v>9693</v>
      </c>
      <c r="E150" s="781">
        <v>647</v>
      </c>
      <c r="F150" s="1048">
        <v>6.6699999999999995E-2</v>
      </c>
      <c r="G150" s="1048">
        <v>6.4500000000000002E-2</v>
      </c>
      <c r="H150" s="1048">
        <v>6.8099999999999994E-2</v>
      </c>
      <c r="I150" s="1048">
        <v>6.0100000000000001E-2</v>
      </c>
    </row>
    <row r="151" spans="1:10" s="438" customFormat="1" ht="15" customHeight="1">
      <c r="B151" s="1779"/>
      <c r="C151" s="538" t="s">
        <v>1389</v>
      </c>
      <c r="D151" s="781">
        <v>7944</v>
      </c>
      <c r="E151" s="781">
        <v>1903</v>
      </c>
      <c r="F151" s="1048">
        <v>0.23960000000000001</v>
      </c>
      <c r="G151" s="1048">
        <v>0.21729999999999999</v>
      </c>
      <c r="H151" s="1048">
        <v>0.28970000000000001</v>
      </c>
      <c r="I151" s="1048">
        <v>0.23039999999999999</v>
      </c>
    </row>
    <row r="152" spans="1:10" s="438" customFormat="1" ht="15" customHeight="1">
      <c r="B152" s="1779"/>
      <c r="C152" s="536" t="s">
        <v>1390</v>
      </c>
      <c r="D152" s="781">
        <v>6990</v>
      </c>
      <c r="E152" s="781">
        <v>1183</v>
      </c>
      <c r="F152" s="1048">
        <v>0.16919999999999999</v>
      </c>
      <c r="G152" s="1048">
        <v>0.1094</v>
      </c>
      <c r="H152" s="1048">
        <v>0.1193</v>
      </c>
      <c r="I152" s="1048">
        <v>0.16159999999999999</v>
      </c>
    </row>
    <row r="153" spans="1:10" s="438" customFormat="1" ht="15" customHeight="1">
      <c r="B153" s="1779"/>
      <c r="C153" s="536" t="s">
        <v>1391</v>
      </c>
      <c r="D153" s="781">
        <v>0</v>
      </c>
      <c r="E153" s="781">
        <v>0</v>
      </c>
      <c r="F153" s="1048">
        <v>0</v>
      </c>
      <c r="G153" s="1048">
        <v>0.253</v>
      </c>
      <c r="H153" s="1048">
        <v>0</v>
      </c>
      <c r="I153" s="1048">
        <v>0.55479999999999996</v>
      </c>
    </row>
    <row r="154" spans="1:10" s="438" customFormat="1" ht="15" customHeight="1">
      <c r="B154" s="1779"/>
      <c r="C154" s="536" t="s">
        <v>1392</v>
      </c>
      <c r="D154" s="781">
        <v>954</v>
      </c>
      <c r="E154" s="781">
        <v>720</v>
      </c>
      <c r="F154" s="1048">
        <v>0.75470000000000004</v>
      </c>
      <c r="G154" s="1048">
        <v>0.52400000000000002</v>
      </c>
      <c r="H154" s="1048">
        <v>0.46</v>
      </c>
      <c r="I154" s="1048">
        <v>0.7036</v>
      </c>
    </row>
    <row r="155" spans="1:10" s="438" customFormat="1" ht="15" customHeight="1" thickBot="1">
      <c r="B155" s="1780"/>
      <c r="C155" s="539" t="s">
        <v>1393</v>
      </c>
      <c r="D155" s="783">
        <v>4870</v>
      </c>
      <c r="E155" s="1049" t="s">
        <v>1603</v>
      </c>
      <c r="F155" s="1049" t="s">
        <v>1603</v>
      </c>
      <c r="G155" s="1049">
        <v>1</v>
      </c>
      <c r="H155" s="1049">
        <v>1</v>
      </c>
      <c r="I155" s="1049" t="s">
        <v>1603</v>
      </c>
    </row>
  </sheetData>
  <mergeCells count="56">
    <mergeCell ref="G136:G137"/>
    <mergeCell ref="H136:H137"/>
    <mergeCell ref="I136:I137"/>
    <mergeCell ref="B139:B155"/>
    <mergeCell ref="B117:B133"/>
    <mergeCell ref="B136:B137"/>
    <mergeCell ref="C136:C137"/>
    <mergeCell ref="D136:E136"/>
    <mergeCell ref="F136:F137"/>
    <mergeCell ref="G92:G93"/>
    <mergeCell ref="H92:H93"/>
    <mergeCell ref="I92:I93"/>
    <mergeCell ref="B95:B111"/>
    <mergeCell ref="B114:B115"/>
    <mergeCell ref="C114:C115"/>
    <mergeCell ref="D114:E114"/>
    <mergeCell ref="F114:F115"/>
    <mergeCell ref="G114:G115"/>
    <mergeCell ref="H114:H115"/>
    <mergeCell ref="I114:I115"/>
    <mergeCell ref="B73:B89"/>
    <mergeCell ref="B92:B93"/>
    <mergeCell ref="C92:C93"/>
    <mergeCell ref="D92:E92"/>
    <mergeCell ref="F92:F93"/>
    <mergeCell ref="H48:H49"/>
    <mergeCell ref="I48:I49"/>
    <mergeCell ref="B51:B67"/>
    <mergeCell ref="B70:B71"/>
    <mergeCell ref="C70:C71"/>
    <mergeCell ref="D70:E70"/>
    <mergeCell ref="F70:F71"/>
    <mergeCell ref="G70:G71"/>
    <mergeCell ref="H70:H71"/>
    <mergeCell ref="I70:I71"/>
    <mergeCell ref="B48:B49"/>
    <mergeCell ref="C48:C49"/>
    <mergeCell ref="D48:E48"/>
    <mergeCell ref="F48:F49"/>
    <mergeCell ref="G48:G49"/>
    <mergeCell ref="B29:B45"/>
    <mergeCell ref="I4:I5"/>
    <mergeCell ref="B7:B23"/>
    <mergeCell ref="B26:B27"/>
    <mergeCell ref="C26:C27"/>
    <mergeCell ref="D26:E26"/>
    <mergeCell ref="F26:F27"/>
    <mergeCell ref="G26:G27"/>
    <mergeCell ref="H26:H27"/>
    <mergeCell ref="I26:I27"/>
    <mergeCell ref="B4:B5"/>
    <mergeCell ref="C4:C5"/>
    <mergeCell ref="D4:E4"/>
    <mergeCell ref="F4:F5"/>
    <mergeCell ref="G4:G5"/>
    <mergeCell ref="H4:H5"/>
  </mergeCells>
  <hyperlinks>
    <hyperlink ref="K1" location="Índice!A1" display="Voltar ao Índice" xr:uid="{648E5C7E-9777-45F0-8CC5-CC1B2931CB19}"/>
  </hyperlinks>
  <pageMargins left="0.70866141732283472" right="0.70866141732283472" top="0.78740157480314965" bottom="0.78740157480314965" header="0.31496062992125984" footer="0.31496062992125984"/>
  <pageSetup paperSize="9" scale="61" orientation="landscape" cellComments="asDisplayed" r:id="rId1"/>
  <headerFooter>
    <oddHeader>&amp;CPT
Anexo XXI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AB278-5C9E-4B9A-B7CA-DD57A8116BC2}">
  <sheetPr>
    <pageSetUpPr fitToPage="1"/>
  </sheetPr>
  <dimension ref="A1:K48"/>
  <sheetViews>
    <sheetView showGridLines="0" zoomScale="80" zoomScaleNormal="80" zoomScaleSheetLayoutView="100" zoomScalePageLayoutView="70" workbookViewId="0">
      <selection activeCell="J2" sqref="J2"/>
    </sheetView>
  </sheetViews>
  <sheetFormatPr defaultColWidth="11.5703125" defaultRowHeight="14.25"/>
  <cols>
    <col min="1" max="1" width="4.7109375" style="5" customWidth="1"/>
    <col min="2" max="2" width="25.5703125" style="5" customWidth="1"/>
    <col min="3" max="3" width="31.42578125" style="5" customWidth="1"/>
    <col min="4" max="4" width="21.42578125" style="5" customWidth="1"/>
    <col min="5" max="5" width="20.42578125" style="5" customWidth="1"/>
    <col min="6" max="6" width="29.28515625" style="5" customWidth="1"/>
    <col min="7" max="7" width="32" style="5" customWidth="1"/>
    <col min="8" max="8" width="19.5703125" style="5" customWidth="1"/>
    <col min="9" max="9" width="18.5703125" style="5" customWidth="1"/>
    <col min="10" max="10" width="4.7109375" style="5" customWidth="1"/>
    <col min="11" max="11" width="20.7109375" style="5" customWidth="1"/>
    <col min="12" max="16384" width="11.5703125" style="5"/>
  </cols>
  <sheetData>
    <row r="1" spans="1:11" ht="18.75">
      <c r="B1" s="3" t="s">
        <v>1585</v>
      </c>
      <c r="C1" s="10"/>
      <c r="D1" s="10"/>
      <c r="E1" s="10"/>
      <c r="F1" s="10"/>
      <c r="G1" s="10"/>
      <c r="K1" s="66" t="s">
        <v>893</v>
      </c>
    </row>
    <row r="2" spans="1:11" s="121" customFormat="1" ht="18">
      <c r="B2" s="1757" t="s">
        <v>21</v>
      </c>
      <c r="C2" s="1758"/>
      <c r="D2" s="548"/>
      <c r="E2" s="548"/>
      <c r="F2" s="548"/>
      <c r="G2" s="548"/>
      <c r="K2" s="136"/>
    </row>
    <row r="3" spans="1:11" ht="21" thickBot="1">
      <c r="B3" s="541" t="s">
        <v>618</v>
      </c>
      <c r="C3" s="79"/>
      <c r="D3" s="26"/>
      <c r="E3" s="26"/>
      <c r="F3" s="26"/>
      <c r="G3" s="26"/>
    </row>
    <row r="4" spans="1:11" s="79" customFormat="1" ht="33.950000000000003" customHeight="1">
      <c r="A4" s="5"/>
      <c r="B4" s="1781" t="s">
        <v>1369</v>
      </c>
      <c r="C4" s="1781" t="s">
        <v>619</v>
      </c>
      <c r="D4" s="1781" t="s">
        <v>1395</v>
      </c>
      <c r="E4" s="1786" t="s">
        <v>1370</v>
      </c>
      <c r="F4" s="1786"/>
      <c r="G4" s="1781" t="s">
        <v>1371</v>
      </c>
      <c r="H4" s="1781" t="s">
        <v>1373</v>
      </c>
      <c r="I4" s="1781" t="s">
        <v>1374</v>
      </c>
      <c r="J4" s="5"/>
    </row>
    <row r="5" spans="1:11" s="79" customFormat="1" ht="53.25" customHeight="1">
      <c r="A5" s="64"/>
      <c r="B5" s="1753"/>
      <c r="C5" s="1753"/>
      <c r="D5" s="1753"/>
      <c r="E5" s="206"/>
      <c r="F5" s="533" t="s">
        <v>1375</v>
      </c>
      <c r="G5" s="1753"/>
      <c r="H5" s="1753"/>
      <c r="I5" s="1753"/>
      <c r="J5" s="64"/>
    </row>
    <row r="6" spans="1:11" ht="20.100000000000001" customHeight="1">
      <c r="A6" s="64"/>
      <c r="B6" s="542" t="s">
        <v>4</v>
      </c>
      <c r="C6" s="542" t="s">
        <v>5</v>
      </c>
      <c r="D6" s="542" t="s">
        <v>6</v>
      </c>
      <c r="E6" s="543" t="s">
        <v>41</v>
      </c>
      <c r="F6" s="543" t="s">
        <v>42</v>
      </c>
      <c r="G6" s="543" t="s">
        <v>96</v>
      </c>
      <c r="H6" s="543" t="s">
        <v>97</v>
      </c>
      <c r="I6" s="543" t="s">
        <v>98</v>
      </c>
      <c r="J6" s="64"/>
    </row>
    <row r="7" spans="1:11" ht="20.100000000000001" customHeight="1">
      <c r="A7" s="64"/>
      <c r="B7" s="1783"/>
      <c r="C7" s="544"/>
      <c r="D7" s="544"/>
      <c r="E7" s="545"/>
      <c r="F7" s="546"/>
      <c r="G7" s="546"/>
      <c r="H7" s="546"/>
      <c r="I7" s="546"/>
      <c r="J7" s="64"/>
    </row>
    <row r="8" spans="1:11" ht="20.100000000000001" customHeight="1">
      <c r="A8" s="64"/>
      <c r="B8" s="1784"/>
      <c r="C8" s="536"/>
      <c r="D8" s="536"/>
      <c r="E8" s="537"/>
      <c r="F8" s="449"/>
      <c r="G8" s="449"/>
      <c r="H8" s="449"/>
      <c r="I8" s="449"/>
      <c r="J8" s="64"/>
    </row>
    <row r="9" spans="1:11" ht="20.100000000000001" customHeight="1">
      <c r="A9" s="64"/>
      <c r="B9" s="1784"/>
      <c r="C9" s="536"/>
      <c r="D9" s="536"/>
      <c r="E9" s="537"/>
      <c r="F9" s="449"/>
      <c r="G9" s="449"/>
      <c r="H9" s="449"/>
      <c r="I9" s="449"/>
      <c r="J9" s="64"/>
    </row>
    <row r="10" spans="1:11" ht="20.100000000000001" customHeight="1">
      <c r="A10" s="64"/>
      <c r="B10" s="1784"/>
      <c r="C10" s="538"/>
      <c r="D10" s="538"/>
      <c r="E10" s="537"/>
      <c r="F10" s="449"/>
      <c r="G10" s="449"/>
      <c r="H10" s="449"/>
      <c r="I10" s="449"/>
      <c r="J10" s="64"/>
    </row>
    <row r="11" spans="1:11" ht="20.100000000000001" customHeight="1">
      <c r="A11" s="64"/>
      <c r="B11" s="1784"/>
      <c r="C11" s="538"/>
      <c r="D11" s="538"/>
      <c r="E11" s="537"/>
      <c r="F11" s="449"/>
      <c r="G11" s="449"/>
      <c r="H11" s="449"/>
      <c r="I11" s="449"/>
      <c r="J11" s="64"/>
    </row>
    <row r="12" spans="1:11" ht="20.100000000000001" customHeight="1">
      <c r="A12" s="64"/>
      <c r="B12" s="1784"/>
      <c r="C12" s="538"/>
      <c r="D12" s="538"/>
      <c r="E12" s="449"/>
      <c r="F12" s="449"/>
      <c r="G12" s="449"/>
      <c r="H12" s="449"/>
      <c r="I12" s="449"/>
      <c r="J12" s="64"/>
    </row>
    <row r="13" spans="1:11" ht="20.100000000000001" customHeight="1">
      <c r="A13" s="64"/>
      <c r="B13" s="1784"/>
      <c r="C13" s="538"/>
      <c r="D13" s="538"/>
      <c r="E13" s="449"/>
      <c r="F13" s="449"/>
      <c r="G13" s="449"/>
      <c r="H13" s="449"/>
      <c r="I13" s="449"/>
      <c r="J13" s="64"/>
    </row>
    <row r="14" spans="1:11" ht="20.100000000000001" customHeight="1" thickBot="1">
      <c r="A14" s="64"/>
      <c r="B14" s="1785"/>
      <c r="C14" s="547"/>
      <c r="D14" s="547"/>
      <c r="E14" s="540"/>
      <c r="F14" s="540"/>
      <c r="G14" s="540"/>
      <c r="H14" s="540"/>
      <c r="I14" s="540"/>
      <c r="J14" s="64"/>
    </row>
    <row r="15" spans="1:11">
      <c r="A15" s="64"/>
      <c r="J15" s="64"/>
    </row>
    <row r="16" spans="1:11">
      <c r="A16" s="64"/>
      <c r="J16" s="64"/>
    </row>
    <row r="17" spans="1:10">
      <c r="A17" s="64"/>
      <c r="J17" s="64"/>
    </row>
    <row r="18" spans="1:10" ht="16.5" thickBot="1">
      <c r="A18" s="64"/>
      <c r="B18" s="541" t="s">
        <v>1394</v>
      </c>
      <c r="J18" s="64"/>
    </row>
    <row r="19" spans="1:10" s="125" customFormat="1" ht="33.950000000000003" customHeight="1">
      <c r="A19" s="5"/>
      <c r="B19" s="1781" t="s">
        <v>1369</v>
      </c>
      <c r="C19" s="1781" t="s">
        <v>619</v>
      </c>
      <c r="D19" s="1781" t="s">
        <v>1395</v>
      </c>
      <c r="E19" s="1786" t="s">
        <v>1370</v>
      </c>
      <c r="F19" s="1786"/>
      <c r="G19" s="1781" t="s">
        <v>1371</v>
      </c>
      <c r="H19" s="1781" t="s">
        <v>1373</v>
      </c>
      <c r="I19" s="1781" t="s">
        <v>1374</v>
      </c>
      <c r="J19" s="5"/>
    </row>
    <row r="20" spans="1:10" s="125" customFormat="1" ht="53.25" customHeight="1">
      <c r="A20" s="64"/>
      <c r="B20" s="1753"/>
      <c r="C20" s="1753"/>
      <c r="D20" s="1753"/>
      <c r="E20" s="206"/>
      <c r="F20" s="533" t="s">
        <v>1375</v>
      </c>
      <c r="G20" s="1753"/>
      <c r="H20" s="1753"/>
      <c r="I20" s="1753"/>
      <c r="J20" s="64"/>
    </row>
    <row r="21" spans="1:10" ht="20.100000000000001" customHeight="1">
      <c r="A21" s="64"/>
      <c r="B21" s="542" t="s">
        <v>4</v>
      </c>
      <c r="C21" s="542" t="s">
        <v>5</v>
      </c>
      <c r="D21" s="542" t="s">
        <v>6</v>
      </c>
      <c r="E21" s="543" t="s">
        <v>41</v>
      </c>
      <c r="F21" s="543" t="s">
        <v>42</v>
      </c>
      <c r="G21" s="543" t="s">
        <v>96</v>
      </c>
      <c r="H21" s="543" t="s">
        <v>97</v>
      </c>
      <c r="I21" s="543" t="s">
        <v>98</v>
      </c>
      <c r="J21" s="64"/>
    </row>
    <row r="22" spans="1:10" ht="20.100000000000001" customHeight="1">
      <c r="A22" s="64"/>
      <c r="B22" s="1783"/>
      <c r="C22" s="544"/>
      <c r="D22" s="544"/>
      <c r="E22" s="545"/>
      <c r="F22" s="546"/>
      <c r="G22" s="546"/>
      <c r="H22" s="546"/>
      <c r="I22" s="546"/>
      <c r="J22" s="64"/>
    </row>
    <row r="23" spans="1:10" ht="20.100000000000001" customHeight="1">
      <c r="A23" s="64"/>
      <c r="B23" s="1784"/>
      <c r="C23" s="536"/>
      <c r="D23" s="536"/>
      <c r="E23" s="537"/>
      <c r="F23" s="449"/>
      <c r="G23" s="449"/>
      <c r="H23" s="449"/>
      <c r="I23" s="449"/>
      <c r="J23" s="64"/>
    </row>
    <row r="24" spans="1:10" ht="20.100000000000001" customHeight="1">
      <c r="A24" s="64"/>
      <c r="B24" s="1784"/>
      <c r="C24" s="536"/>
      <c r="D24" s="536"/>
      <c r="E24" s="537"/>
      <c r="F24" s="449"/>
      <c r="G24" s="449"/>
      <c r="H24" s="449"/>
      <c r="I24" s="449"/>
      <c r="J24" s="64"/>
    </row>
    <row r="25" spans="1:10" ht="20.100000000000001" customHeight="1">
      <c r="A25" s="64"/>
      <c r="B25" s="1784"/>
      <c r="C25" s="538"/>
      <c r="D25" s="538"/>
      <c r="E25" s="537"/>
      <c r="F25" s="449"/>
      <c r="G25" s="449"/>
      <c r="H25" s="449"/>
      <c r="I25" s="449"/>
      <c r="J25" s="64"/>
    </row>
    <row r="26" spans="1:10" ht="20.100000000000001" customHeight="1">
      <c r="A26" s="64"/>
      <c r="B26" s="1784"/>
      <c r="C26" s="538"/>
      <c r="D26" s="538"/>
      <c r="E26" s="537"/>
      <c r="F26" s="449"/>
      <c r="G26" s="449"/>
      <c r="H26" s="449"/>
      <c r="I26" s="449"/>
      <c r="J26" s="64"/>
    </row>
    <row r="27" spans="1:10" ht="20.100000000000001" customHeight="1">
      <c r="A27" s="64"/>
      <c r="B27" s="1784"/>
      <c r="C27" s="538"/>
      <c r="D27" s="538"/>
      <c r="E27" s="449"/>
      <c r="F27" s="449"/>
      <c r="G27" s="449"/>
      <c r="H27" s="449"/>
      <c r="I27" s="449"/>
      <c r="J27" s="64"/>
    </row>
    <row r="28" spans="1:10" ht="20.100000000000001" customHeight="1">
      <c r="A28" s="64"/>
      <c r="B28" s="1784"/>
      <c r="C28" s="538"/>
      <c r="D28" s="538"/>
      <c r="E28" s="449"/>
      <c r="F28" s="449"/>
      <c r="G28" s="449"/>
      <c r="H28" s="449"/>
      <c r="I28" s="449"/>
      <c r="J28" s="64"/>
    </row>
    <row r="29" spans="1:10" ht="20.100000000000001" customHeight="1" thickBot="1">
      <c r="A29" s="64"/>
      <c r="B29" s="1785"/>
      <c r="C29" s="547"/>
      <c r="D29" s="547"/>
      <c r="E29" s="540"/>
      <c r="F29" s="540"/>
      <c r="G29" s="540"/>
      <c r="H29" s="540"/>
      <c r="I29" s="540"/>
      <c r="J29" s="64"/>
    </row>
    <row r="30" spans="1:10">
      <c r="A30" s="64"/>
      <c r="J30" s="64"/>
    </row>
    <row r="31" spans="1:10">
      <c r="A31" s="64"/>
      <c r="J31" s="64"/>
    </row>
    <row r="32" spans="1:10">
      <c r="A32" s="64"/>
      <c r="J32" s="64"/>
    </row>
    <row r="33" spans="1:10">
      <c r="A33" s="64"/>
      <c r="J33" s="64"/>
    </row>
    <row r="34" spans="1:10">
      <c r="A34" s="64"/>
      <c r="J34" s="64"/>
    </row>
    <row r="35" spans="1:10">
      <c r="A35" s="64"/>
      <c r="J35" s="64"/>
    </row>
    <row r="36" spans="1:10">
      <c r="A36" s="64"/>
      <c r="J36" s="64"/>
    </row>
    <row r="37" spans="1:10">
      <c r="A37" s="64"/>
      <c r="J37" s="64"/>
    </row>
    <row r="38" spans="1:10">
      <c r="A38" s="64"/>
      <c r="J38" s="64"/>
    </row>
    <row r="39" spans="1:10">
      <c r="A39" s="64"/>
      <c r="J39" s="64"/>
    </row>
    <row r="40" spans="1:10">
      <c r="A40" s="64"/>
      <c r="J40" s="64"/>
    </row>
    <row r="41" spans="1:10">
      <c r="A41" s="64"/>
      <c r="J41" s="64"/>
    </row>
    <row r="42" spans="1:10">
      <c r="A42" s="64"/>
      <c r="J42" s="64"/>
    </row>
    <row r="43" spans="1:10">
      <c r="A43" s="438"/>
      <c r="J43" s="438"/>
    </row>
    <row r="44" spans="1:10">
      <c r="A44" s="438"/>
      <c r="J44" s="438"/>
    </row>
    <row r="45" spans="1:10">
      <c r="A45" s="438"/>
      <c r="J45" s="438"/>
    </row>
    <row r="46" spans="1:10">
      <c r="A46" s="438"/>
      <c r="J46" s="438"/>
    </row>
    <row r="47" spans="1:10">
      <c r="A47" s="438"/>
      <c r="J47" s="438"/>
    </row>
    <row r="48" spans="1:10">
      <c r="A48" s="438"/>
      <c r="J48" s="438"/>
    </row>
  </sheetData>
  <mergeCells count="17">
    <mergeCell ref="H4:H5"/>
    <mergeCell ref="B2:C2"/>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s>
  <hyperlinks>
    <hyperlink ref="K1" location="Índice!A1" display="Voltar ao Índice" xr:uid="{70F50481-53EB-4B0F-A638-13BF34B5F1FD}"/>
  </hyperlinks>
  <pageMargins left="0.70866141732283472" right="0.70866141732283472" top="0.78740157480314965" bottom="0.78740157480314965" header="0.31496062992125984" footer="0.31496062992125984"/>
  <pageSetup paperSize="9" scale="67" orientation="landscape" r:id="rId1"/>
  <headerFooter>
    <oddHeader>&amp;CPT
Anexo XXI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8731D-2AF8-4AF0-9719-3C0493075F58}">
  <sheetPr>
    <pageSetUpPr fitToPage="1"/>
  </sheetPr>
  <dimension ref="A1:N29"/>
  <sheetViews>
    <sheetView showGridLines="0" zoomScale="90" zoomScaleNormal="90" zoomScaleSheetLayoutView="40" zoomScalePageLayoutView="60" workbookViewId="0">
      <selection activeCell="J2" sqref="J2"/>
    </sheetView>
  </sheetViews>
  <sheetFormatPr defaultColWidth="8.7109375" defaultRowHeight="14.25"/>
  <cols>
    <col min="1" max="1" width="4.7109375" style="5" customWidth="1"/>
    <col min="2" max="2" width="19" style="5" customWidth="1"/>
    <col min="3" max="3" width="26.85546875" style="5" customWidth="1"/>
    <col min="4" max="4" width="21.85546875" style="5" customWidth="1"/>
    <col min="5" max="5" width="17.7109375" style="5" customWidth="1"/>
    <col min="6" max="6" width="16.140625" style="5" customWidth="1"/>
    <col min="7" max="7" width="23.7109375" style="5" customWidth="1"/>
    <col min="8" max="8" width="17.140625" style="5" customWidth="1"/>
    <col min="9" max="9" width="18.28515625" style="5" customWidth="1"/>
    <col min="10" max="10" width="8.7109375" style="5"/>
    <col min="11" max="11" width="16.5703125" style="5" customWidth="1"/>
    <col min="12" max="16384" width="8.7109375" style="5"/>
  </cols>
  <sheetData>
    <row r="1" spans="2:14" ht="16.5" customHeight="1">
      <c r="B1" s="3" t="s">
        <v>678</v>
      </c>
      <c r="C1" s="3"/>
      <c r="D1" s="3"/>
      <c r="E1" s="3"/>
      <c r="F1" s="3"/>
      <c r="G1" s="3"/>
      <c r="H1" s="3"/>
      <c r="I1" s="3"/>
      <c r="J1" s="3"/>
      <c r="L1" s="3"/>
      <c r="M1" s="3"/>
      <c r="N1" s="3"/>
    </row>
    <row r="2" spans="2:14" ht="20.100000000000001" customHeight="1">
      <c r="B2" s="153" t="s">
        <v>1039</v>
      </c>
    </row>
    <row r="3" spans="2:14">
      <c r="K3" s="66" t="s">
        <v>893</v>
      </c>
    </row>
    <row r="4" spans="2:14">
      <c r="B4" s="65" t="s">
        <v>679</v>
      </c>
    </row>
    <row r="5" spans="2:14" s="125" customFormat="1" ht="20.100000000000001" customHeight="1">
      <c r="B5" s="1789" t="s">
        <v>680</v>
      </c>
      <c r="C5" s="1789"/>
      <c r="D5" s="1789"/>
      <c r="E5" s="1789"/>
      <c r="F5" s="1789"/>
      <c r="G5" s="1789"/>
      <c r="H5" s="1789"/>
      <c r="I5" s="1789"/>
    </row>
    <row r="6" spans="2:14" s="125" customFormat="1" ht="24.95" customHeight="1">
      <c r="B6" s="1750" t="s">
        <v>681</v>
      </c>
      <c r="C6" s="1750" t="s">
        <v>682</v>
      </c>
      <c r="D6" s="156" t="s">
        <v>683</v>
      </c>
      <c r="E6" s="156" t="s">
        <v>684</v>
      </c>
      <c r="F6" s="156" t="s">
        <v>605</v>
      </c>
      <c r="G6" s="156" t="s">
        <v>92</v>
      </c>
      <c r="H6" s="156" t="s">
        <v>668</v>
      </c>
      <c r="I6" s="156" t="s">
        <v>629</v>
      </c>
    </row>
    <row r="7" spans="2:14" s="125" customFormat="1" ht="20.100000000000001" customHeight="1" thickBot="1">
      <c r="B7" s="1752"/>
      <c r="C7" s="1752"/>
      <c r="D7" s="321" t="s">
        <v>4</v>
      </c>
      <c r="E7" s="321" t="s">
        <v>5</v>
      </c>
      <c r="F7" s="321" t="s">
        <v>6</v>
      </c>
      <c r="G7" s="321" t="s">
        <v>41</v>
      </c>
      <c r="H7" s="321" t="s">
        <v>42</v>
      </c>
      <c r="I7" s="321" t="s">
        <v>96</v>
      </c>
    </row>
    <row r="8" spans="2:14" s="177" customFormat="1" ht="20.100000000000001" customHeight="1">
      <c r="B8" s="1773" t="s">
        <v>685</v>
      </c>
      <c r="C8" s="737" t="s">
        <v>686</v>
      </c>
      <c r="D8" s="780">
        <v>0</v>
      </c>
      <c r="E8" s="780">
        <v>0</v>
      </c>
      <c r="F8" s="885">
        <v>0.5</v>
      </c>
      <c r="G8" s="780">
        <v>0</v>
      </c>
      <c r="H8" s="780">
        <v>0</v>
      </c>
      <c r="I8" s="780">
        <v>0</v>
      </c>
    </row>
    <row r="9" spans="2:14" s="177" customFormat="1" ht="20.100000000000001" customHeight="1">
      <c r="B9" s="1773"/>
      <c r="C9" s="882" t="s">
        <v>687</v>
      </c>
      <c r="D9" s="781">
        <v>0</v>
      </c>
      <c r="E9" s="781">
        <v>0</v>
      </c>
      <c r="F9" s="886">
        <v>0.7</v>
      </c>
      <c r="G9" s="781">
        <v>0</v>
      </c>
      <c r="H9" s="781">
        <v>0</v>
      </c>
      <c r="I9" s="781">
        <v>0</v>
      </c>
    </row>
    <row r="10" spans="2:14" s="177" customFormat="1" ht="20.100000000000001" customHeight="1">
      <c r="B10" s="1773" t="s">
        <v>688</v>
      </c>
      <c r="C10" s="882" t="s">
        <v>686</v>
      </c>
      <c r="D10" s="781">
        <v>0</v>
      </c>
      <c r="E10" s="781">
        <v>0</v>
      </c>
      <c r="F10" s="886">
        <v>0.7</v>
      </c>
      <c r="G10" s="781">
        <v>0</v>
      </c>
      <c r="H10" s="781">
        <v>0</v>
      </c>
      <c r="I10" s="781">
        <v>0</v>
      </c>
    </row>
    <row r="11" spans="2:14" s="177" customFormat="1" ht="20.100000000000001" customHeight="1">
      <c r="B11" s="1773"/>
      <c r="C11" s="882" t="s">
        <v>687</v>
      </c>
      <c r="D11" s="781">
        <v>514599.13242999994</v>
      </c>
      <c r="E11" s="781">
        <v>116251.93286</v>
      </c>
      <c r="F11" s="886">
        <v>0.9</v>
      </c>
      <c r="G11" s="781">
        <v>589377.61803000001</v>
      </c>
      <c r="H11" s="781">
        <v>463727.52085999999</v>
      </c>
      <c r="I11" s="781">
        <v>4715.0209599999998</v>
      </c>
    </row>
    <row r="12" spans="2:14" s="177" customFormat="1" ht="20.100000000000001" customHeight="1">
      <c r="B12" s="1773" t="s">
        <v>689</v>
      </c>
      <c r="C12" s="882" t="s">
        <v>686</v>
      </c>
      <c r="D12" s="781">
        <v>0</v>
      </c>
      <c r="E12" s="781">
        <v>0</v>
      </c>
      <c r="F12" s="886">
        <v>1.1499999999999999</v>
      </c>
      <c r="G12" s="781">
        <v>0</v>
      </c>
      <c r="H12" s="781">
        <v>0</v>
      </c>
      <c r="I12" s="781">
        <v>0</v>
      </c>
    </row>
    <row r="13" spans="2:14" s="177" customFormat="1" ht="20.100000000000001" customHeight="1">
      <c r="B13" s="1773"/>
      <c r="C13" s="882" t="s">
        <v>687</v>
      </c>
      <c r="D13" s="781">
        <v>307764.83750000002</v>
      </c>
      <c r="E13" s="781">
        <v>25463.304350000002</v>
      </c>
      <c r="F13" s="886">
        <v>1.1499999999999999</v>
      </c>
      <c r="G13" s="781">
        <v>311042.75339999999</v>
      </c>
      <c r="H13" s="781">
        <v>351845.24861000001</v>
      </c>
      <c r="I13" s="781">
        <v>8709.1971099999992</v>
      </c>
    </row>
    <row r="14" spans="2:14" s="177" customFormat="1" ht="20.100000000000001" customHeight="1">
      <c r="B14" s="1773" t="s">
        <v>690</v>
      </c>
      <c r="C14" s="882" t="s">
        <v>686</v>
      </c>
      <c r="D14" s="781">
        <v>0</v>
      </c>
      <c r="E14" s="781">
        <v>0</v>
      </c>
      <c r="F14" s="886">
        <v>2.5</v>
      </c>
      <c r="G14" s="781">
        <v>0</v>
      </c>
      <c r="H14" s="781">
        <v>0</v>
      </c>
      <c r="I14" s="781">
        <v>0</v>
      </c>
    </row>
    <row r="15" spans="2:14" s="177" customFormat="1" ht="20.100000000000001" customHeight="1">
      <c r="B15" s="1773"/>
      <c r="C15" s="882" t="s">
        <v>687</v>
      </c>
      <c r="D15" s="781">
        <v>16277.619189999998</v>
      </c>
      <c r="E15" s="781">
        <v>4795.9206900000008</v>
      </c>
      <c r="F15" s="886">
        <v>2.5</v>
      </c>
      <c r="G15" s="781">
        <v>18577.8436</v>
      </c>
      <c r="H15" s="781">
        <v>46444.609020000004</v>
      </c>
      <c r="I15" s="781">
        <v>1486.22748</v>
      </c>
    </row>
    <row r="16" spans="2:14" s="177" customFormat="1" ht="20.100000000000001" customHeight="1">
      <c r="B16" s="1773" t="s">
        <v>691</v>
      </c>
      <c r="C16" s="882" t="s">
        <v>686</v>
      </c>
      <c r="D16" s="781">
        <v>0</v>
      </c>
      <c r="E16" s="781">
        <v>0</v>
      </c>
      <c r="F16" s="886" t="s">
        <v>1603</v>
      </c>
      <c r="G16" s="781">
        <v>0</v>
      </c>
      <c r="H16" s="781">
        <v>0</v>
      </c>
      <c r="I16" s="781">
        <v>0</v>
      </c>
    </row>
    <row r="17" spans="1:10" s="177" customFormat="1" ht="20.100000000000001" customHeight="1">
      <c r="B17" s="1773"/>
      <c r="C17" s="556" t="s">
        <v>687</v>
      </c>
      <c r="D17" s="782">
        <v>3845.2485600000005</v>
      </c>
      <c r="E17" s="782">
        <v>8184.9099200000001</v>
      </c>
      <c r="F17" s="1073" t="s">
        <v>1603</v>
      </c>
      <c r="G17" s="782">
        <v>5504.3474900000001</v>
      </c>
      <c r="H17" s="782">
        <v>8483.18923</v>
      </c>
      <c r="I17" s="782">
        <v>956.37527999999998</v>
      </c>
    </row>
    <row r="18" spans="1:10" s="177" customFormat="1" ht="20.100000000000001" customHeight="1">
      <c r="B18" s="1751" t="s">
        <v>40</v>
      </c>
      <c r="C18" s="1074" t="s">
        <v>686</v>
      </c>
      <c r="D18" s="1075">
        <v>0</v>
      </c>
      <c r="E18" s="1075">
        <v>0</v>
      </c>
      <c r="F18" s="828"/>
      <c r="G18" s="1075">
        <v>0</v>
      </c>
      <c r="H18" s="1075">
        <v>0</v>
      </c>
      <c r="I18" s="1075">
        <v>0</v>
      </c>
    </row>
    <row r="19" spans="1:10" s="177" customFormat="1" ht="20.100000000000001" customHeight="1" thickBot="1">
      <c r="B19" s="1752"/>
      <c r="C19" s="1076" t="s">
        <v>687</v>
      </c>
      <c r="D19" s="1077">
        <v>842486.83768000011</v>
      </c>
      <c r="E19" s="1077">
        <v>154696.06782</v>
      </c>
      <c r="F19" s="832"/>
      <c r="G19" s="1077">
        <v>924502.56252000004</v>
      </c>
      <c r="H19" s="1077">
        <v>870500.56772000005</v>
      </c>
      <c r="I19" s="1077">
        <v>15866.820830000001</v>
      </c>
    </row>
    <row r="20" spans="1:10" s="125" customFormat="1" ht="12.75"/>
    <row r="22" spans="1:10" s="125" customFormat="1">
      <c r="A22" s="883"/>
      <c r="B22" s="455"/>
      <c r="C22" s="154" t="s">
        <v>1826</v>
      </c>
      <c r="F22" s="13"/>
      <c r="J22" s="5"/>
    </row>
    <row r="23" spans="1:10" s="125" customFormat="1" ht="20.100000000000001" customHeight="1">
      <c r="B23" s="890"/>
      <c r="C23" s="1788" t="s">
        <v>1827</v>
      </c>
      <c r="D23" s="1788"/>
      <c r="E23" s="1788"/>
      <c r="F23" s="1788"/>
      <c r="G23" s="1788"/>
      <c r="H23" s="1788"/>
      <c r="I23" s="1788"/>
    </row>
    <row r="24" spans="1:10" s="125" customFormat="1" ht="24.95" customHeight="1">
      <c r="B24" s="1787"/>
      <c r="C24" s="1750"/>
      <c r="D24" s="868" t="s">
        <v>683</v>
      </c>
      <c r="E24" s="868" t="s">
        <v>684</v>
      </c>
      <c r="F24" s="868" t="s">
        <v>605</v>
      </c>
      <c r="G24" s="868" t="s">
        <v>92</v>
      </c>
      <c r="H24" s="868" t="s">
        <v>668</v>
      </c>
      <c r="I24" s="868" t="s">
        <v>629</v>
      </c>
    </row>
    <row r="25" spans="1:10" s="125" customFormat="1" ht="20.100000000000001" customHeight="1" thickBot="1">
      <c r="B25" s="1787"/>
      <c r="C25" s="1752"/>
      <c r="D25" s="321" t="s">
        <v>4</v>
      </c>
      <c r="E25" s="321" t="s">
        <v>5</v>
      </c>
      <c r="F25" s="321" t="s">
        <v>6</v>
      </c>
      <c r="G25" s="321" t="s">
        <v>41</v>
      </c>
      <c r="H25" s="321" t="s">
        <v>42</v>
      </c>
      <c r="I25" s="321" t="s">
        <v>96</v>
      </c>
    </row>
    <row r="26" spans="1:10" s="177" customFormat="1" ht="24.95" customHeight="1">
      <c r="B26" s="1773"/>
      <c r="C26" s="737" t="s">
        <v>1828</v>
      </c>
      <c r="D26" s="780">
        <v>548573.06836999999</v>
      </c>
      <c r="E26" s="780">
        <v>0</v>
      </c>
      <c r="F26" s="885">
        <v>1.9</v>
      </c>
      <c r="G26" s="780">
        <v>548573.06836999999</v>
      </c>
      <c r="H26" s="780">
        <v>1042288.82991</v>
      </c>
      <c r="I26" s="780">
        <v>4388.5845499999996</v>
      </c>
      <c r="J26" s="308"/>
    </row>
    <row r="27" spans="1:10" s="177" customFormat="1" ht="24.95" customHeight="1">
      <c r="B27" s="1773"/>
      <c r="C27" s="871" t="s">
        <v>1829</v>
      </c>
      <c r="D27" s="781">
        <v>3803.4871600000001</v>
      </c>
      <c r="E27" s="781">
        <v>0</v>
      </c>
      <c r="F27" s="886">
        <v>2.9</v>
      </c>
      <c r="G27" s="781">
        <v>3803.4871600000001</v>
      </c>
      <c r="H27" s="781">
        <v>11030.11276</v>
      </c>
      <c r="I27" s="781">
        <v>30.427900000000001</v>
      </c>
      <c r="J27" s="887"/>
    </row>
    <row r="28" spans="1:10" s="177" customFormat="1" ht="24.95" customHeight="1">
      <c r="B28" s="255"/>
      <c r="C28" s="871" t="s">
        <v>1830</v>
      </c>
      <c r="D28" s="781">
        <v>37814.052490000002</v>
      </c>
      <c r="E28" s="781">
        <v>0</v>
      </c>
      <c r="F28" s="886">
        <v>3.7</v>
      </c>
      <c r="G28" s="781">
        <v>37814.052490000002</v>
      </c>
      <c r="H28" s="781">
        <v>139911.99421999999</v>
      </c>
      <c r="I28" s="781">
        <v>907.53726000000006</v>
      </c>
      <c r="J28" s="887"/>
    </row>
    <row r="29" spans="1:10" s="177" customFormat="1" ht="20.100000000000001" customHeight="1" thickBot="1">
      <c r="A29" s="888"/>
      <c r="B29" s="869"/>
      <c r="C29" s="260" t="s">
        <v>40</v>
      </c>
      <c r="D29" s="889">
        <v>590190.60803</v>
      </c>
      <c r="E29" s="889">
        <v>0</v>
      </c>
      <c r="F29" s="870"/>
      <c r="G29" s="889">
        <v>590190.60803</v>
      </c>
      <c r="H29" s="889">
        <v>1193230.9369000001</v>
      </c>
      <c r="I29" s="889">
        <v>5326.5497000000005</v>
      </c>
      <c r="J29" s="5"/>
    </row>
  </sheetData>
  <mergeCells count="13">
    <mergeCell ref="B12:B13"/>
    <mergeCell ref="B5:I5"/>
    <mergeCell ref="B6:B7"/>
    <mergeCell ref="C6:C7"/>
    <mergeCell ref="B8:B9"/>
    <mergeCell ref="B10:B11"/>
    <mergeCell ref="B24:B25"/>
    <mergeCell ref="C24:C25"/>
    <mergeCell ref="B26:B27"/>
    <mergeCell ref="C23:I23"/>
    <mergeCell ref="B14:B15"/>
    <mergeCell ref="B16:B17"/>
    <mergeCell ref="B18:B19"/>
  </mergeCells>
  <hyperlinks>
    <hyperlink ref="K3" location="Índice!A1" display="Voltar ao Índice" xr:uid="{35A1C727-09CB-4F34-A068-4A755D9A3B70}"/>
  </hyperlinks>
  <pageMargins left="0.70866141732283472" right="0.70866141732283472" top="0.74803149606299213" bottom="0.74803149606299213" header="0.31496062992125984" footer="0.31496062992125984"/>
  <pageSetup paperSize="9" scale="66" fitToHeight="0" orientation="landscape" r:id="rId1"/>
  <headerFooter>
    <oddHeader>&amp;CPT
Anexo XXIII</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1094E-D42E-4203-8231-052C77275C60}">
  <sheetPr>
    <pageSetUpPr fitToPage="1"/>
  </sheetPr>
  <dimension ref="A1:T28"/>
  <sheetViews>
    <sheetView showGridLines="0" zoomScale="90" zoomScaleNormal="90" zoomScalePageLayoutView="70" workbookViewId="0">
      <selection activeCell="B4" sqref="B4:R20"/>
    </sheetView>
  </sheetViews>
  <sheetFormatPr defaultColWidth="9.140625" defaultRowHeight="14.25"/>
  <cols>
    <col min="1" max="1" width="4.7109375" style="5" customWidth="1"/>
    <col min="2" max="2" width="5.140625" style="5" customWidth="1"/>
    <col min="3" max="3" width="29.85546875" style="5" customWidth="1"/>
    <col min="4" max="5" width="8.7109375" style="5" customWidth="1"/>
    <col min="6" max="6" width="12.28515625" style="5" customWidth="1"/>
    <col min="7" max="7" width="11.5703125" style="5" bestFit="1" customWidth="1"/>
    <col min="8" max="8" width="8.85546875" style="5" bestFit="1" customWidth="1"/>
    <col min="9" max="9" width="11.5703125" style="5" bestFit="1" customWidth="1"/>
    <col min="10" max="10" width="8.85546875" style="5" bestFit="1" customWidth="1"/>
    <col min="11" max="18" width="8.7109375" style="5" customWidth="1"/>
    <col min="19" max="19" width="4.85546875" style="5" customWidth="1"/>
    <col min="20" max="20" width="13.140625" style="5" bestFit="1" customWidth="1"/>
    <col min="21" max="16384" width="9.140625" style="5"/>
  </cols>
  <sheetData>
    <row r="1" spans="1:20" ht="18.75">
      <c r="B1" s="1"/>
      <c r="C1" s="3" t="s">
        <v>771</v>
      </c>
      <c r="D1" s="3"/>
      <c r="E1" s="3"/>
      <c r="F1" s="3"/>
      <c r="G1" s="3"/>
      <c r="H1" s="3"/>
      <c r="I1" s="3"/>
      <c r="J1" s="3"/>
      <c r="K1" s="3"/>
      <c r="L1" s="3"/>
      <c r="M1" s="3"/>
      <c r="N1" s="3"/>
      <c r="O1" s="3"/>
      <c r="P1" s="3"/>
      <c r="Q1" s="3"/>
      <c r="R1" s="3"/>
      <c r="S1" s="3"/>
      <c r="T1" s="58"/>
    </row>
    <row r="2" spans="1:20" ht="18.600000000000001" customHeight="1">
      <c r="C2" s="153" t="s">
        <v>1039</v>
      </c>
      <c r="T2" s="66" t="s">
        <v>893</v>
      </c>
    </row>
    <row r="4" spans="1:20" s="125" customFormat="1" ht="20.100000000000001" customHeight="1">
      <c r="B4" s="70"/>
      <c r="C4" s="70"/>
      <c r="D4" s="360" t="s">
        <v>4</v>
      </c>
      <c r="E4" s="360" t="s">
        <v>5</v>
      </c>
      <c r="F4" s="360" t="s">
        <v>6</v>
      </c>
      <c r="G4" s="360" t="s">
        <v>41</v>
      </c>
      <c r="H4" s="360" t="s">
        <v>42</v>
      </c>
      <c r="I4" s="360" t="s">
        <v>96</v>
      </c>
      <c r="J4" s="360" t="s">
        <v>97</v>
      </c>
      <c r="K4" s="360" t="s">
        <v>98</v>
      </c>
      <c r="L4" s="360" t="s">
        <v>226</v>
      </c>
      <c r="M4" s="360" t="s">
        <v>227</v>
      </c>
      <c r="N4" s="360" t="s">
        <v>228</v>
      </c>
      <c r="O4" s="360" t="s">
        <v>229</v>
      </c>
      <c r="P4" s="360" t="s">
        <v>230</v>
      </c>
      <c r="Q4" s="360" t="s">
        <v>446</v>
      </c>
      <c r="R4" s="360" t="s">
        <v>447</v>
      </c>
      <c r="S4" s="5"/>
    </row>
    <row r="5" spans="1:20" s="838" customFormat="1" ht="36" customHeight="1">
      <c r="A5" s="177"/>
      <c r="B5" s="839"/>
      <c r="C5" s="839"/>
      <c r="D5" s="1790" t="s">
        <v>776</v>
      </c>
      <c r="E5" s="1790"/>
      <c r="F5" s="1790"/>
      <c r="G5" s="1790"/>
      <c r="H5" s="1790"/>
      <c r="I5" s="1790"/>
      <c r="J5" s="1790"/>
      <c r="K5" s="1790" t="s">
        <v>777</v>
      </c>
      <c r="L5" s="1790"/>
      <c r="M5" s="1790"/>
      <c r="N5" s="1790"/>
      <c r="O5" s="1790" t="s">
        <v>778</v>
      </c>
      <c r="P5" s="1790"/>
      <c r="Q5" s="1790"/>
      <c r="R5" s="1790"/>
      <c r="S5" s="837"/>
    </row>
    <row r="6" spans="1:20" s="838" customFormat="1" ht="27.75" customHeight="1">
      <c r="A6" s="177"/>
      <c r="B6" s="839"/>
      <c r="C6" s="839"/>
      <c r="D6" s="1791" t="s">
        <v>779</v>
      </c>
      <c r="E6" s="1791"/>
      <c r="F6" s="1791"/>
      <c r="G6" s="1791"/>
      <c r="H6" s="1791" t="s">
        <v>780</v>
      </c>
      <c r="I6" s="1791"/>
      <c r="J6" s="1673" t="s">
        <v>781</v>
      </c>
      <c r="K6" s="1791" t="s">
        <v>779</v>
      </c>
      <c r="L6" s="1791"/>
      <c r="M6" s="1792" t="s">
        <v>780</v>
      </c>
      <c r="N6" s="1673" t="s">
        <v>781</v>
      </c>
      <c r="O6" s="1791" t="s">
        <v>779</v>
      </c>
      <c r="P6" s="1791"/>
      <c r="Q6" s="1792" t="s">
        <v>780</v>
      </c>
      <c r="R6" s="1673" t="s">
        <v>781</v>
      </c>
      <c r="S6" s="339"/>
    </row>
    <row r="7" spans="1:20" s="838" customFormat="1" ht="20.100000000000001" customHeight="1">
      <c r="A7" s="177"/>
      <c r="B7" s="839"/>
      <c r="C7" s="839"/>
      <c r="D7" s="1791" t="s">
        <v>782</v>
      </c>
      <c r="E7" s="1791"/>
      <c r="F7" s="1791" t="s">
        <v>783</v>
      </c>
      <c r="G7" s="1791"/>
      <c r="H7" s="1792"/>
      <c r="I7" s="1792" t="s">
        <v>784</v>
      </c>
      <c r="J7" s="1792"/>
      <c r="K7" s="1792" t="s">
        <v>782</v>
      </c>
      <c r="L7" s="1792" t="s">
        <v>783</v>
      </c>
      <c r="M7" s="1792"/>
      <c r="N7" s="1792"/>
      <c r="O7" s="1792" t="s">
        <v>782</v>
      </c>
      <c r="P7" s="1792" t="s">
        <v>783</v>
      </c>
      <c r="Q7" s="1792"/>
      <c r="R7" s="1792"/>
      <c r="S7" s="339"/>
    </row>
    <row r="8" spans="1:20" s="838" customFormat="1" ht="20.100000000000001" customHeight="1" thickBot="1">
      <c r="A8" s="177"/>
      <c r="B8" s="361"/>
      <c r="C8" s="361"/>
      <c r="D8" s="1674"/>
      <c r="E8" s="1674" t="s">
        <v>784</v>
      </c>
      <c r="F8" s="1674"/>
      <c r="G8" s="1674" t="s">
        <v>784</v>
      </c>
      <c r="H8" s="1793"/>
      <c r="I8" s="1793"/>
      <c r="J8" s="1793"/>
      <c r="K8" s="1793"/>
      <c r="L8" s="1793"/>
      <c r="M8" s="1793"/>
      <c r="N8" s="1793"/>
      <c r="O8" s="1793"/>
      <c r="P8" s="1793"/>
      <c r="Q8" s="1793"/>
      <c r="R8" s="1793"/>
      <c r="S8" s="308"/>
    </row>
    <row r="9" spans="1:20" s="155" customFormat="1" ht="20.100000000000001" customHeight="1">
      <c r="B9" s="1123">
        <v>1</v>
      </c>
      <c r="C9" s="1124" t="s">
        <v>785</v>
      </c>
      <c r="D9" s="1125"/>
      <c r="E9" s="1126"/>
      <c r="F9" s="1126">
        <v>64744.61075</v>
      </c>
      <c r="G9" s="1126">
        <v>0</v>
      </c>
      <c r="H9" s="1126">
        <v>3231392.61888</v>
      </c>
      <c r="I9" s="1126">
        <v>3231392.61888</v>
      </c>
      <c r="J9" s="1126">
        <v>3231392.61888</v>
      </c>
      <c r="K9" s="1126"/>
      <c r="L9" s="1126"/>
      <c r="M9" s="1126"/>
      <c r="N9" s="1126"/>
      <c r="O9" s="1126"/>
      <c r="P9" s="1126">
        <v>100.5</v>
      </c>
      <c r="Q9" s="1126"/>
      <c r="R9" s="1126">
        <v>100.5</v>
      </c>
      <c r="S9" s="366"/>
    </row>
    <row r="10" spans="1:20" s="155" customFormat="1" ht="20.100000000000001" customHeight="1">
      <c r="B10" s="790">
        <v>2</v>
      </c>
      <c r="C10" s="538" t="s">
        <v>786</v>
      </c>
      <c r="D10" s="1127"/>
      <c r="E10" s="1128"/>
      <c r="F10" s="1128">
        <v>64744.61075</v>
      </c>
      <c r="G10" s="1128">
        <v>0</v>
      </c>
      <c r="H10" s="1128"/>
      <c r="I10" s="1128"/>
      <c r="J10" s="1128"/>
      <c r="K10" s="1128"/>
      <c r="L10" s="1128"/>
      <c r="M10" s="1128"/>
      <c r="N10" s="1128"/>
      <c r="O10" s="1128"/>
      <c r="P10" s="1128">
        <v>100.5</v>
      </c>
      <c r="Q10" s="1128"/>
      <c r="R10" s="1128">
        <v>100.5</v>
      </c>
      <c r="S10" s="366"/>
    </row>
    <row r="11" spans="1:20" s="155" customFormat="1" ht="20.100000000000001" customHeight="1">
      <c r="B11" s="790">
        <v>3</v>
      </c>
      <c r="C11" s="744" t="s">
        <v>787</v>
      </c>
      <c r="D11" s="1127"/>
      <c r="E11" s="1128"/>
      <c r="F11" s="1128">
        <v>64744.61075</v>
      </c>
      <c r="G11" s="1128">
        <v>0</v>
      </c>
      <c r="H11" s="1128"/>
      <c r="I11" s="1128"/>
      <c r="J11" s="1128"/>
      <c r="K11" s="1128"/>
      <c r="L11" s="1128"/>
      <c r="M11" s="1128"/>
      <c r="N11" s="1128"/>
      <c r="O11" s="1128"/>
      <c r="P11" s="1128">
        <v>100.5</v>
      </c>
      <c r="Q11" s="1128"/>
      <c r="R11" s="1128">
        <v>100.5</v>
      </c>
      <c r="S11" s="366"/>
    </row>
    <row r="12" spans="1:20" s="155" customFormat="1" ht="20.100000000000001" customHeight="1">
      <c r="B12" s="790">
        <v>4</v>
      </c>
      <c r="C12" s="744" t="s">
        <v>788</v>
      </c>
      <c r="D12" s="1127"/>
      <c r="E12" s="1128"/>
      <c r="F12" s="1128"/>
      <c r="G12" s="1128"/>
      <c r="H12" s="1128"/>
      <c r="I12" s="1128"/>
      <c r="J12" s="1128"/>
      <c r="K12" s="1128"/>
      <c r="L12" s="1128"/>
      <c r="M12" s="1128"/>
      <c r="N12" s="1128"/>
      <c r="O12" s="1128"/>
      <c r="P12" s="1128"/>
      <c r="Q12" s="1128"/>
      <c r="R12" s="1128"/>
      <c r="S12" s="366"/>
    </row>
    <row r="13" spans="1:20" s="155" customFormat="1" ht="20.100000000000001" customHeight="1">
      <c r="B13" s="790">
        <v>5</v>
      </c>
      <c r="C13" s="744" t="s">
        <v>789</v>
      </c>
      <c r="D13" s="1127"/>
      <c r="E13" s="1128"/>
      <c r="F13" s="1128"/>
      <c r="G13" s="1128"/>
      <c r="H13" s="1128"/>
      <c r="I13" s="1128"/>
      <c r="J13" s="1128"/>
      <c r="K13" s="1128"/>
      <c r="L13" s="1128"/>
      <c r="M13" s="1128"/>
      <c r="N13" s="1128"/>
      <c r="O13" s="1128"/>
      <c r="P13" s="1128"/>
      <c r="Q13" s="1128"/>
      <c r="R13" s="1128"/>
      <c r="S13" s="366"/>
    </row>
    <row r="14" spans="1:20" s="155" customFormat="1" ht="20.100000000000001" customHeight="1">
      <c r="B14" s="790">
        <v>6</v>
      </c>
      <c r="C14" s="744" t="s">
        <v>790</v>
      </c>
      <c r="D14" s="1127"/>
      <c r="E14" s="1128"/>
      <c r="F14" s="1128"/>
      <c r="G14" s="1128"/>
      <c r="H14" s="1128"/>
      <c r="I14" s="1128"/>
      <c r="J14" s="1128"/>
      <c r="K14" s="1128"/>
      <c r="L14" s="1128"/>
      <c r="M14" s="1128"/>
      <c r="N14" s="1128"/>
      <c r="O14" s="1128"/>
      <c r="P14" s="1128"/>
      <c r="Q14" s="1128"/>
      <c r="R14" s="1128"/>
      <c r="S14" s="366"/>
    </row>
    <row r="15" spans="1:20" s="155" customFormat="1" ht="20.100000000000001" customHeight="1">
      <c r="B15" s="790">
        <v>7</v>
      </c>
      <c r="C15" s="538" t="s">
        <v>791</v>
      </c>
      <c r="D15" s="1127"/>
      <c r="E15" s="1128"/>
      <c r="F15" s="1128"/>
      <c r="G15" s="1128"/>
      <c r="H15" s="1128">
        <v>3231392.61888</v>
      </c>
      <c r="I15" s="1128">
        <v>3231392.61888</v>
      </c>
      <c r="J15" s="1128">
        <v>3231392.61888</v>
      </c>
      <c r="K15" s="1128"/>
      <c r="L15" s="1128"/>
      <c r="M15" s="1128"/>
      <c r="N15" s="1128"/>
      <c r="O15" s="1128"/>
      <c r="P15" s="1128"/>
      <c r="Q15" s="1128"/>
      <c r="R15" s="1128"/>
      <c r="S15" s="366"/>
    </row>
    <row r="16" spans="1:20" s="155" customFormat="1" ht="20.100000000000001" customHeight="1">
      <c r="B16" s="790">
        <v>8</v>
      </c>
      <c r="C16" s="744" t="s">
        <v>792</v>
      </c>
      <c r="D16" s="1127"/>
      <c r="E16" s="1128"/>
      <c r="F16" s="1128"/>
      <c r="G16" s="1128"/>
      <c r="H16" s="1128">
        <v>2725275.3988299998</v>
      </c>
      <c r="I16" s="1128">
        <v>2725275.3988299998</v>
      </c>
      <c r="J16" s="1128">
        <v>2725275.3988299998</v>
      </c>
      <c r="K16" s="1128"/>
      <c r="L16" s="1128"/>
      <c r="M16" s="1128"/>
      <c r="N16" s="1128"/>
      <c r="O16" s="1128"/>
      <c r="P16" s="1128"/>
      <c r="Q16" s="1128"/>
      <c r="R16" s="1128"/>
      <c r="S16" s="366"/>
    </row>
    <row r="17" spans="2:19" s="155" customFormat="1" ht="20.100000000000001" customHeight="1">
      <c r="B17" s="790">
        <v>9</v>
      </c>
      <c r="C17" s="744" t="s">
        <v>793</v>
      </c>
      <c r="D17" s="1127"/>
      <c r="E17" s="1128"/>
      <c r="F17" s="1128"/>
      <c r="G17" s="1128"/>
      <c r="H17" s="1128"/>
      <c r="I17" s="1128"/>
      <c r="J17" s="1128"/>
      <c r="K17" s="1128"/>
      <c r="L17" s="1128"/>
      <c r="M17" s="1128"/>
      <c r="N17" s="1128"/>
      <c r="O17" s="1128"/>
      <c r="P17" s="1128"/>
      <c r="Q17" s="1128"/>
      <c r="R17" s="1128"/>
      <c r="S17" s="366"/>
    </row>
    <row r="18" spans="2:19" s="155" customFormat="1" ht="20.100000000000001" customHeight="1">
      <c r="B18" s="790">
        <v>10</v>
      </c>
      <c r="C18" s="744" t="s">
        <v>794</v>
      </c>
      <c r="D18" s="1127"/>
      <c r="E18" s="1128"/>
      <c r="F18" s="1128"/>
      <c r="G18" s="1128"/>
      <c r="H18" s="1128">
        <v>506117.22005</v>
      </c>
      <c r="I18" s="1128">
        <v>506117.22005</v>
      </c>
      <c r="J18" s="1128">
        <v>506117.22005</v>
      </c>
      <c r="K18" s="1128"/>
      <c r="L18" s="1128"/>
      <c r="M18" s="1128"/>
      <c r="N18" s="1128"/>
      <c r="O18" s="1128"/>
      <c r="P18" s="1128"/>
      <c r="Q18" s="1128"/>
      <c r="R18" s="1128"/>
      <c r="S18" s="366"/>
    </row>
    <row r="19" spans="2:19" s="155" customFormat="1" ht="20.100000000000001" customHeight="1">
      <c r="B19" s="790">
        <v>11</v>
      </c>
      <c r="C19" s="744" t="s">
        <v>795</v>
      </c>
      <c r="D19" s="1127"/>
      <c r="E19" s="1128"/>
      <c r="F19" s="1128"/>
      <c r="G19" s="1128"/>
      <c r="H19" s="1128"/>
      <c r="I19" s="1128"/>
      <c r="J19" s="1128"/>
      <c r="K19" s="1128"/>
      <c r="L19" s="1128"/>
      <c r="M19" s="1128"/>
      <c r="N19" s="1128"/>
      <c r="O19" s="1128"/>
      <c r="P19" s="1128"/>
      <c r="Q19" s="1128"/>
      <c r="R19" s="1128"/>
      <c r="S19" s="366"/>
    </row>
    <row r="20" spans="2:19" s="155" customFormat="1" ht="20.100000000000001" customHeight="1" thickBot="1">
      <c r="B20" s="1129">
        <v>12</v>
      </c>
      <c r="C20" s="1130" t="s">
        <v>790</v>
      </c>
      <c r="D20" s="1131"/>
      <c r="E20" s="1131"/>
      <c r="F20" s="1131"/>
      <c r="G20" s="1131"/>
      <c r="H20" s="1131"/>
      <c r="I20" s="1131"/>
      <c r="J20" s="1131"/>
      <c r="K20" s="1131"/>
      <c r="L20" s="1131"/>
      <c r="M20" s="1131"/>
      <c r="N20" s="1131"/>
      <c r="O20" s="1131"/>
      <c r="P20" s="1131"/>
      <c r="Q20" s="1131"/>
      <c r="R20" s="1131"/>
      <c r="S20" s="366"/>
    </row>
    <row r="26" spans="2:19" ht="24.95" customHeight="1">
      <c r="C26" s="258"/>
    </row>
    <row r="27" spans="2:19" ht="24.95" customHeight="1"/>
    <row r="28" spans="2:19" ht="24.95" customHeight="1"/>
  </sheetData>
  <mergeCells count="20">
    <mergeCell ref="I7:I8"/>
    <mergeCell ref="J7:J8"/>
    <mergeCell ref="K7:K8"/>
    <mergeCell ref="L7:L8"/>
    <mergeCell ref="D5:J5"/>
    <mergeCell ref="K5:N5"/>
    <mergeCell ref="O5:R5"/>
    <mergeCell ref="D6:G6"/>
    <mergeCell ref="H6:I6"/>
    <mergeCell ref="K6:L6"/>
    <mergeCell ref="M6:M8"/>
    <mergeCell ref="O6:P6"/>
    <mergeCell ref="Q6:Q8"/>
    <mergeCell ref="D7:E7"/>
    <mergeCell ref="N7:N8"/>
    <mergeCell ref="O7:O8"/>
    <mergeCell ref="P7:P8"/>
    <mergeCell ref="R7:R8"/>
    <mergeCell ref="F7:G7"/>
    <mergeCell ref="H7:H8"/>
  </mergeCells>
  <hyperlinks>
    <hyperlink ref="T2" location="Índice!A1" display="Voltar ao Índice" xr:uid="{3B3A7A11-E294-467E-8D75-57068640CD4B}"/>
  </hyperlinks>
  <pageMargins left="0.70866141732283472" right="0.70866141732283472" top="0.74803149606299213" bottom="0.74803149606299213" header="0.31496062992125984" footer="0.31496062992125984"/>
  <pageSetup paperSize="9" scale="54" orientation="landscape" cellComments="asDisplayed" r:id="rId1"/>
  <headerFooter>
    <oddHeader>&amp;CPT
Anexo XXVII</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45F2-7612-4513-8490-2D54F7EF2F1D}">
  <sheetPr>
    <pageSetUpPr fitToPage="1"/>
  </sheetPr>
  <dimension ref="B1:T20"/>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5.28515625" style="5" customWidth="1"/>
    <col min="3" max="3" width="40.140625" style="5" customWidth="1"/>
    <col min="4" max="16" width="12.28515625" style="5" customWidth="1"/>
    <col min="17" max="17" width="15.85546875" style="5" customWidth="1"/>
    <col min="18" max="19" width="9.140625" style="5"/>
    <col min="20" max="20" width="12.7109375" style="5" customWidth="1"/>
    <col min="21" max="16384" width="9.140625" style="5"/>
  </cols>
  <sheetData>
    <row r="1" spans="2:20" ht="18.75">
      <c r="C1" s="3" t="s">
        <v>772</v>
      </c>
      <c r="D1" s="8"/>
      <c r="E1" s="8"/>
      <c r="F1" s="8"/>
      <c r="G1" s="8"/>
      <c r="H1" s="8"/>
      <c r="I1" s="8"/>
      <c r="J1" s="8"/>
      <c r="K1" s="8"/>
      <c r="L1" s="8"/>
      <c r="M1" s="8"/>
      <c r="N1" s="8"/>
      <c r="O1" s="8"/>
      <c r="P1" s="8"/>
      <c r="Q1" s="8"/>
      <c r="T1" s="66" t="s">
        <v>893</v>
      </c>
    </row>
    <row r="2" spans="2:20">
      <c r="C2" s="153" t="s">
        <v>1039</v>
      </c>
    </row>
    <row r="3" spans="2:20" ht="20.100000000000001" customHeight="1">
      <c r="B3" s="1757" t="s">
        <v>21</v>
      </c>
      <c r="C3" s="1758"/>
    </row>
    <row r="4" spans="2:20" s="155" customFormat="1" ht="20.100000000000001" customHeight="1">
      <c r="B4" s="196"/>
      <c r="C4" s="196"/>
      <c r="D4" s="275" t="s">
        <v>4</v>
      </c>
      <c r="E4" s="275" t="s">
        <v>5</v>
      </c>
      <c r="F4" s="275" t="s">
        <v>6</v>
      </c>
      <c r="G4" s="1326" t="s">
        <v>41</v>
      </c>
      <c r="H4" s="1326" t="s">
        <v>42</v>
      </c>
      <c r="I4" s="1326" t="s">
        <v>96</v>
      </c>
      <c r="J4" s="1326" t="s">
        <v>97</v>
      </c>
      <c r="K4" s="1326" t="s">
        <v>98</v>
      </c>
      <c r="L4" s="1326" t="s">
        <v>226</v>
      </c>
      <c r="M4" s="1326" t="s">
        <v>227</v>
      </c>
      <c r="N4" s="275" t="s">
        <v>228</v>
      </c>
      <c r="O4" s="275" t="s">
        <v>229</v>
      </c>
      <c r="P4" s="1326" t="s">
        <v>230</v>
      </c>
      <c r="Q4" s="275" t="s">
        <v>446</v>
      </c>
      <c r="R4" s="275" t="s">
        <v>447</v>
      </c>
    </row>
    <row r="5" spans="2:20" s="155" customFormat="1" ht="20.100000000000001" customHeight="1">
      <c r="B5" s="196"/>
      <c r="C5" s="196"/>
      <c r="D5" s="1794" t="s">
        <v>776</v>
      </c>
      <c r="E5" s="1794"/>
      <c r="F5" s="1794"/>
      <c r="G5" s="1794"/>
      <c r="H5" s="1794"/>
      <c r="I5" s="1794" t="s">
        <v>777</v>
      </c>
      <c r="J5" s="1794"/>
      <c r="K5" s="1794"/>
      <c r="L5" s="1794"/>
      <c r="M5" s="1794"/>
      <c r="N5" s="1794" t="s">
        <v>778</v>
      </c>
      <c r="O5" s="1794"/>
      <c r="P5" s="1794"/>
      <c r="Q5" s="1794"/>
      <c r="R5" s="1794"/>
    </row>
    <row r="6" spans="2:20" s="456" customFormat="1" ht="20.100000000000001" customHeight="1">
      <c r="B6" s="1405"/>
      <c r="C6" s="1405"/>
      <c r="D6" s="1795" t="s">
        <v>779</v>
      </c>
      <c r="E6" s="1795"/>
      <c r="F6" s="1795"/>
      <c r="G6" s="1795"/>
      <c r="H6" s="1795" t="s">
        <v>780</v>
      </c>
      <c r="I6" s="1795"/>
      <c r="J6" s="1325" t="s">
        <v>1945</v>
      </c>
      <c r="K6" s="1795" t="s">
        <v>779</v>
      </c>
      <c r="L6" s="1795"/>
      <c r="M6" s="1748" t="s">
        <v>780</v>
      </c>
      <c r="N6" s="1325" t="s">
        <v>1945</v>
      </c>
      <c r="O6" s="1795" t="s">
        <v>779</v>
      </c>
      <c r="P6" s="1795"/>
      <c r="Q6" s="1748" t="s">
        <v>780</v>
      </c>
      <c r="R6" s="1325" t="s">
        <v>1945</v>
      </c>
    </row>
    <row r="7" spans="2:20" s="456" customFormat="1" ht="20.100000000000001" customHeight="1">
      <c r="B7" s="1405"/>
      <c r="C7" s="1405"/>
      <c r="D7" s="1795" t="s">
        <v>782</v>
      </c>
      <c r="E7" s="1795"/>
      <c r="F7" s="1795" t="s">
        <v>1946</v>
      </c>
      <c r="G7" s="1795"/>
      <c r="H7" s="1748"/>
      <c r="I7" s="1748" t="s">
        <v>1947</v>
      </c>
      <c r="J7" s="1748"/>
      <c r="K7" s="1748" t="s">
        <v>782</v>
      </c>
      <c r="L7" s="1748" t="s">
        <v>1946</v>
      </c>
      <c r="M7" s="1748"/>
      <c r="N7" s="1748"/>
      <c r="O7" s="1748" t="s">
        <v>782</v>
      </c>
      <c r="P7" s="1748" t="s">
        <v>1946</v>
      </c>
      <c r="Q7" s="1748"/>
      <c r="R7" s="1748"/>
    </row>
    <row r="8" spans="2:20" s="456" customFormat="1" ht="20.100000000000001" customHeight="1" thickBot="1">
      <c r="B8" s="1405"/>
      <c r="C8" s="1405"/>
      <c r="D8" s="842"/>
      <c r="E8" s="842" t="s">
        <v>1947</v>
      </c>
      <c r="F8" s="842"/>
      <c r="G8" s="842" t="s">
        <v>1947</v>
      </c>
      <c r="H8" s="1749"/>
      <c r="I8" s="1749"/>
      <c r="J8" s="1749"/>
      <c r="K8" s="1749"/>
      <c r="L8" s="1749"/>
      <c r="M8" s="1749"/>
      <c r="N8" s="1749"/>
      <c r="O8" s="1749"/>
      <c r="P8" s="1749"/>
      <c r="Q8" s="1749"/>
      <c r="R8" s="1749"/>
    </row>
    <row r="9" spans="2:20" s="155" customFormat="1" ht="20.100000000000001" customHeight="1">
      <c r="B9" s="362">
        <v>1</v>
      </c>
      <c r="C9" s="363" t="s">
        <v>785</v>
      </c>
      <c r="D9" s="364"/>
      <c r="E9" s="365"/>
      <c r="F9" s="365"/>
      <c r="G9" s="365"/>
      <c r="H9" s="365"/>
      <c r="I9" s="365"/>
      <c r="J9" s="365"/>
      <c r="K9" s="365"/>
      <c r="L9" s="365"/>
      <c r="M9" s="365"/>
      <c r="N9" s="365"/>
      <c r="O9" s="365"/>
      <c r="P9" s="365"/>
      <c r="Q9" s="365"/>
      <c r="R9" s="365"/>
      <c r="S9" s="366"/>
    </row>
    <row r="10" spans="2:20" s="155" customFormat="1" ht="20.100000000000001" customHeight="1">
      <c r="B10" s="161">
        <v>2</v>
      </c>
      <c r="C10" s="203" t="s">
        <v>786</v>
      </c>
      <c r="D10" s="367"/>
      <c r="E10" s="368"/>
      <c r="F10" s="368"/>
      <c r="G10" s="368"/>
      <c r="H10" s="368"/>
      <c r="I10" s="368"/>
      <c r="J10" s="368"/>
      <c r="K10" s="368"/>
      <c r="L10" s="368"/>
      <c r="M10" s="368"/>
      <c r="N10" s="368"/>
      <c r="O10" s="368"/>
      <c r="P10" s="368"/>
      <c r="Q10" s="368"/>
      <c r="R10" s="368"/>
      <c r="S10" s="366"/>
    </row>
    <row r="11" spans="2:20" s="155" customFormat="1" ht="20.100000000000001" customHeight="1">
      <c r="B11" s="161">
        <v>3</v>
      </c>
      <c r="C11" s="234" t="s">
        <v>787</v>
      </c>
      <c r="D11" s="367"/>
      <c r="E11" s="368"/>
      <c r="F11" s="368"/>
      <c r="G11" s="368"/>
      <c r="H11" s="368"/>
      <c r="I11" s="368"/>
      <c r="J11" s="368"/>
      <c r="K11" s="368"/>
      <c r="L11" s="368"/>
      <c r="M11" s="368"/>
      <c r="N11" s="368"/>
      <c r="O11" s="368"/>
      <c r="P11" s="368"/>
      <c r="Q11" s="368"/>
      <c r="R11" s="368"/>
      <c r="S11" s="366"/>
    </row>
    <row r="12" spans="2:20" s="155" customFormat="1" ht="20.100000000000001" customHeight="1">
      <c r="B12" s="161">
        <v>4</v>
      </c>
      <c r="C12" s="234" t="s">
        <v>788</v>
      </c>
      <c r="D12" s="367"/>
      <c r="E12" s="368"/>
      <c r="F12" s="368"/>
      <c r="G12" s="368"/>
      <c r="H12" s="368"/>
      <c r="I12" s="368"/>
      <c r="J12" s="368"/>
      <c r="K12" s="368"/>
      <c r="L12" s="368"/>
      <c r="M12" s="368"/>
      <c r="N12" s="368"/>
      <c r="O12" s="368"/>
      <c r="P12" s="368"/>
      <c r="Q12" s="368"/>
      <c r="R12" s="368"/>
      <c r="S12" s="366"/>
    </row>
    <row r="13" spans="2:20" s="155" customFormat="1" ht="20.100000000000001" customHeight="1">
      <c r="B13" s="161">
        <v>5</v>
      </c>
      <c r="C13" s="234" t="s">
        <v>789</v>
      </c>
      <c r="D13" s="367"/>
      <c r="E13" s="368"/>
      <c r="F13" s="368"/>
      <c r="G13" s="368"/>
      <c r="H13" s="368"/>
      <c r="I13" s="368"/>
      <c r="J13" s="368"/>
      <c r="K13" s="368"/>
      <c r="L13" s="368"/>
      <c r="M13" s="368"/>
      <c r="N13" s="368"/>
      <c r="O13" s="368"/>
      <c r="P13" s="368"/>
      <c r="Q13" s="368"/>
      <c r="R13" s="368"/>
      <c r="S13" s="366"/>
    </row>
    <row r="14" spans="2:20" s="155" customFormat="1" ht="20.100000000000001" customHeight="1">
      <c r="B14" s="161">
        <v>6</v>
      </c>
      <c r="C14" s="234" t="s">
        <v>790</v>
      </c>
      <c r="D14" s="367"/>
      <c r="E14" s="368"/>
      <c r="F14" s="368"/>
      <c r="G14" s="368"/>
      <c r="H14" s="368"/>
      <c r="I14" s="368"/>
      <c r="J14" s="368"/>
      <c r="K14" s="368"/>
      <c r="L14" s="368"/>
      <c r="M14" s="368"/>
      <c r="N14" s="368"/>
      <c r="O14" s="368"/>
      <c r="P14" s="368"/>
      <c r="Q14" s="368"/>
      <c r="R14" s="368"/>
      <c r="S14" s="366"/>
    </row>
    <row r="15" spans="2:20" s="155" customFormat="1" ht="20.100000000000001" customHeight="1">
      <c r="B15" s="161">
        <v>7</v>
      </c>
      <c r="C15" s="203" t="s">
        <v>791</v>
      </c>
      <c r="D15" s="367"/>
      <c r="E15" s="368"/>
      <c r="F15" s="368"/>
      <c r="G15" s="368"/>
      <c r="H15" s="368"/>
      <c r="I15" s="368"/>
      <c r="J15" s="368"/>
      <c r="K15" s="368"/>
      <c r="L15" s="368"/>
      <c r="M15" s="368"/>
      <c r="N15" s="368"/>
      <c r="O15" s="368"/>
      <c r="P15" s="368"/>
      <c r="Q15" s="368"/>
      <c r="R15" s="368"/>
      <c r="S15" s="366"/>
    </row>
    <row r="16" spans="2:20" s="155" customFormat="1" ht="20.100000000000001" customHeight="1">
      <c r="B16" s="161">
        <v>8</v>
      </c>
      <c r="C16" s="234" t="s">
        <v>792</v>
      </c>
      <c r="D16" s="367"/>
      <c r="E16" s="368"/>
      <c r="F16" s="368"/>
      <c r="G16" s="368"/>
      <c r="H16" s="368"/>
      <c r="I16" s="368"/>
      <c r="J16" s="368"/>
      <c r="K16" s="368"/>
      <c r="L16" s="368"/>
      <c r="M16" s="368"/>
      <c r="N16" s="368"/>
      <c r="O16" s="368"/>
      <c r="P16" s="368"/>
      <c r="Q16" s="368"/>
      <c r="R16" s="368"/>
      <c r="S16" s="366"/>
    </row>
    <row r="17" spans="2:19" s="155" customFormat="1" ht="20.100000000000001" customHeight="1">
      <c r="B17" s="161">
        <v>9</v>
      </c>
      <c r="C17" s="234" t="s">
        <v>793</v>
      </c>
      <c r="D17" s="367"/>
      <c r="E17" s="368"/>
      <c r="F17" s="368"/>
      <c r="G17" s="368"/>
      <c r="H17" s="368"/>
      <c r="I17" s="368"/>
      <c r="J17" s="368"/>
      <c r="K17" s="368"/>
      <c r="L17" s="368"/>
      <c r="M17" s="368"/>
      <c r="N17" s="368"/>
      <c r="O17" s="368"/>
      <c r="P17" s="368"/>
      <c r="Q17" s="368"/>
      <c r="R17" s="368"/>
      <c r="S17" s="366"/>
    </row>
    <row r="18" spans="2:19" s="155" customFormat="1" ht="20.100000000000001" customHeight="1">
      <c r="B18" s="161">
        <v>10</v>
      </c>
      <c r="C18" s="234" t="s">
        <v>794</v>
      </c>
      <c r="D18" s="367"/>
      <c r="E18" s="368"/>
      <c r="F18" s="368"/>
      <c r="G18" s="368"/>
      <c r="H18" s="368"/>
      <c r="I18" s="368"/>
      <c r="J18" s="368"/>
      <c r="K18" s="368"/>
      <c r="L18" s="368"/>
      <c r="M18" s="368"/>
      <c r="N18" s="368"/>
      <c r="O18" s="368"/>
      <c r="P18" s="368"/>
      <c r="Q18" s="368"/>
      <c r="R18" s="368"/>
      <c r="S18" s="366"/>
    </row>
    <row r="19" spans="2:19" s="155" customFormat="1" ht="20.100000000000001" customHeight="1">
      <c r="B19" s="161">
        <v>11</v>
      </c>
      <c r="C19" s="234" t="s">
        <v>795</v>
      </c>
      <c r="D19" s="367"/>
      <c r="E19" s="368"/>
      <c r="F19" s="368"/>
      <c r="G19" s="368"/>
      <c r="H19" s="368"/>
      <c r="I19" s="368"/>
      <c r="J19" s="368"/>
      <c r="K19" s="368"/>
      <c r="L19" s="368"/>
      <c r="M19" s="368"/>
      <c r="N19" s="368"/>
      <c r="O19" s="368"/>
      <c r="P19" s="368"/>
      <c r="Q19" s="368"/>
      <c r="R19" s="368"/>
      <c r="S19" s="366"/>
    </row>
    <row r="20" spans="2:19" s="155" customFormat="1" ht="20.100000000000001" customHeight="1" thickBot="1">
      <c r="B20" s="369">
        <v>12</v>
      </c>
      <c r="C20" s="333" t="s">
        <v>790</v>
      </c>
      <c r="D20" s="370"/>
      <c r="E20" s="370"/>
      <c r="F20" s="370"/>
      <c r="G20" s="370"/>
      <c r="H20" s="370"/>
      <c r="I20" s="370"/>
      <c r="J20" s="370"/>
      <c r="K20" s="370"/>
      <c r="L20" s="370"/>
      <c r="M20" s="370"/>
      <c r="N20" s="370"/>
      <c r="O20" s="370"/>
      <c r="P20" s="370"/>
      <c r="Q20" s="370"/>
      <c r="R20" s="370"/>
      <c r="S20" s="366"/>
    </row>
  </sheetData>
  <mergeCells count="21">
    <mergeCell ref="B3:C3"/>
    <mergeCell ref="D5:H5"/>
    <mergeCell ref="I5:M5"/>
    <mergeCell ref="N5:R5"/>
    <mergeCell ref="K6:L6"/>
    <mergeCell ref="D6:G6"/>
    <mergeCell ref="H6:I6"/>
    <mergeCell ref="M6:M8"/>
    <mergeCell ref="R7:R8"/>
    <mergeCell ref="O6:P6"/>
    <mergeCell ref="Q6:Q8"/>
    <mergeCell ref="D7:E7"/>
    <mergeCell ref="F7:G7"/>
    <mergeCell ref="H7:H8"/>
    <mergeCell ref="I7:I8"/>
    <mergeCell ref="J7:J8"/>
    <mergeCell ref="K7:K8"/>
    <mergeCell ref="L7:L8"/>
    <mergeCell ref="N7:N8"/>
    <mergeCell ref="O7:O8"/>
    <mergeCell ref="P7:P8"/>
  </mergeCells>
  <hyperlinks>
    <hyperlink ref="T1" location="Índice!A1" display="Voltar ao Índice" xr:uid="{13366F77-5566-4178-AD19-9D854270383A}"/>
  </hyperlink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&amp;CPT
Anexo XXVII</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4957D-0D7F-4936-8850-4B6B9613FF21}">
  <sheetPr>
    <pageSetUpPr fitToPage="1"/>
  </sheetPr>
  <dimension ref="B1:V21"/>
  <sheetViews>
    <sheetView showGridLines="0" zoomScale="90" zoomScaleNormal="90" zoomScalePageLayoutView="70" workbookViewId="0">
      <selection activeCell="B4" sqref="B4:T19"/>
    </sheetView>
  </sheetViews>
  <sheetFormatPr defaultColWidth="9.140625" defaultRowHeight="14.25"/>
  <cols>
    <col min="1" max="1" width="4.7109375" style="5" customWidth="1"/>
    <col min="2" max="2" width="5.140625" style="5" customWidth="1"/>
    <col min="3" max="3" width="21" style="5" customWidth="1"/>
    <col min="4" max="20" width="8.7109375" style="5" customWidth="1"/>
    <col min="21" max="21" width="9" style="5" customWidth="1"/>
    <col min="22" max="22" width="12.140625" style="5" customWidth="1"/>
    <col min="23" max="16384" width="9.140625" style="5"/>
  </cols>
  <sheetData>
    <row r="1" spans="2:22" ht="18.75">
      <c r="C1" s="3" t="s">
        <v>773</v>
      </c>
      <c r="V1" s="66" t="s">
        <v>893</v>
      </c>
    </row>
    <row r="2" spans="2:22" ht="18.600000000000001" customHeight="1">
      <c r="C2" s="153" t="s">
        <v>1039</v>
      </c>
      <c r="D2" s="25"/>
      <c r="E2" s="25"/>
      <c r="F2" s="25"/>
      <c r="G2" s="25"/>
      <c r="H2" s="25"/>
      <c r="I2" s="25"/>
      <c r="J2" s="25"/>
      <c r="K2" s="25"/>
      <c r="L2" s="10"/>
      <c r="M2" s="10"/>
    </row>
    <row r="3" spans="2:22" s="125" customFormat="1" ht="12.75"/>
    <row r="4" spans="2:22" s="155" customFormat="1" ht="20.100000000000001" customHeight="1">
      <c r="D4" s="275" t="s">
        <v>4</v>
      </c>
      <c r="E4" s="275" t="s">
        <v>5</v>
      </c>
      <c r="F4" s="275" t="s">
        <v>6</v>
      </c>
      <c r="G4" s="275" t="s">
        <v>41</v>
      </c>
      <c r="H4" s="275" t="s">
        <v>42</v>
      </c>
      <c r="I4" s="275" t="s">
        <v>96</v>
      </c>
      <c r="J4" s="275" t="s">
        <v>97</v>
      </c>
      <c r="K4" s="275" t="s">
        <v>98</v>
      </c>
      <c r="L4" s="275" t="s">
        <v>226</v>
      </c>
      <c r="M4" s="275" t="s">
        <v>227</v>
      </c>
      <c r="N4" s="275" t="s">
        <v>228</v>
      </c>
      <c r="O4" s="275" t="s">
        <v>229</v>
      </c>
      <c r="P4" s="275" t="s">
        <v>230</v>
      </c>
      <c r="Q4" s="275" t="s">
        <v>446</v>
      </c>
      <c r="R4" s="275" t="s">
        <v>447</v>
      </c>
      <c r="S4" s="275" t="s">
        <v>608</v>
      </c>
      <c r="T4" s="275" t="s">
        <v>609</v>
      </c>
      <c r="U4" s="275"/>
    </row>
    <row r="5" spans="2:22" s="371" customFormat="1" ht="42" customHeight="1">
      <c r="D5" s="1796" t="s">
        <v>796</v>
      </c>
      <c r="E5" s="1797"/>
      <c r="F5" s="1797"/>
      <c r="G5" s="1797"/>
      <c r="H5" s="1797"/>
      <c r="I5" s="1798" t="s">
        <v>797</v>
      </c>
      <c r="J5" s="1798"/>
      <c r="K5" s="1798"/>
      <c r="L5" s="1798"/>
      <c r="M5" s="1798" t="s">
        <v>798</v>
      </c>
      <c r="N5" s="1798"/>
      <c r="O5" s="1798"/>
      <c r="P5" s="1798"/>
      <c r="Q5" s="1798" t="s">
        <v>799</v>
      </c>
      <c r="R5" s="1798"/>
      <c r="S5" s="1798"/>
      <c r="T5" s="1799"/>
      <c r="U5" s="265"/>
    </row>
    <row r="6" spans="2:22" s="371" customFormat="1" ht="62.25" customHeight="1" thickBot="1">
      <c r="D6" s="372" t="s">
        <v>800</v>
      </c>
      <c r="E6" s="373" t="s">
        <v>801</v>
      </c>
      <c r="F6" s="373" t="s">
        <v>802</v>
      </c>
      <c r="G6" s="373" t="s">
        <v>803</v>
      </c>
      <c r="H6" s="373" t="s">
        <v>804</v>
      </c>
      <c r="I6" s="373" t="s">
        <v>805</v>
      </c>
      <c r="J6" s="373" t="s">
        <v>806</v>
      </c>
      <c r="K6" s="373" t="s">
        <v>807</v>
      </c>
      <c r="L6" s="374" t="s">
        <v>808</v>
      </c>
      <c r="M6" s="373" t="s">
        <v>805</v>
      </c>
      <c r="N6" s="373" t="s">
        <v>806</v>
      </c>
      <c r="O6" s="373" t="s">
        <v>807</v>
      </c>
      <c r="P6" s="374" t="s">
        <v>809</v>
      </c>
      <c r="Q6" s="373" t="s">
        <v>805</v>
      </c>
      <c r="R6" s="373" t="s">
        <v>806</v>
      </c>
      <c r="S6" s="373" t="s">
        <v>807</v>
      </c>
      <c r="T6" s="375" t="s">
        <v>809</v>
      </c>
      <c r="U6" s="376"/>
    </row>
    <row r="7" spans="2:22" s="155" customFormat="1" ht="20.100000000000001" customHeight="1">
      <c r="B7" s="1123">
        <v>1</v>
      </c>
      <c r="C7" s="1124" t="s">
        <v>785</v>
      </c>
      <c r="D7" s="1126"/>
      <c r="E7" s="1126"/>
      <c r="F7" s="1126"/>
      <c r="G7" s="1126"/>
      <c r="H7" s="1126"/>
      <c r="I7" s="1126"/>
      <c r="J7" s="1126"/>
      <c r="K7" s="1126"/>
      <c r="L7" s="1126"/>
      <c r="M7" s="1126"/>
      <c r="N7" s="1126"/>
      <c r="O7" s="1126"/>
      <c r="P7" s="1126"/>
      <c r="Q7" s="1126"/>
      <c r="R7" s="1126"/>
      <c r="S7" s="1126"/>
      <c r="T7" s="1126"/>
      <c r="U7" s="377"/>
    </row>
    <row r="8" spans="2:22" s="155" customFormat="1" ht="20.100000000000001" customHeight="1">
      <c r="B8" s="790">
        <v>2</v>
      </c>
      <c r="C8" s="538" t="s">
        <v>810</v>
      </c>
      <c r="D8" s="1126"/>
      <c r="E8" s="1126"/>
      <c r="F8" s="1126"/>
      <c r="G8" s="1126"/>
      <c r="H8" s="1126"/>
      <c r="I8" s="1126"/>
      <c r="J8" s="1126"/>
      <c r="K8" s="1126"/>
      <c r="L8" s="1126"/>
      <c r="M8" s="1126"/>
      <c r="N8" s="1126"/>
      <c r="O8" s="1126"/>
      <c r="P8" s="1126"/>
      <c r="Q8" s="1126"/>
      <c r="R8" s="1126"/>
      <c r="S8" s="1126"/>
      <c r="T8" s="1126"/>
      <c r="U8" s="377"/>
    </row>
    <row r="9" spans="2:22" s="155" customFormat="1" ht="20.100000000000001" customHeight="1">
      <c r="B9" s="790">
        <v>3</v>
      </c>
      <c r="C9" s="744" t="s">
        <v>811</v>
      </c>
      <c r="D9" s="1126"/>
      <c r="E9" s="1126"/>
      <c r="F9" s="1126"/>
      <c r="G9" s="1126"/>
      <c r="H9" s="1126"/>
      <c r="I9" s="1126"/>
      <c r="J9" s="1126"/>
      <c r="K9" s="1126"/>
      <c r="L9" s="1126"/>
      <c r="M9" s="1126"/>
      <c r="N9" s="1126"/>
      <c r="O9" s="1126"/>
      <c r="P9" s="1126"/>
      <c r="Q9" s="1126"/>
      <c r="R9" s="1126"/>
      <c r="S9" s="1126"/>
      <c r="T9" s="1126"/>
      <c r="U9" s="377"/>
    </row>
    <row r="10" spans="2:22" s="155" customFormat="1" ht="20.100000000000001" customHeight="1">
      <c r="B10" s="790">
        <v>4</v>
      </c>
      <c r="C10" s="744" t="s">
        <v>812</v>
      </c>
      <c r="D10" s="1126"/>
      <c r="E10" s="1126"/>
      <c r="F10" s="1126"/>
      <c r="G10" s="1126"/>
      <c r="H10" s="1126"/>
      <c r="I10" s="1126"/>
      <c r="J10" s="1126"/>
      <c r="K10" s="1126"/>
      <c r="L10" s="1126"/>
      <c r="M10" s="1126"/>
      <c r="N10" s="1126"/>
      <c r="O10" s="1126"/>
      <c r="P10" s="1126"/>
      <c r="Q10" s="1126"/>
      <c r="R10" s="1126"/>
      <c r="S10" s="1126"/>
      <c r="T10" s="1126"/>
      <c r="U10" s="377"/>
    </row>
    <row r="11" spans="2:22" s="155" customFormat="1" ht="20.100000000000001" customHeight="1">
      <c r="B11" s="790">
        <v>5</v>
      </c>
      <c r="C11" s="744" t="s">
        <v>813</v>
      </c>
      <c r="D11" s="1126"/>
      <c r="E11" s="1126"/>
      <c r="F11" s="1126"/>
      <c r="G11" s="1126"/>
      <c r="H11" s="1126"/>
      <c r="I11" s="1126"/>
      <c r="J11" s="1126"/>
      <c r="K11" s="1126"/>
      <c r="L11" s="1126"/>
      <c r="M11" s="1126"/>
      <c r="N11" s="1126"/>
      <c r="O11" s="1126"/>
      <c r="P11" s="1126"/>
      <c r="Q11" s="1126"/>
      <c r="R11" s="1126"/>
      <c r="S11" s="1126"/>
      <c r="T11" s="1126"/>
      <c r="U11" s="377"/>
    </row>
    <row r="12" spans="2:22" s="155" customFormat="1" ht="20.100000000000001" customHeight="1">
      <c r="B12" s="790">
        <v>6</v>
      </c>
      <c r="C12" s="744" t="s">
        <v>814</v>
      </c>
      <c r="D12" s="1126"/>
      <c r="E12" s="1126"/>
      <c r="F12" s="1126"/>
      <c r="G12" s="1126"/>
      <c r="H12" s="1126"/>
      <c r="I12" s="1126"/>
      <c r="J12" s="1126"/>
      <c r="K12" s="1126"/>
      <c r="L12" s="1126"/>
      <c r="M12" s="1126"/>
      <c r="N12" s="1126"/>
      <c r="O12" s="1126"/>
      <c r="P12" s="1126"/>
      <c r="Q12" s="1126"/>
      <c r="R12" s="1126"/>
      <c r="S12" s="1126"/>
      <c r="T12" s="1126"/>
      <c r="U12" s="377"/>
    </row>
    <row r="13" spans="2:22" s="155" customFormat="1" ht="20.100000000000001" customHeight="1">
      <c r="B13" s="790">
        <v>7</v>
      </c>
      <c r="C13" s="538" t="s">
        <v>813</v>
      </c>
      <c r="D13" s="1126"/>
      <c r="E13" s="1126"/>
      <c r="F13" s="1126"/>
      <c r="G13" s="1126"/>
      <c r="H13" s="1126"/>
      <c r="I13" s="1126"/>
      <c r="J13" s="1126"/>
      <c r="K13" s="1126"/>
      <c r="L13" s="1126"/>
      <c r="M13" s="1126"/>
      <c r="N13" s="1126"/>
      <c r="O13" s="1126"/>
      <c r="P13" s="1126"/>
      <c r="Q13" s="1126"/>
      <c r="R13" s="1126"/>
      <c r="S13" s="1126"/>
      <c r="T13" s="1126"/>
      <c r="U13" s="377"/>
    </row>
    <row r="14" spans="2:22" s="155" customFormat="1" ht="20.100000000000001" customHeight="1">
      <c r="B14" s="790">
        <v>8</v>
      </c>
      <c r="C14" s="744" t="s">
        <v>815</v>
      </c>
      <c r="D14" s="1126"/>
      <c r="E14" s="1126"/>
      <c r="F14" s="1126"/>
      <c r="G14" s="1126"/>
      <c r="H14" s="1126"/>
      <c r="I14" s="1126"/>
      <c r="J14" s="1126"/>
      <c r="K14" s="1126"/>
      <c r="L14" s="1126"/>
      <c r="M14" s="1126"/>
      <c r="N14" s="1126"/>
      <c r="O14" s="1126"/>
      <c r="P14" s="1126"/>
      <c r="Q14" s="1126"/>
      <c r="R14" s="1126"/>
      <c r="S14" s="1126"/>
      <c r="T14" s="1126"/>
      <c r="U14" s="377"/>
    </row>
    <row r="15" spans="2:22" s="155" customFormat="1" ht="20.100000000000001" customHeight="1">
      <c r="B15" s="790">
        <v>9</v>
      </c>
      <c r="C15" s="744" t="s">
        <v>816</v>
      </c>
      <c r="D15" s="1126">
        <f>+D16</f>
        <v>2801113.7852099999</v>
      </c>
      <c r="E15" s="1126">
        <f>+E16</f>
        <v>376320.90993999998</v>
      </c>
      <c r="F15" s="1126"/>
      <c r="G15" s="1126"/>
      <c r="H15" s="1126">
        <f>+H16</f>
        <v>53957.923719999999</v>
      </c>
      <c r="I15" s="1126">
        <f>+I16</f>
        <v>2653674.4076199997</v>
      </c>
      <c r="J15" s="1126"/>
      <c r="K15" s="1126">
        <f>+K16</f>
        <v>523760.28752999997</v>
      </c>
      <c r="L15" s="1126">
        <f>+L16</f>
        <v>53957.923719999999</v>
      </c>
      <c r="M15" s="1126">
        <f>+M16</f>
        <v>329580.21294</v>
      </c>
      <c r="N15" s="1126"/>
      <c r="O15" s="1126">
        <f>+O16</f>
        <v>47228.637880000002</v>
      </c>
      <c r="P15" s="1126"/>
      <c r="Q15" s="1126">
        <f>+Q16</f>
        <v>26366.4170352</v>
      </c>
      <c r="R15" s="1126"/>
      <c r="S15" s="1126">
        <f>+S16</f>
        <v>3778.2910304000002</v>
      </c>
      <c r="T15" s="1126"/>
      <c r="U15" s="377"/>
    </row>
    <row r="16" spans="2:22" s="155" customFormat="1" ht="20.100000000000001" customHeight="1">
      <c r="B16" s="790">
        <v>10</v>
      </c>
      <c r="C16" s="744" t="s">
        <v>811</v>
      </c>
      <c r="D16" s="1126">
        <f>+D18</f>
        <v>2801113.7852099999</v>
      </c>
      <c r="E16" s="1126">
        <f>+E18</f>
        <v>376320.90993999998</v>
      </c>
      <c r="F16" s="1126"/>
      <c r="G16" s="1126"/>
      <c r="H16" s="1126">
        <f>+H18</f>
        <v>53957.923719999999</v>
      </c>
      <c r="I16" s="1126">
        <f>+I18</f>
        <v>2653674.4076199997</v>
      </c>
      <c r="J16" s="1126"/>
      <c r="K16" s="1126">
        <f>+K18</f>
        <v>523760.28752999997</v>
      </c>
      <c r="L16" s="1126">
        <f>+L18</f>
        <v>53957.923719999999</v>
      </c>
      <c r="M16" s="1126">
        <f>+M18</f>
        <v>329580.21294</v>
      </c>
      <c r="N16" s="1126"/>
      <c r="O16" s="1126">
        <f>+O18</f>
        <v>47228.637880000002</v>
      </c>
      <c r="P16" s="1126"/>
      <c r="Q16" s="1126">
        <f>+Q18</f>
        <v>26366.4170352</v>
      </c>
      <c r="R16" s="1126"/>
      <c r="S16" s="1126">
        <f>+S18</f>
        <v>3778.2910304000002</v>
      </c>
      <c r="T16" s="1126"/>
      <c r="U16" s="377"/>
    </row>
    <row r="17" spans="2:21" s="155" customFormat="1" ht="20.100000000000001" customHeight="1">
      <c r="B17" s="790">
        <v>11</v>
      </c>
      <c r="C17" s="744" t="s">
        <v>817</v>
      </c>
      <c r="D17" s="1126"/>
      <c r="E17" s="1126"/>
      <c r="F17" s="1126"/>
      <c r="G17" s="1126"/>
      <c r="H17" s="1126"/>
      <c r="I17" s="1126"/>
      <c r="J17" s="1126"/>
      <c r="K17" s="1126"/>
      <c r="L17" s="1126"/>
      <c r="M17" s="1126"/>
      <c r="N17" s="1126"/>
      <c r="O17" s="1126"/>
      <c r="P17" s="1126"/>
      <c r="Q17" s="1126"/>
      <c r="R17" s="1126"/>
      <c r="S17" s="1126"/>
      <c r="T17" s="1126"/>
      <c r="U17" s="377"/>
    </row>
    <row r="18" spans="2:21" s="155" customFormat="1" ht="20.100000000000001" customHeight="1">
      <c r="B18" s="790">
        <v>12</v>
      </c>
      <c r="C18" s="744" t="s">
        <v>814</v>
      </c>
      <c r="D18" s="1126">
        <v>2801113.7852099999</v>
      </c>
      <c r="E18" s="1126">
        <v>376320.90993999998</v>
      </c>
      <c r="F18" s="1126"/>
      <c r="G18" s="1126"/>
      <c r="H18" s="1126">
        <v>53957.923719999999</v>
      </c>
      <c r="I18" s="1126">
        <v>2653674.4076199997</v>
      </c>
      <c r="J18" s="1126"/>
      <c r="K18" s="1126">
        <v>523760.28752999997</v>
      </c>
      <c r="L18" s="1126">
        <f>+H18</f>
        <v>53957.923719999999</v>
      </c>
      <c r="M18" s="1126">
        <v>329580.21294</v>
      </c>
      <c r="N18" s="1126"/>
      <c r="O18" s="1126">
        <v>47228.637880000002</v>
      </c>
      <c r="P18" s="1126"/>
      <c r="Q18" s="1126">
        <f>+M18*8%</f>
        <v>26366.4170352</v>
      </c>
      <c r="R18" s="1126"/>
      <c r="S18" s="1126">
        <f>+O18*8%</f>
        <v>3778.2910304000002</v>
      </c>
      <c r="T18" s="1126"/>
      <c r="U18" s="377"/>
    </row>
    <row r="19" spans="2:21" s="155" customFormat="1" ht="20.100000000000001" customHeight="1" thickBot="1">
      <c r="B19" s="1129">
        <v>13</v>
      </c>
      <c r="C19" s="1130" t="s">
        <v>815</v>
      </c>
      <c r="D19" s="1132"/>
      <c r="E19" s="1132"/>
      <c r="F19" s="1132"/>
      <c r="G19" s="1132"/>
      <c r="H19" s="1132"/>
      <c r="I19" s="1132"/>
      <c r="J19" s="1132"/>
      <c r="K19" s="1132"/>
      <c r="L19" s="1132"/>
      <c r="M19" s="1132"/>
      <c r="N19" s="1132"/>
      <c r="O19" s="1132"/>
      <c r="P19" s="1132"/>
      <c r="Q19" s="1132"/>
      <c r="R19" s="1132"/>
      <c r="S19" s="1132"/>
      <c r="T19" s="1132"/>
      <c r="U19" s="377"/>
    </row>
    <row r="21" spans="2:21" ht="13.5" customHeight="1"/>
  </sheetData>
  <mergeCells count="4">
    <mergeCell ref="D5:H5"/>
    <mergeCell ref="I5:L5"/>
    <mergeCell ref="M5:P5"/>
    <mergeCell ref="Q5:T5"/>
  </mergeCells>
  <hyperlinks>
    <hyperlink ref="V1" location="Índice!A1" display="Voltar ao Índice" xr:uid="{1127FD04-9790-47B1-8F78-FF268D58A272}"/>
  </hyperlinks>
  <pageMargins left="0.70866141732283472" right="0.70866141732283472" top="0.74803149606299213" bottom="0.74803149606299213" header="0.31496062992125984" footer="0.31496062992125984"/>
  <pageSetup paperSize="9" scale="50" orientation="landscape" cellComments="asDisplayed" r:id="rId1"/>
  <headerFooter>
    <oddHeader>&amp;CPT
Anexo XXVII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6D8D0-FF03-48E2-87C0-77867937E713}">
  <dimension ref="A1:M84"/>
  <sheetViews>
    <sheetView showGridLines="0" showZeros="0" zoomScale="90" zoomScaleNormal="90" workbookViewId="0">
      <selection activeCell="K1" sqref="K1"/>
    </sheetView>
  </sheetViews>
  <sheetFormatPr defaultColWidth="9.140625" defaultRowHeight="15" customHeight="1"/>
  <cols>
    <col min="1" max="1" width="4.7109375" style="5" customWidth="1"/>
    <col min="2" max="2" width="4.7109375" style="44" customWidth="1"/>
    <col min="3" max="3" width="67" style="44" customWidth="1"/>
    <col min="4" max="4" width="20.7109375" style="44" customWidth="1"/>
    <col min="5" max="5" width="20.7109375" style="44" customWidth="1" collapsed="1"/>
    <col min="6" max="11" width="20.7109375" style="44" customWidth="1"/>
    <col min="12" max="16384" width="9.140625" style="44"/>
  </cols>
  <sheetData>
    <row r="1" spans="1:11" ht="18.75" customHeight="1">
      <c r="B1" s="1388" t="s">
        <v>1943</v>
      </c>
      <c r="C1" s="436"/>
      <c r="D1" s="43"/>
      <c r="E1" s="1349"/>
      <c r="F1" s="1349"/>
      <c r="G1" s="43"/>
      <c r="J1" s="1350"/>
      <c r="K1" s="66" t="s">
        <v>893</v>
      </c>
    </row>
    <row r="2" spans="1:11" ht="15" customHeight="1">
      <c r="B2" s="1717"/>
      <c r="C2" s="1717"/>
      <c r="D2" s="1717"/>
      <c r="E2" s="1717"/>
      <c r="F2" s="1717"/>
    </row>
    <row r="3" spans="1:11" s="56" customFormat="1" ht="15" customHeight="1">
      <c r="A3" s="5"/>
      <c r="B3" s="1351"/>
      <c r="C3" s="1352"/>
      <c r="D3" s="1649" t="s">
        <v>1615</v>
      </c>
      <c r="E3" s="1649" t="s">
        <v>1616</v>
      </c>
      <c r="F3" s="1649" t="s">
        <v>1617</v>
      </c>
      <c r="G3" s="1649" t="s">
        <v>1618</v>
      </c>
      <c r="H3" s="1649" t="s">
        <v>1619</v>
      </c>
      <c r="I3" s="1649" t="s">
        <v>1620</v>
      </c>
      <c r="J3" s="1649" t="s">
        <v>1621</v>
      </c>
      <c r="K3" s="1650" t="s">
        <v>1926</v>
      </c>
    </row>
    <row r="4" spans="1:11" s="57" customFormat="1" ht="24.75" customHeight="1">
      <c r="A4" s="198"/>
      <c r="B4" s="1353">
        <v>1</v>
      </c>
      <c r="C4" s="1354" t="s">
        <v>1649</v>
      </c>
      <c r="D4" s="1355" t="s">
        <v>1622</v>
      </c>
      <c r="E4" s="1356" t="s">
        <v>1622</v>
      </c>
      <c r="F4" s="1356" t="s">
        <v>1622</v>
      </c>
      <c r="G4" s="1356" t="s">
        <v>1622</v>
      </c>
      <c r="H4" s="1356" t="s">
        <v>1623</v>
      </c>
      <c r="I4" s="1356" t="s">
        <v>1623</v>
      </c>
      <c r="J4" s="1356" t="s">
        <v>1622</v>
      </c>
      <c r="K4" s="1356" t="s">
        <v>1622</v>
      </c>
    </row>
    <row r="5" spans="1:11" s="57" customFormat="1" ht="24.75" customHeight="1">
      <c r="A5" s="198"/>
      <c r="B5" s="1357">
        <v>2</v>
      </c>
      <c r="C5" s="1358" t="s">
        <v>1650</v>
      </c>
      <c r="D5" s="1359" t="s">
        <v>1624</v>
      </c>
      <c r="E5" s="1359" t="s">
        <v>1625</v>
      </c>
      <c r="F5" s="1359" t="s">
        <v>1626</v>
      </c>
      <c r="G5" s="1359" t="s">
        <v>1927</v>
      </c>
      <c r="H5" s="1359" t="s">
        <v>1627</v>
      </c>
      <c r="I5" s="1359" t="s">
        <v>1628</v>
      </c>
      <c r="J5" s="1359" t="s">
        <v>1629</v>
      </c>
      <c r="K5" s="1359" t="s">
        <v>1630</v>
      </c>
    </row>
    <row r="6" spans="1:11" s="57" customFormat="1" ht="24.75" customHeight="1">
      <c r="A6" s="198"/>
      <c r="B6" s="1357" t="s">
        <v>221</v>
      </c>
      <c r="C6" s="1358" t="s">
        <v>1651</v>
      </c>
      <c r="D6" s="1360" t="s">
        <v>1652</v>
      </c>
      <c r="E6" s="1360" t="s">
        <v>1652</v>
      </c>
      <c r="F6" s="1360" t="s">
        <v>1652</v>
      </c>
      <c r="G6" s="1360" t="s">
        <v>1652</v>
      </c>
      <c r="H6" s="1360" t="s">
        <v>1652</v>
      </c>
      <c r="I6" s="1360" t="s">
        <v>1652</v>
      </c>
      <c r="J6" s="1360" t="s">
        <v>1652</v>
      </c>
      <c r="K6" s="1360" t="s">
        <v>1652</v>
      </c>
    </row>
    <row r="7" spans="1:11" s="57" customFormat="1" ht="24.75" customHeight="1">
      <c r="A7" s="202"/>
      <c r="B7" s="1357">
        <v>3</v>
      </c>
      <c r="C7" s="1358" t="s">
        <v>1653</v>
      </c>
      <c r="D7" s="1359" t="s">
        <v>1654</v>
      </c>
      <c r="E7" s="1359" t="s">
        <v>1654</v>
      </c>
      <c r="F7" s="1359" t="s">
        <v>1654</v>
      </c>
      <c r="G7" s="1359" t="s">
        <v>1654</v>
      </c>
      <c r="H7" s="1359" t="s">
        <v>1655</v>
      </c>
      <c r="I7" s="1359" t="s">
        <v>1655</v>
      </c>
      <c r="J7" s="1359" t="s">
        <v>1654</v>
      </c>
      <c r="K7" s="1359" t="s">
        <v>1656</v>
      </c>
    </row>
    <row r="8" spans="1:11" s="57" customFormat="1" ht="24.75" customHeight="1">
      <c r="A8" s="202"/>
      <c r="B8" s="1357" t="s">
        <v>1657</v>
      </c>
      <c r="C8" s="1358" t="s">
        <v>1658</v>
      </c>
      <c r="D8" s="1360" t="s">
        <v>1659</v>
      </c>
      <c r="E8" s="1360" t="s">
        <v>1659</v>
      </c>
      <c r="F8" s="1360" t="s">
        <v>1659</v>
      </c>
      <c r="G8" s="1361" t="s">
        <v>1659</v>
      </c>
      <c r="H8" s="1361" t="s">
        <v>21</v>
      </c>
      <c r="I8" s="1360" t="s">
        <v>21</v>
      </c>
      <c r="J8" s="1361" t="s">
        <v>1659</v>
      </c>
      <c r="K8" s="1361" t="s">
        <v>21</v>
      </c>
    </row>
    <row r="9" spans="1:11" s="815" customFormat="1" ht="24.75" customHeight="1">
      <c r="A9" s="202"/>
      <c r="B9" s="814" t="s">
        <v>1660</v>
      </c>
      <c r="C9" s="1362"/>
      <c r="D9" s="1363"/>
      <c r="E9" s="1363"/>
      <c r="F9" s="1363"/>
      <c r="G9" s="1363"/>
      <c r="H9" s="1363"/>
      <c r="I9" s="1363"/>
      <c r="J9" s="1363"/>
      <c r="K9" s="1363"/>
    </row>
    <row r="10" spans="1:11" s="57" customFormat="1" ht="24.75" customHeight="1">
      <c r="A10" s="202"/>
      <c r="B10" s="1357">
        <v>4</v>
      </c>
      <c r="C10" s="1358" t="s">
        <v>1661</v>
      </c>
      <c r="D10" s="1359" t="s">
        <v>1662</v>
      </c>
      <c r="E10" s="1359" t="s">
        <v>1662</v>
      </c>
      <c r="F10" s="1359" t="s">
        <v>1662</v>
      </c>
      <c r="G10" s="1359" t="s">
        <v>1662</v>
      </c>
      <c r="H10" s="1359" t="s">
        <v>1662</v>
      </c>
      <c r="I10" s="1359" t="s">
        <v>1662</v>
      </c>
      <c r="J10" s="1359" t="s">
        <v>1663</v>
      </c>
      <c r="K10" s="1359" t="s">
        <v>194</v>
      </c>
    </row>
    <row r="11" spans="1:11" s="57" customFormat="1" ht="24.75" customHeight="1">
      <c r="A11" s="202"/>
      <c r="B11" s="1357">
        <v>5</v>
      </c>
      <c r="C11" s="1358" t="s">
        <v>1664</v>
      </c>
      <c r="D11" s="1359" t="s">
        <v>1662</v>
      </c>
      <c r="E11" s="1359" t="s">
        <v>1662</v>
      </c>
      <c r="F11" s="1359" t="s">
        <v>1662</v>
      </c>
      <c r="G11" s="1359" t="s">
        <v>1662</v>
      </c>
      <c r="H11" s="1359" t="s">
        <v>1662</v>
      </c>
      <c r="I11" s="1359" t="s">
        <v>1662</v>
      </c>
      <c r="J11" s="1359" t="s">
        <v>1663</v>
      </c>
      <c r="K11" s="1359" t="s">
        <v>194</v>
      </c>
    </row>
    <row r="12" spans="1:11" s="57" customFormat="1" ht="24.75" customHeight="1">
      <c r="A12" s="202"/>
      <c r="B12" s="1357">
        <v>6</v>
      </c>
      <c r="C12" s="1358" t="s">
        <v>1665</v>
      </c>
      <c r="D12" s="1359" t="s">
        <v>1666</v>
      </c>
      <c r="E12" s="1359" t="s">
        <v>1666</v>
      </c>
      <c r="F12" s="1359" t="s">
        <v>1666</v>
      </c>
      <c r="G12" s="1359" t="s">
        <v>1666</v>
      </c>
      <c r="H12" s="1359" t="s">
        <v>1666</v>
      </c>
      <c r="I12" s="1359" t="s">
        <v>1666</v>
      </c>
      <c r="J12" s="1359" t="s">
        <v>1666</v>
      </c>
      <c r="K12" s="1359" t="s">
        <v>1666</v>
      </c>
    </row>
    <row r="13" spans="1:11" s="57" customFormat="1" ht="24.75" customHeight="1">
      <c r="A13" s="202"/>
      <c r="B13" s="1357">
        <v>7</v>
      </c>
      <c r="C13" s="1358" t="s">
        <v>1667</v>
      </c>
      <c r="D13" s="1359" t="s">
        <v>1668</v>
      </c>
      <c r="E13" s="1359" t="s">
        <v>1668</v>
      </c>
      <c r="F13" s="1359" t="s">
        <v>1668</v>
      </c>
      <c r="G13" s="1359" t="s">
        <v>1668</v>
      </c>
      <c r="H13" s="1359" t="s">
        <v>1668</v>
      </c>
      <c r="I13" s="1359" t="s">
        <v>1668</v>
      </c>
      <c r="J13" s="1359" t="s">
        <v>1669</v>
      </c>
      <c r="K13" s="1359" t="s">
        <v>1670</v>
      </c>
    </row>
    <row r="14" spans="1:11" s="57" customFormat="1" ht="24.75" customHeight="1">
      <c r="A14" s="202"/>
      <c r="B14" s="1357">
        <v>8</v>
      </c>
      <c r="C14" s="1358" t="s">
        <v>1928</v>
      </c>
      <c r="D14" s="1364">
        <v>164175055.55555555</v>
      </c>
      <c r="E14" s="1364">
        <v>450000000</v>
      </c>
      <c r="F14" s="1364">
        <v>300000000</v>
      </c>
      <c r="G14" s="1364">
        <v>133700000</v>
      </c>
      <c r="H14" s="1364">
        <v>98956075.645536914</v>
      </c>
      <c r="I14" s="1364">
        <v>117333632.55113663</v>
      </c>
      <c r="J14" s="1364">
        <v>399999980</v>
      </c>
      <c r="K14" s="1364">
        <v>2999145.2092399998</v>
      </c>
    </row>
    <row r="15" spans="1:11" s="57" customFormat="1" ht="24.75" customHeight="1">
      <c r="A15" s="202"/>
      <c r="B15" s="1357">
        <v>9</v>
      </c>
      <c r="C15" s="1358" t="s">
        <v>1929</v>
      </c>
      <c r="D15" s="1365">
        <v>166300000</v>
      </c>
      <c r="E15" s="1365">
        <v>450000000</v>
      </c>
      <c r="F15" s="1365">
        <v>300000000</v>
      </c>
      <c r="G15" s="1365">
        <v>133700000</v>
      </c>
      <c r="H15" s="1365" t="s">
        <v>1632</v>
      </c>
      <c r="I15" s="1365" t="s">
        <v>1633</v>
      </c>
      <c r="J15" s="1366">
        <v>400000000</v>
      </c>
      <c r="K15" s="1366" t="s">
        <v>1631</v>
      </c>
    </row>
    <row r="16" spans="1:11" s="57" customFormat="1" ht="24.75" customHeight="1">
      <c r="A16" s="202"/>
      <c r="B16" s="1357" t="s">
        <v>1634</v>
      </c>
      <c r="C16" s="1358" t="s">
        <v>1671</v>
      </c>
      <c r="D16" s="1367">
        <v>1</v>
      </c>
      <c r="E16" s="1367">
        <v>1</v>
      </c>
      <c r="F16" s="1367">
        <v>1</v>
      </c>
      <c r="G16" s="1367">
        <v>1</v>
      </c>
      <c r="H16" s="1367">
        <v>1</v>
      </c>
      <c r="I16" s="1368">
        <v>1</v>
      </c>
      <c r="J16" s="1361">
        <v>1</v>
      </c>
      <c r="K16" s="1361" t="s">
        <v>1631</v>
      </c>
    </row>
    <row r="17" spans="1:11" s="57" customFormat="1" ht="24.75" customHeight="1">
      <c r="A17" s="202"/>
      <c r="B17" s="1357" t="s">
        <v>1635</v>
      </c>
      <c r="C17" s="1358" t="s">
        <v>1672</v>
      </c>
      <c r="D17" s="1369">
        <v>1</v>
      </c>
      <c r="E17" s="1369">
        <v>1</v>
      </c>
      <c r="F17" s="1369">
        <v>1</v>
      </c>
      <c r="G17" s="1369">
        <v>1</v>
      </c>
      <c r="H17" s="1369">
        <v>1</v>
      </c>
      <c r="I17" s="1369">
        <v>1</v>
      </c>
      <c r="J17" s="1369">
        <v>1</v>
      </c>
      <c r="K17" s="1369" t="s">
        <v>1631</v>
      </c>
    </row>
    <row r="18" spans="1:11" s="57" customFormat="1" ht="24.75" customHeight="1">
      <c r="A18" s="202"/>
      <c r="B18" s="1357">
        <v>10</v>
      </c>
      <c r="C18" s="1358" t="s">
        <v>1673</v>
      </c>
      <c r="D18" s="1359" t="s">
        <v>1674</v>
      </c>
      <c r="E18" s="1359" t="s">
        <v>1674</v>
      </c>
      <c r="F18" s="1359" t="s">
        <v>1674</v>
      </c>
      <c r="G18" s="1359" t="s">
        <v>1674</v>
      </c>
      <c r="H18" s="1359" t="s">
        <v>1674</v>
      </c>
      <c r="I18" s="1359" t="s">
        <v>1674</v>
      </c>
      <c r="J18" s="1359" t="s">
        <v>914</v>
      </c>
      <c r="K18" s="1359" t="s">
        <v>914</v>
      </c>
    </row>
    <row r="19" spans="1:11" s="57" customFormat="1" ht="24.75" customHeight="1">
      <c r="A19" s="202"/>
      <c r="B19" s="1357">
        <v>11</v>
      </c>
      <c r="C19" s="1358" t="s">
        <v>1675</v>
      </c>
      <c r="D19" s="1360" t="s">
        <v>1676</v>
      </c>
      <c r="E19" s="1359" t="s">
        <v>1677</v>
      </c>
      <c r="F19" s="1359" t="s">
        <v>1678</v>
      </c>
      <c r="G19" s="1360" t="s">
        <v>1930</v>
      </c>
      <c r="H19" s="1359" t="s">
        <v>1676</v>
      </c>
      <c r="I19" s="1359" t="s">
        <v>1679</v>
      </c>
      <c r="J19" s="1359" t="s">
        <v>1680</v>
      </c>
      <c r="K19" s="1359" t="s">
        <v>1631</v>
      </c>
    </row>
    <row r="20" spans="1:11" s="57" customFormat="1" ht="24.75" customHeight="1">
      <c r="A20" s="202"/>
      <c r="B20" s="1357">
        <v>12</v>
      </c>
      <c r="C20" s="1358" t="s">
        <v>1681</v>
      </c>
      <c r="D20" s="1359" t="s">
        <v>1682</v>
      </c>
      <c r="E20" s="1359" t="s">
        <v>1682</v>
      </c>
      <c r="F20" s="1359" t="s">
        <v>1682</v>
      </c>
      <c r="G20" s="1359" t="s">
        <v>1682</v>
      </c>
      <c r="H20" s="1359" t="s">
        <v>1682</v>
      </c>
      <c r="I20" s="1359" t="s">
        <v>1682</v>
      </c>
      <c r="J20" s="1359" t="s">
        <v>1683</v>
      </c>
      <c r="K20" s="1359" t="s">
        <v>1684</v>
      </c>
    </row>
    <row r="21" spans="1:11" s="57" customFormat="1" ht="24.75" customHeight="1">
      <c r="A21" s="202"/>
      <c r="B21" s="1357">
        <v>13</v>
      </c>
      <c r="C21" s="1358" t="s">
        <v>1685</v>
      </c>
      <c r="D21" s="1360" t="s">
        <v>1686</v>
      </c>
      <c r="E21" s="1359" t="s">
        <v>1687</v>
      </c>
      <c r="F21" s="1359" t="s">
        <v>1688</v>
      </c>
      <c r="G21" s="1360" t="s">
        <v>1931</v>
      </c>
      <c r="H21" s="1359" t="s">
        <v>1686</v>
      </c>
      <c r="I21" s="1359" t="s">
        <v>1689</v>
      </c>
      <c r="J21" s="1359" t="s">
        <v>1631</v>
      </c>
      <c r="K21" s="1359" t="s">
        <v>1631</v>
      </c>
    </row>
    <row r="22" spans="1:11" s="57" customFormat="1" ht="24.75" customHeight="1">
      <c r="A22" s="202"/>
      <c r="B22" s="1357">
        <v>14</v>
      </c>
      <c r="C22" s="1358" t="s">
        <v>1690</v>
      </c>
      <c r="D22" s="1359" t="s">
        <v>1659</v>
      </c>
      <c r="E22" s="1359" t="s">
        <v>1659</v>
      </c>
      <c r="F22" s="1359" t="s">
        <v>1659</v>
      </c>
      <c r="G22" s="1359" t="s">
        <v>1659</v>
      </c>
      <c r="H22" s="1359" t="s">
        <v>1659</v>
      </c>
      <c r="I22" s="1359" t="s">
        <v>1659</v>
      </c>
      <c r="J22" s="1360" t="s">
        <v>1659</v>
      </c>
      <c r="K22" s="1360" t="s">
        <v>1631</v>
      </c>
    </row>
    <row r="23" spans="1:11" s="57" customFormat="1" ht="105" customHeight="1">
      <c r="A23" s="202"/>
      <c r="B23" s="1357">
        <v>15</v>
      </c>
      <c r="C23" s="1358" t="s">
        <v>1691</v>
      </c>
      <c r="D23" s="1359" t="s">
        <v>1932</v>
      </c>
      <c r="E23" s="1359" t="s">
        <v>1692</v>
      </c>
      <c r="F23" s="1359" t="s">
        <v>1693</v>
      </c>
      <c r="G23" s="1359" t="s">
        <v>1933</v>
      </c>
      <c r="H23" s="1370" t="s">
        <v>1694</v>
      </c>
      <c r="I23" s="1359" t="s">
        <v>1695</v>
      </c>
      <c r="J23" s="1360" t="s">
        <v>1696</v>
      </c>
      <c r="K23" s="1360" t="s">
        <v>1631</v>
      </c>
    </row>
    <row r="24" spans="1:11" s="57" customFormat="1" ht="33.75">
      <c r="A24" s="202"/>
      <c r="B24" s="1357">
        <v>16</v>
      </c>
      <c r="C24" s="1371" t="s">
        <v>1697</v>
      </c>
      <c r="D24" s="1372" t="s">
        <v>1631</v>
      </c>
      <c r="E24" s="1372" t="s">
        <v>1631</v>
      </c>
      <c r="F24" s="1372" t="s">
        <v>1631</v>
      </c>
      <c r="G24" s="1372" t="s">
        <v>1631</v>
      </c>
      <c r="H24" s="1372" t="s">
        <v>1631</v>
      </c>
      <c r="I24" s="1373" t="s">
        <v>1631</v>
      </c>
      <c r="J24" s="1360" t="s">
        <v>1698</v>
      </c>
      <c r="K24" s="1360" t="s">
        <v>1631</v>
      </c>
    </row>
    <row r="25" spans="1:11" s="815" customFormat="1" ht="24.75" customHeight="1">
      <c r="A25" s="202"/>
      <c r="B25" s="814" t="s">
        <v>1699</v>
      </c>
      <c r="C25" s="814"/>
      <c r="D25" s="1363"/>
      <c r="E25" s="1363"/>
      <c r="F25" s="1363"/>
      <c r="G25" s="1363"/>
      <c r="H25" s="1363"/>
      <c r="I25" s="1363"/>
      <c r="J25" s="1363"/>
      <c r="K25" s="1363"/>
    </row>
    <row r="26" spans="1:11" s="57" customFormat="1" ht="24.75" customHeight="1">
      <c r="A26" s="202"/>
      <c r="B26" s="1357">
        <v>17</v>
      </c>
      <c r="C26" s="1358" t="s">
        <v>1700</v>
      </c>
      <c r="D26" s="1359" t="s">
        <v>1701</v>
      </c>
      <c r="E26" s="1359" t="s">
        <v>1701</v>
      </c>
      <c r="F26" s="1359" t="s">
        <v>1701</v>
      </c>
      <c r="G26" s="1359" t="s">
        <v>1703</v>
      </c>
      <c r="H26" s="1359" t="s">
        <v>1702</v>
      </c>
      <c r="I26" s="1359" t="s">
        <v>1702</v>
      </c>
      <c r="J26" s="1359" t="s">
        <v>1703</v>
      </c>
      <c r="K26" s="1359" t="s">
        <v>1702</v>
      </c>
    </row>
    <row r="27" spans="1:11" s="57" customFormat="1" ht="99.75" customHeight="1">
      <c r="A27" s="202"/>
      <c r="B27" s="1357">
        <v>18</v>
      </c>
      <c r="C27" s="1371" t="s">
        <v>1704</v>
      </c>
      <c r="D27" s="1374" t="s">
        <v>1934</v>
      </c>
      <c r="E27" s="1374" t="s">
        <v>1705</v>
      </c>
      <c r="F27" s="1374" t="s">
        <v>1706</v>
      </c>
      <c r="G27" s="1374" t="s">
        <v>1935</v>
      </c>
      <c r="H27" s="1374" t="s">
        <v>1636</v>
      </c>
      <c r="I27" s="1359" t="s">
        <v>1636</v>
      </c>
      <c r="J27" s="1360" t="s">
        <v>1707</v>
      </c>
      <c r="K27" s="1360" t="s">
        <v>1631</v>
      </c>
    </row>
    <row r="28" spans="1:11" s="57" customFormat="1" ht="24.75" customHeight="1">
      <c r="A28" s="202"/>
      <c r="B28" s="1357">
        <v>19</v>
      </c>
      <c r="C28" s="1358" t="s">
        <v>1708</v>
      </c>
      <c r="D28" s="1359" t="s">
        <v>1641</v>
      </c>
      <c r="E28" s="1359" t="s">
        <v>1641</v>
      </c>
      <c r="F28" s="1359" t="s">
        <v>1641</v>
      </c>
      <c r="G28" s="1359" t="s">
        <v>1641</v>
      </c>
      <c r="H28" s="1359" t="s">
        <v>1641</v>
      </c>
      <c r="I28" s="1359" t="s">
        <v>1641</v>
      </c>
      <c r="J28" s="1360" t="s">
        <v>1641</v>
      </c>
      <c r="K28" s="1360" t="s">
        <v>1631</v>
      </c>
    </row>
    <row r="29" spans="1:11" s="57" customFormat="1" ht="24.75" customHeight="1">
      <c r="A29" s="202"/>
      <c r="B29" s="1357" t="s">
        <v>1637</v>
      </c>
      <c r="C29" s="1371" t="s">
        <v>1709</v>
      </c>
      <c r="D29" s="1359" t="s">
        <v>1710</v>
      </c>
      <c r="E29" s="1359" t="s">
        <v>1710</v>
      </c>
      <c r="F29" s="1359" t="s">
        <v>1710</v>
      </c>
      <c r="G29" s="1359" t="s">
        <v>1710</v>
      </c>
      <c r="H29" s="1359" t="s">
        <v>1710</v>
      </c>
      <c r="I29" s="1359" t="s">
        <v>1710</v>
      </c>
      <c r="J29" s="1359" t="s">
        <v>1711</v>
      </c>
      <c r="K29" s="1359" t="s">
        <v>1711</v>
      </c>
    </row>
    <row r="30" spans="1:11" s="57" customFormat="1" ht="24.75" customHeight="1">
      <c r="A30" s="202"/>
      <c r="B30" s="1357" t="s">
        <v>1638</v>
      </c>
      <c r="C30" s="1371" t="s">
        <v>1712</v>
      </c>
      <c r="D30" s="1359" t="s">
        <v>1710</v>
      </c>
      <c r="E30" s="1359" t="s">
        <v>1710</v>
      </c>
      <c r="F30" s="1359" t="s">
        <v>1710</v>
      </c>
      <c r="G30" s="1359" t="s">
        <v>1710</v>
      </c>
      <c r="H30" s="1359" t="s">
        <v>1710</v>
      </c>
      <c r="I30" s="1359" t="s">
        <v>1710</v>
      </c>
      <c r="J30" s="1360" t="s">
        <v>1711</v>
      </c>
      <c r="K30" s="1360" t="s">
        <v>1631</v>
      </c>
    </row>
    <row r="31" spans="1:11" s="57" customFormat="1" ht="24.75" customHeight="1">
      <c r="A31" s="202"/>
      <c r="B31" s="1357">
        <v>21</v>
      </c>
      <c r="C31" s="1371" t="s">
        <v>1713</v>
      </c>
      <c r="D31" s="1359" t="s">
        <v>1641</v>
      </c>
      <c r="E31" s="1359" t="s">
        <v>1641</v>
      </c>
      <c r="F31" s="1359" t="s">
        <v>1641</v>
      </c>
      <c r="G31" s="1359" t="s">
        <v>1641</v>
      </c>
      <c r="H31" s="1359" t="s">
        <v>1641</v>
      </c>
      <c r="I31" s="1359" t="s">
        <v>1641</v>
      </c>
      <c r="J31" s="1360" t="s">
        <v>1641</v>
      </c>
      <c r="K31" s="1360" t="s">
        <v>1631</v>
      </c>
    </row>
    <row r="32" spans="1:11" s="57" customFormat="1" ht="24.75" customHeight="1">
      <c r="A32" s="202"/>
      <c r="B32" s="1357">
        <v>22</v>
      </c>
      <c r="C32" s="1371" t="s">
        <v>1714</v>
      </c>
      <c r="D32" s="1360" t="s">
        <v>1631</v>
      </c>
      <c r="E32" s="1360" t="s">
        <v>1631</v>
      </c>
      <c r="F32" s="1360" t="s">
        <v>1631</v>
      </c>
      <c r="G32" s="1360" t="s">
        <v>1631</v>
      </c>
      <c r="H32" s="1360" t="s">
        <v>1631</v>
      </c>
      <c r="I32" s="1359" t="s">
        <v>1631</v>
      </c>
      <c r="J32" s="1359" t="s">
        <v>1715</v>
      </c>
      <c r="K32" s="1359" t="s">
        <v>1715</v>
      </c>
    </row>
    <row r="33" spans="1:11" s="57" customFormat="1" ht="24.75" customHeight="1">
      <c r="A33" s="202"/>
      <c r="B33" s="1357">
        <v>23</v>
      </c>
      <c r="C33" s="1371" t="s">
        <v>1716</v>
      </c>
      <c r="D33" s="1359" t="s">
        <v>1717</v>
      </c>
      <c r="E33" s="1359" t="s">
        <v>1717</v>
      </c>
      <c r="F33" s="1359" t="s">
        <v>1717</v>
      </c>
      <c r="G33" s="1359" t="s">
        <v>1717</v>
      </c>
      <c r="H33" s="1359" t="s">
        <v>1717</v>
      </c>
      <c r="I33" s="1359" t="s">
        <v>1717</v>
      </c>
      <c r="J33" s="1359" t="s">
        <v>1717</v>
      </c>
      <c r="K33" s="1359" t="s">
        <v>1717</v>
      </c>
    </row>
    <row r="34" spans="1:11" s="57" customFormat="1" ht="24.75" customHeight="1">
      <c r="A34" s="202"/>
      <c r="B34" s="1357">
        <v>24</v>
      </c>
      <c r="C34" s="1371" t="s">
        <v>1718</v>
      </c>
      <c r="D34" s="1360" t="s">
        <v>1631</v>
      </c>
      <c r="E34" s="1360" t="s">
        <v>1631</v>
      </c>
      <c r="F34" s="1360" t="s">
        <v>1631</v>
      </c>
      <c r="G34" s="1360" t="s">
        <v>1631</v>
      </c>
      <c r="H34" s="1360" t="s">
        <v>1631</v>
      </c>
      <c r="I34" s="1360" t="s">
        <v>1631</v>
      </c>
      <c r="J34" s="1360" t="s">
        <v>1631</v>
      </c>
      <c r="K34" s="1360" t="s">
        <v>1631</v>
      </c>
    </row>
    <row r="35" spans="1:11" s="57" customFormat="1" ht="24.75" customHeight="1">
      <c r="A35" s="202"/>
      <c r="B35" s="1357">
        <v>25</v>
      </c>
      <c r="C35" s="1371" t="s">
        <v>1719</v>
      </c>
      <c r="D35" s="1360" t="s">
        <v>1631</v>
      </c>
      <c r="E35" s="1360" t="s">
        <v>1631</v>
      </c>
      <c r="F35" s="1360" t="s">
        <v>1631</v>
      </c>
      <c r="G35" s="1360" t="s">
        <v>1631</v>
      </c>
      <c r="H35" s="1360" t="s">
        <v>1631</v>
      </c>
      <c r="I35" s="1360" t="s">
        <v>1631</v>
      </c>
      <c r="J35" s="1360" t="s">
        <v>1631</v>
      </c>
      <c r="K35" s="1360" t="s">
        <v>1631</v>
      </c>
    </row>
    <row r="36" spans="1:11" s="57" customFormat="1" ht="24.75" customHeight="1">
      <c r="A36" s="202"/>
      <c r="B36" s="1357">
        <v>26</v>
      </c>
      <c r="C36" s="1371" t="s">
        <v>1720</v>
      </c>
      <c r="D36" s="1360" t="s">
        <v>1631</v>
      </c>
      <c r="E36" s="1360" t="s">
        <v>1631</v>
      </c>
      <c r="F36" s="1360" t="s">
        <v>1631</v>
      </c>
      <c r="G36" s="1360" t="s">
        <v>1631</v>
      </c>
      <c r="H36" s="1360" t="s">
        <v>1631</v>
      </c>
      <c r="I36" s="1360" t="s">
        <v>1631</v>
      </c>
      <c r="J36" s="1360" t="s">
        <v>1631</v>
      </c>
      <c r="K36" s="1360" t="s">
        <v>1631</v>
      </c>
    </row>
    <row r="37" spans="1:11" s="57" customFormat="1" ht="24.75" customHeight="1">
      <c r="A37" s="202"/>
      <c r="B37" s="1357">
        <v>27</v>
      </c>
      <c r="C37" s="1371" t="s">
        <v>1721</v>
      </c>
      <c r="D37" s="1360" t="s">
        <v>1631</v>
      </c>
      <c r="E37" s="1360" t="s">
        <v>1631</v>
      </c>
      <c r="F37" s="1360" t="s">
        <v>1631</v>
      </c>
      <c r="G37" s="1360" t="s">
        <v>1631</v>
      </c>
      <c r="H37" s="1360" t="s">
        <v>1631</v>
      </c>
      <c r="I37" s="1360" t="s">
        <v>1631</v>
      </c>
      <c r="J37" s="1360" t="s">
        <v>1631</v>
      </c>
      <c r="K37" s="1360" t="s">
        <v>1631</v>
      </c>
    </row>
    <row r="38" spans="1:11" s="57" customFormat="1" ht="24.75" customHeight="1">
      <c r="A38" s="202"/>
      <c r="B38" s="1357">
        <v>28</v>
      </c>
      <c r="C38" s="1371" t="s">
        <v>1722</v>
      </c>
      <c r="D38" s="1360" t="s">
        <v>1631</v>
      </c>
      <c r="E38" s="1360" t="s">
        <v>1631</v>
      </c>
      <c r="F38" s="1360" t="s">
        <v>1631</v>
      </c>
      <c r="G38" s="1360" t="s">
        <v>1631</v>
      </c>
      <c r="H38" s="1360" t="s">
        <v>1631</v>
      </c>
      <c r="I38" s="1360" t="s">
        <v>1631</v>
      </c>
      <c r="J38" s="1360" t="s">
        <v>1631</v>
      </c>
      <c r="K38" s="1360" t="s">
        <v>1631</v>
      </c>
    </row>
    <row r="39" spans="1:11" s="57" customFormat="1" ht="24.75" customHeight="1">
      <c r="A39" s="202"/>
      <c r="B39" s="1357">
        <v>29</v>
      </c>
      <c r="C39" s="1371" t="s">
        <v>1723</v>
      </c>
      <c r="D39" s="1375" t="s">
        <v>1631</v>
      </c>
      <c r="E39" s="1375" t="s">
        <v>1631</v>
      </c>
      <c r="F39" s="1375" t="s">
        <v>1631</v>
      </c>
      <c r="G39" s="1375" t="s">
        <v>1631</v>
      </c>
      <c r="H39" s="1375" t="s">
        <v>1631</v>
      </c>
      <c r="I39" s="1375" t="s">
        <v>1631</v>
      </c>
      <c r="J39" s="1375" t="s">
        <v>1631</v>
      </c>
      <c r="K39" s="1375" t="s">
        <v>1631</v>
      </c>
    </row>
    <row r="40" spans="1:11" s="57" customFormat="1" ht="24.75" customHeight="1">
      <c r="A40" s="202"/>
      <c r="B40" s="1357">
        <v>30</v>
      </c>
      <c r="C40" s="1371" t="s">
        <v>1936</v>
      </c>
      <c r="D40" s="1360" t="s">
        <v>1631</v>
      </c>
      <c r="E40" s="1359" t="s">
        <v>1641</v>
      </c>
      <c r="F40" s="1359" t="s">
        <v>1641</v>
      </c>
      <c r="G40" s="1360" t="s">
        <v>1641</v>
      </c>
      <c r="H40" s="1359" t="s">
        <v>1631</v>
      </c>
      <c r="I40" s="1359" t="s">
        <v>1641</v>
      </c>
      <c r="J40" s="1359" t="s">
        <v>1659</v>
      </c>
      <c r="K40" s="1359" t="s">
        <v>1641</v>
      </c>
    </row>
    <row r="41" spans="1:11" s="57" customFormat="1" ht="24.75" customHeight="1">
      <c r="A41" s="202"/>
      <c r="B41" s="1357">
        <v>31</v>
      </c>
      <c r="C41" s="1371" t="s">
        <v>1724</v>
      </c>
      <c r="D41" s="1360" t="s">
        <v>1631</v>
      </c>
      <c r="E41" s="1360" t="s">
        <v>1631</v>
      </c>
      <c r="F41" s="1360" t="s">
        <v>1631</v>
      </c>
      <c r="G41" s="1360" t="s">
        <v>1631</v>
      </c>
      <c r="H41" s="1360" t="s">
        <v>1631</v>
      </c>
      <c r="I41" s="1359" t="s">
        <v>1631</v>
      </c>
      <c r="J41" s="1360" t="s">
        <v>1725</v>
      </c>
      <c r="K41" s="1360" t="s">
        <v>1631</v>
      </c>
    </row>
    <row r="42" spans="1:11" s="57" customFormat="1" ht="24.75" customHeight="1">
      <c r="A42" s="202"/>
      <c r="B42" s="1353">
        <v>32</v>
      </c>
      <c r="C42" s="1376" t="s">
        <v>1726</v>
      </c>
      <c r="D42" s="1360" t="s">
        <v>1631</v>
      </c>
      <c r="E42" s="1360" t="s">
        <v>1631</v>
      </c>
      <c r="F42" s="1360" t="s">
        <v>1631</v>
      </c>
      <c r="G42" s="1360" t="s">
        <v>1631</v>
      </c>
      <c r="H42" s="1360" t="s">
        <v>1631</v>
      </c>
      <c r="I42" s="1359" t="s">
        <v>1631</v>
      </c>
      <c r="J42" s="1360" t="s">
        <v>1727</v>
      </c>
      <c r="K42" s="1360" t="s">
        <v>1631</v>
      </c>
    </row>
    <row r="43" spans="1:11" s="57" customFormat="1" ht="24.75" customHeight="1">
      <c r="A43" s="202"/>
      <c r="B43" s="1357">
        <v>33</v>
      </c>
      <c r="C43" s="1371" t="s">
        <v>1728</v>
      </c>
      <c r="D43" s="1360" t="s">
        <v>1631</v>
      </c>
      <c r="E43" s="1360" t="s">
        <v>1631</v>
      </c>
      <c r="F43" s="1360" t="s">
        <v>1631</v>
      </c>
      <c r="G43" s="1360" t="s">
        <v>1631</v>
      </c>
      <c r="H43" s="1360" t="s">
        <v>1631</v>
      </c>
      <c r="I43" s="1359" t="s">
        <v>1631</v>
      </c>
      <c r="J43" s="1360" t="s">
        <v>1729</v>
      </c>
      <c r="K43" s="1360" t="s">
        <v>1631</v>
      </c>
    </row>
    <row r="44" spans="1:11" s="57" customFormat="1" ht="24.75" customHeight="1">
      <c r="A44" s="202"/>
      <c r="B44" s="1357">
        <v>34</v>
      </c>
      <c r="C44" s="1371" t="s">
        <v>1937</v>
      </c>
      <c r="D44" s="1360" t="s">
        <v>1631</v>
      </c>
      <c r="E44" s="1360" t="s">
        <v>1631</v>
      </c>
      <c r="F44" s="1360" t="s">
        <v>1631</v>
      </c>
      <c r="G44" s="1360" t="s">
        <v>1631</v>
      </c>
      <c r="H44" s="1360" t="s">
        <v>1631</v>
      </c>
      <c r="I44" s="1377" t="s">
        <v>1631</v>
      </c>
      <c r="J44" s="1360" t="s">
        <v>1616</v>
      </c>
      <c r="K44" s="1360" t="s">
        <v>1631</v>
      </c>
    </row>
    <row r="45" spans="1:11" s="57" customFormat="1" ht="24.75" customHeight="1">
      <c r="A45" s="202"/>
      <c r="B45" s="1357" t="s">
        <v>1730</v>
      </c>
      <c r="C45" s="1371" t="s">
        <v>1731</v>
      </c>
      <c r="D45" s="1360" t="s">
        <v>1732</v>
      </c>
      <c r="E45" s="1360" t="s">
        <v>1732</v>
      </c>
      <c r="F45" s="1360" t="s">
        <v>1732</v>
      </c>
      <c r="G45" s="1360" t="s">
        <v>1732</v>
      </c>
      <c r="H45" s="1360" t="s">
        <v>1732</v>
      </c>
      <c r="I45" s="1360" t="s">
        <v>1732</v>
      </c>
      <c r="J45" s="1360" t="s">
        <v>1732</v>
      </c>
      <c r="K45" s="1360" t="s">
        <v>1639</v>
      </c>
    </row>
    <row r="46" spans="1:11" s="57" customFormat="1" ht="24.75" customHeight="1">
      <c r="A46" s="202"/>
      <c r="B46" s="1357" t="s">
        <v>1640</v>
      </c>
      <c r="C46" s="1371" t="s">
        <v>1733</v>
      </c>
      <c r="D46" s="1359" t="s">
        <v>1662</v>
      </c>
      <c r="E46" s="1359" t="s">
        <v>1662</v>
      </c>
      <c r="F46" s="1359" t="s">
        <v>1662</v>
      </c>
      <c r="G46" s="1359" t="s">
        <v>1662</v>
      </c>
      <c r="H46" s="1359" t="s">
        <v>1662</v>
      </c>
      <c r="I46" s="1359" t="s">
        <v>1662</v>
      </c>
      <c r="J46" s="1359" t="s">
        <v>1663</v>
      </c>
      <c r="K46" s="1359" t="s">
        <v>195</v>
      </c>
    </row>
    <row r="47" spans="1:11" s="57" customFormat="1" ht="24.75" customHeight="1">
      <c r="A47" s="204"/>
      <c r="B47" s="1357">
        <v>35</v>
      </c>
      <c r="C47" s="1371" t="s">
        <v>1734</v>
      </c>
      <c r="D47" s="1359" t="s">
        <v>1735</v>
      </c>
      <c r="E47" s="1359" t="s">
        <v>1735</v>
      </c>
      <c r="F47" s="1359" t="s">
        <v>1735</v>
      </c>
      <c r="G47" s="1359" t="s">
        <v>1938</v>
      </c>
      <c r="H47" s="1359" t="s">
        <v>1735</v>
      </c>
      <c r="I47" s="1359" t="s">
        <v>1735</v>
      </c>
      <c r="J47" s="1359" t="s">
        <v>1662</v>
      </c>
      <c r="K47" s="1359" t="s">
        <v>1663</v>
      </c>
    </row>
    <row r="48" spans="1:11" s="57" customFormat="1" ht="24.75" customHeight="1">
      <c r="A48" s="198"/>
      <c r="B48" s="1357">
        <v>36</v>
      </c>
      <c r="C48" s="1371" t="s">
        <v>1939</v>
      </c>
      <c r="D48" s="1360" t="s">
        <v>1631</v>
      </c>
      <c r="E48" s="1359" t="s">
        <v>1641</v>
      </c>
      <c r="F48" s="1359" t="s">
        <v>1641</v>
      </c>
      <c r="G48" s="1360" t="s">
        <v>1631</v>
      </c>
      <c r="H48" s="1360" t="s">
        <v>1631</v>
      </c>
      <c r="I48" s="1360" t="s">
        <v>1631</v>
      </c>
      <c r="J48" s="1360" t="s">
        <v>1631</v>
      </c>
      <c r="K48" s="1360" t="s">
        <v>1641</v>
      </c>
    </row>
    <row r="49" spans="1:13" s="57" customFormat="1" ht="24.75" customHeight="1">
      <c r="A49" s="202"/>
      <c r="B49" s="1357">
        <v>37</v>
      </c>
      <c r="C49" s="1371" t="s">
        <v>1736</v>
      </c>
      <c r="D49" s="1360" t="s">
        <v>1631</v>
      </c>
      <c r="E49" s="1360" t="s">
        <v>1631</v>
      </c>
      <c r="F49" s="1360" t="s">
        <v>1631</v>
      </c>
      <c r="G49" s="1360" t="s">
        <v>1631</v>
      </c>
      <c r="H49" s="1360" t="s">
        <v>1631</v>
      </c>
      <c r="I49" s="1360" t="s">
        <v>1631</v>
      </c>
      <c r="J49" s="1360" t="s">
        <v>1631</v>
      </c>
      <c r="K49" s="1360" t="s">
        <v>1631</v>
      </c>
    </row>
    <row r="50" spans="1:13" s="57" customFormat="1" ht="34.5" thickBot="1">
      <c r="A50" s="202"/>
      <c r="B50" s="1378" t="s">
        <v>1642</v>
      </c>
      <c r="C50" s="1379" t="s">
        <v>1737</v>
      </c>
      <c r="D50" s="1380" t="s">
        <v>1643</v>
      </c>
      <c r="E50" s="1380" t="s">
        <v>1644</v>
      </c>
      <c r="F50" s="1381" t="s">
        <v>1645</v>
      </c>
      <c r="G50" s="1381" t="s">
        <v>1940</v>
      </c>
      <c r="H50" s="1381" t="s">
        <v>1646</v>
      </c>
      <c r="I50" s="1381" t="s">
        <v>1647</v>
      </c>
      <c r="J50" s="1382" t="s">
        <v>1648</v>
      </c>
      <c r="K50" s="1382" t="s">
        <v>1631</v>
      </c>
    </row>
    <row r="51" spans="1:13" s="57" customFormat="1" ht="15.75" customHeight="1" thickTop="1">
      <c r="A51" s="202"/>
      <c r="B51" s="816"/>
      <c r="C51" s="817"/>
      <c r="D51" s="1383"/>
      <c r="E51" s="818"/>
      <c r="F51" s="818"/>
      <c r="G51" s="818"/>
      <c r="H51" s="818"/>
      <c r="I51" s="818"/>
      <c r="J51" s="818"/>
      <c r="K51" s="818"/>
    </row>
    <row r="52" spans="1:13" s="1386" customFormat="1" ht="15" customHeight="1">
      <c r="A52" s="202"/>
      <c r="B52" s="1384" t="s">
        <v>1941</v>
      </c>
      <c r="C52" s="1385"/>
      <c r="D52" s="1385"/>
      <c r="E52" s="1385"/>
      <c r="F52" s="1385"/>
      <c r="G52" s="1385"/>
      <c r="H52" s="1385"/>
      <c r="I52" s="1385"/>
      <c r="J52" s="1385"/>
      <c r="K52" s="1385"/>
      <c r="L52" s="1385"/>
      <c r="M52" s="1385"/>
    </row>
    <row r="53" spans="1:13" s="1386" customFormat="1" ht="28.5" customHeight="1">
      <c r="A53" s="202"/>
      <c r="B53" s="1721" t="s">
        <v>1942</v>
      </c>
      <c r="C53" s="1721"/>
      <c r="D53" s="1721"/>
      <c r="E53" s="1721"/>
      <c r="F53" s="1721"/>
      <c r="G53" s="1721"/>
      <c r="H53" s="1721"/>
      <c r="I53" s="1721"/>
      <c r="J53" s="1721"/>
      <c r="K53" s="1721"/>
      <c r="L53" s="1387"/>
      <c r="M53" s="1387"/>
    </row>
    <row r="54" spans="1:13" ht="15" customHeight="1">
      <c r="A54" s="202"/>
      <c r="B54" s="55"/>
      <c r="C54" s="55"/>
      <c r="D54" s="55"/>
      <c r="E54" s="55"/>
      <c r="F54" s="55"/>
      <c r="G54" s="55"/>
      <c r="H54" s="55"/>
    </row>
    <row r="55" spans="1:13" ht="15" customHeight="1">
      <c r="A55" s="202"/>
      <c r="B55" s="55"/>
      <c r="C55" s="55"/>
      <c r="D55" s="55"/>
    </row>
    <row r="56" spans="1:13" ht="15" customHeight="1">
      <c r="A56" s="202"/>
      <c r="B56" s="55"/>
      <c r="C56" s="55"/>
      <c r="D56" s="55"/>
    </row>
    <row r="57" spans="1:13" ht="15" customHeight="1">
      <c r="A57" s="202"/>
      <c r="B57" s="55"/>
      <c r="C57" s="55"/>
      <c r="D57" s="55"/>
    </row>
    <row r="58" spans="1:13" ht="15" customHeight="1">
      <c r="A58" s="202"/>
      <c r="B58" s="55"/>
      <c r="C58" s="55"/>
      <c r="D58" s="55"/>
    </row>
    <row r="59" spans="1:13" ht="15" customHeight="1">
      <c r="A59" s="202"/>
      <c r="B59" s="55"/>
      <c r="C59" s="55"/>
      <c r="D59" s="55"/>
    </row>
    <row r="60" spans="1:13" ht="15" customHeight="1">
      <c r="A60" s="202"/>
      <c r="B60" s="55"/>
      <c r="C60" s="55"/>
      <c r="D60" s="55"/>
    </row>
    <row r="61" spans="1:13" ht="15" customHeight="1">
      <c r="A61" s="202"/>
      <c r="B61" s="55"/>
      <c r="C61" s="55"/>
      <c r="D61" s="55"/>
    </row>
    <row r="62" spans="1:13" ht="15" customHeight="1">
      <c r="A62" s="202"/>
      <c r="B62" s="55"/>
      <c r="C62" s="55"/>
      <c r="D62" s="55"/>
    </row>
    <row r="63" spans="1:13" ht="15" customHeight="1">
      <c r="A63" s="202"/>
      <c r="B63" s="55"/>
      <c r="C63" s="55"/>
      <c r="D63" s="55"/>
    </row>
    <row r="64" spans="1:13" ht="15" customHeight="1">
      <c r="A64" s="202"/>
      <c r="B64" s="55"/>
      <c r="C64" s="55"/>
      <c r="D64" s="55"/>
    </row>
    <row r="65" spans="1:4" ht="15" customHeight="1">
      <c r="A65" s="202"/>
      <c r="B65" s="55"/>
      <c r="C65" s="55"/>
      <c r="D65" s="55"/>
    </row>
    <row r="66" spans="1:4" ht="15" customHeight="1">
      <c r="A66" s="202"/>
    </row>
    <row r="67" spans="1:4" ht="15" customHeight="1">
      <c r="A67" s="202"/>
    </row>
    <row r="68" spans="1:4" ht="15" customHeight="1">
      <c r="A68" s="198"/>
    </row>
    <row r="69" spans="1:4" ht="15" customHeight="1">
      <c r="A69" s="202"/>
    </row>
    <row r="70" spans="1:4" ht="15" customHeight="1">
      <c r="A70" s="202"/>
    </row>
    <row r="71" spans="1:4" ht="15" customHeight="1">
      <c r="A71" s="202"/>
    </row>
    <row r="72" spans="1:4" ht="15" customHeight="1">
      <c r="A72" s="202"/>
    </row>
    <row r="73" spans="1:4" ht="15" customHeight="1">
      <c r="A73" s="202"/>
    </row>
    <row r="74" spans="1:4" ht="15" customHeight="1">
      <c r="A74" s="202"/>
    </row>
    <row r="75" spans="1:4" ht="15" customHeight="1">
      <c r="A75" s="202"/>
    </row>
    <row r="76" spans="1:4" ht="15" customHeight="1">
      <c r="A76" s="202"/>
    </row>
    <row r="77" spans="1:4" ht="15" customHeight="1">
      <c r="A77" s="202"/>
    </row>
    <row r="78" spans="1:4" ht="15" customHeight="1">
      <c r="A78" s="202"/>
    </row>
    <row r="79" spans="1:4" ht="15" customHeight="1">
      <c r="A79" s="202"/>
    </row>
    <row r="80" spans="1:4" ht="15" customHeight="1">
      <c r="A80" s="202"/>
    </row>
    <row r="81" spans="1:1" ht="15" customHeight="1">
      <c r="A81" s="202"/>
    </row>
    <row r="82" spans="1:1" ht="15" customHeight="1">
      <c r="A82" s="202"/>
    </row>
    <row r="83" spans="1:1" ht="15" customHeight="1">
      <c r="A83" s="202"/>
    </row>
    <row r="84" spans="1:1" ht="15" customHeight="1">
      <c r="A84" s="204"/>
    </row>
  </sheetData>
  <mergeCells count="2">
    <mergeCell ref="B53:K53"/>
    <mergeCell ref="B2:F2"/>
  </mergeCells>
  <hyperlinks>
    <hyperlink ref="K1" location="Índice!A1" display="Voltar ao Índice" xr:uid="{F4033008-4A20-4370-B2AB-FB024F23EC3D}"/>
  </hyperlinks>
  <pageMargins left="0.31496062992125984" right="0.19685039370078741" top="0.35433070866141736" bottom="0.31496062992125984" header="0.27559055118110237" footer="0.19685039370078741"/>
  <pageSetup paperSize="9" scale="60" orientation="portrait" r:id="rId1"/>
  <ignoredErrors>
    <ignoredError sqref="D3:M8" numberStoredAsText="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E64A1-713D-4E5A-BC07-73A9250CEABE}">
  <sheetPr>
    <pageSetUpPr fitToPage="1"/>
  </sheetPr>
  <dimension ref="B1:V21"/>
  <sheetViews>
    <sheetView showGridLines="0" topLeftCell="A13" zoomScale="90" zoomScaleNormal="90" zoomScalePageLayoutView="70" workbookViewId="0">
      <selection activeCell="C4" sqref="C4"/>
    </sheetView>
  </sheetViews>
  <sheetFormatPr defaultColWidth="9.140625" defaultRowHeight="14.25"/>
  <cols>
    <col min="1" max="1" width="4.7109375" style="5" customWidth="1"/>
    <col min="2" max="2" width="4.5703125" style="5" customWidth="1"/>
    <col min="3" max="3" width="36" style="5" customWidth="1"/>
    <col min="4" max="7" width="9.7109375" style="5" customWidth="1"/>
    <col min="8" max="8" width="11" style="5" customWidth="1"/>
    <col min="9" max="20" width="9.7109375" style="5" customWidth="1"/>
    <col min="21" max="21" width="7.140625" style="5" customWidth="1"/>
    <col min="22" max="22" width="11.85546875" style="5" customWidth="1"/>
    <col min="23" max="16384" width="9.140625" style="5"/>
  </cols>
  <sheetData>
    <row r="1" spans="2:22" ht="24">
      <c r="C1" s="3" t="s">
        <v>774</v>
      </c>
      <c r="D1" s="8"/>
      <c r="E1" s="8"/>
      <c r="F1" s="8"/>
      <c r="G1" s="8"/>
      <c r="H1" s="8"/>
      <c r="I1" s="8"/>
      <c r="J1" s="8"/>
      <c r="K1" s="8"/>
      <c r="V1" s="66" t="s">
        <v>893</v>
      </c>
    </row>
    <row r="2" spans="2:22">
      <c r="C2" s="153" t="s">
        <v>1039</v>
      </c>
    </row>
    <row r="3" spans="2:22" s="153" customFormat="1"/>
    <row r="4" spans="2:22" s="155" customFormat="1" ht="20.100000000000001" customHeight="1">
      <c r="D4" s="275" t="s">
        <v>4</v>
      </c>
      <c r="E4" s="275" t="s">
        <v>5</v>
      </c>
      <c r="F4" s="275" t="s">
        <v>6</v>
      </c>
      <c r="G4" s="275" t="s">
        <v>41</v>
      </c>
      <c r="H4" s="275" t="s">
        <v>42</v>
      </c>
      <c r="I4" s="275" t="s">
        <v>96</v>
      </c>
      <c r="J4" s="275" t="s">
        <v>97</v>
      </c>
      <c r="K4" s="275" t="s">
        <v>98</v>
      </c>
      <c r="L4" s="275" t="s">
        <v>226</v>
      </c>
      <c r="M4" s="275" t="s">
        <v>227</v>
      </c>
      <c r="N4" s="275" t="s">
        <v>228</v>
      </c>
      <c r="O4" s="275" t="s">
        <v>229</v>
      </c>
      <c r="P4" s="275" t="s">
        <v>230</v>
      </c>
      <c r="Q4" s="275" t="s">
        <v>446</v>
      </c>
      <c r="R4" s="275" t="s">
        <v>447</v>
      </c>
      <c r="S4" s="275" t="s">
        <v>608</v>
      </c>
      <c r="T4" s="275" t="s">
        <v>609</v>
      </c>
      <c r="U4" s="395"/>
    </row>
    <row r="5" spans="2:22" s="336" customFormat="1" ht="42" customHeight="1">
      <c r="B5" s="196"/>
      <c r="C5" s="196"/>
      <c r="D5" s="1796" t="s">
        <v>796</v>
      </c>
      <c r="E5" s="1797"/>
      <c r="F5" s="1797"/>
      <c r="G5" s="1797"/>
      <c r="H5" s="1797"/>
      <c r="I5" s="1798" t="s">
        <v>797</v>
      </c>
      <c r="J5" s="1798"/>
      <c r="K5" s="1798"/>
      <c r="L5" s="1798"/>
      <c r="M5" s="1798" t="s">
        <v>818</v>
      </c>
      <c r="N5" s="1798"/>
      <c r="O5" s="1798"/>
      <c r="P5" s="1798"/>
      <c r="Q5" s="1798" t="s">
        <v>799</v>
      </c>
      <c r="R5" s="1798"/>
      <c r="S5" s="1798"/>
      <c r="T5" s="1799"/>
    </row>
    <row r="6" spans="2:22" s="336" customFormat="1" ht="54.75" customHeight="1" thickBot="1">
      <c r="B6" s="196"/>
      <c r="C6" s="196"/>
      <c r="D6" s="372" t="s">
        <v>800</v>
      </c>
      <c r="E6" s="373" t="s">
        <v>801</v>
      </c>
      <c r="F6" s="373" t="s">
        <v>802</v>
      </c>
      <c r="G6" s="373" t="s">
        <v>803</v>
      </c>
      <c r="H6" s="373" t="s">
        <v>819</v>
      </c>
      <c r="I6" s="373" t="s">
        <v>805</v>
      </c>
      <c r="J6" s="373" t="s">
        <v>806</v>
      </c>
      <c r="K6" s="373" t="s">
        <v>807</v>
      </c>
      <c r="L6" s="374" t="s">
        <v>808</v>
      </c>
      <c r="M6" s="373" t="s">
        <v>805</v>
      </c>
      <c r="N6" s="373" t="s">
        <v>806</v>
      </c>
      <c r="O6" s="373" t="s">
        <v>807</v>
      </c>
      <c r="P6" s="374" t="s">
        <v>808</v>
      </c>
      <c r="Q6" s="373" t="s">
        <v>805</v>
      </c>
      <c r="R6" s="373" t="s">
        <v>806</v>
      </c>
      <c r="S6" s="373" t="s">
        <v>807</v>
      </c>
      <c r="T6" s="375" t="s">
        <v>808</v>
      </c>
    </row>
    <row r="7" spans="2:22" s="205" customFormat="1" ht="20.100000000000001" customHeight="1">
      <c r="B7" s="1123">
        <v>1</v>
      </c>
      <c r="C7" s="1124" t="s">
        <v>785</v>
      </c>
      <c r="D7" s="365"/>
      <c r="E7" s="365"/>
      <c r="F7" s="365"/>
      <c r="G7" s="365"/>
      <c r="H7" s="365">
        <f>+H8</f>
        <v>100.5</v>
      </c>
      <c r="I7" s="365"/>
      <c r="J7" s="365">
        <f t="shared" ref="J7:J9" si="0">+H7</f>
        <v>100.5</v>
      </c>
      <c r="K7" s="365"/>
      <c r="L7" s="365"/>
      <c r="M7" s="365"/>
      <c r="N7" s="365">
        <f>+N8</f>
        <v>1256.25</v>
      </c>
      <c r="O7" s="365"/>
      <c r="P7" s="365"/>
      <c r="Q7" s="365"/>
      <c r="R7" s="365">
        <f>+N7*8%</f>
        <v>100.5</v>
      </c>
      <c r="S7" s="365"/>
      <c r="T7" s="365"/>
    </row>
    <row r="8" spans="2:22" s="205" customFormat="1" ht="20.100000000000001" customHeight="1">
      <c r="B8" s="790">
        <v>2</v>
      </c>
      <c r="C8" s="538" t="s">
        <v>820</v>
      </c>
      <c r="D8" s="365"/>
      <c r="E8" s="365"/>
      <c r="F8" s="365"/>
      <c r="G8" s="365"/>
      <c r="H8" s="365">
        <f>+H9</f>
        <v>100.5</v>
      </c>
      <c r="I8" s="365"/>
      <c r="J8" s="365">
        <f t="shared" si="0"/>
        <v>100.5</v>
      </c>
      <c r="K8" s="365"/>
      <c r="L8" s="365"/>
      <c r="M8" s="365"/>
      <c r="N8" s="365">
        <f>+N9</f>
        <v>1256.25</v>
      </c>
      <c r="O8" s="365"/>
      <c r="P8" s="365"/>
      <c r="Q8" s="365"/>
      <c r="R8" s="365">
        <f t="shared" ref="R8:R10" si="1">+N8*8%</f>
        <v>100.5</v>
      </c>
      <c r="S8" s="365"/>
      <c r="T8" s="365"/>
    </row>
    <row r="9" spans="2:22" s="205" customFormat="1" ht="20.100000000000001" customHeight="1">
      <c r="B9" s="790">
        <v>3</v>
      </c>
      <c r="C9" s="744" t="s">
        <v>811</v>
      </c>
      <c r="D9" s="365"/>
      <c r="E9" s="365"/>
      <c r="F9" s="365"/>
      <c r="G9" s="365"/>
      <c r="H9" s="365">
        <f>+H10</f>
        <v>100.5</v>
      </c>
      <c r="I9" s="365"/>
      <c r="J9" s="365">
        <f t="shared" si="0"/>
        <v>100.5</v>
      </c>
      <c r="K9" s="365"/>
      <c r="L9" s="365"/>
      <c r="M9" s="365"/>
      <c r="N9" s="365">
        <f>+N10</f>
        <v>1256.25</v>
      </c>
      <c r="O9" s="365"/>
      <c r="P9" s="365"/>
      <c r="Q9" s="365"/>
      <c r="R9" s="365">
        <f t="shared" si="1"/>
        <v>100.5</v>
      </c>
      <c r="S9" s="365"/>
      <c r="T9" s="365"/>
    </row>
    <row r="10" spans="2:22" s="205" customFormat="1" ht="20.100000000000001" customHeight="1">
      <c r="B10" s="790">
        <v>4</v>
      </c>
      <c r="C10" s="744" t="s">
        <v>817</v>
      </c>
      <c r="D10" s="365"/>
      <c r="E10" s="365"/>
      <c r="F10" s="365"/>
      <c r="G10" s="365"/>
      <c r="H10" s="365">
        <v>100.5</v>
      </c>
      <c r="I10" s="365"/>
      <c r="J10" s="365">
        <f>+H10</f>
        <v>100.5</v>
      </c>
      <c r="K10" s="365"/>
      <c r="L10" s="365"/>
      <c r="M10" s="365"/>
      <c r="N10" s="365">
        <v>1256.25</v>
      </c>
      <c r="O10" s="365"/>
      <c r="P10" s="365"/>
      <c r="Q10" s="365"/>
      <c r="R10" s="365">
        <f t="shared" si="1"/>
        <v>100.5</v>
      </c>
      <c r="S10" s="365"/>
      <c r="T10" s="365"/>
    </row>
    <row r="11" spans="2:22" s="205" customFormat="1" ht="20.100000000000001" customHeight="1">
      <c r="B11" s="790">
        <v>5</v>
      </c>
      <c r="C11" s="744" t="s">
        <v>813</v>
      </c>
      <c r="D11" s="365"/>
      <c r="E11" s="365"/>
      <c r="F11" s="365"/>
      <c r="G11" s="365"/>
      <c r="H11" s="365"/>
      <c r="I11" s="365"/>
      <c r="J11" s="365"/>
      <c r="K11" s="365"/>
      <c r="L11" s="365"/>
      <c r="M11" s="365"/>
      <c r="N11" s="365"/>
      <c r="O11" s="365"/>
      <c r="P11" s="365"/>
      <c r="Q11" s="365"/>
      <c r="R11" s="365"/>
      <c r="S11" s="365"/>
      <c r="T11" s="365"/>
    </row>
    <row r="12" spans="2:22" s="205" customFormat="1" ht="20.100000000000001" customHeight="1">
      <c r="B12" s="790">
        <v>6</v>
      </c>
      <c r="C12" s="744" t="s">
        <v>814</v>
      </c>
      <c r="D12" s="365"/>
      <c r="E12" s="365"/>
      <c r="F12" s="365"/>
      <c r="G12" s="365"/>
      <c r="H12" s="365"/>
      <c r="I12" s="365"/>
      <c r="J12" s="365"/>
      <c r="K12" s="365"/>
      <c r="L12" s="365"/>
      <c r="M12" s="365"/>
      <c r="N12" s="365"/>
      <c r="O12" s="365"/>
      <c r="P12" s="365"/>
      <c r="Q12" s="365"/>
      <c r="R12" s="365"/>
      <c r="S12" s="365"/>
      <c r="T12" s="365"/>
    </row>
    <row r="13" spans="2:22" s="205" customFormat="1" ht="20.100000000000001" customHeight="1">
      <c r="B13" s="790">
        <v>7</v>
      </c>
      <c r="C13" s="538" t="s">
        <v>813</v>
      </c>
      <c r="D13" s="365"/>
      <c r="E13" s="365"/>
      <c r="F13" s="365"/>
      <c r="G13" s="365"/>
      <c r="H13" s="365"/>
      <c r="I13" s="365"/>
      <c r="J13" s="365"/>
      <c r="K13" s="365"/>
      <c r="L13" s="365"/>
      <c r="M13" s="365"/>
      <c r="N13" s="365"/>
      <c r="O13" s="365"/>
      <c r="P13" s="365"/>
      <c r="Q13" s="365"/>
      <c r="R13" s="365"/>
      <c r="S13" s="365"/>
      <c r="T13" s="365"/>
    </row>
    <row r="14" spans="2:22" s="205" customFormat="1" ht="20.100000000000001" customHeight="1">
      <c r="B14" s="790">
        <v>8</v>
      </c>
      <c r="C14" s="744" t="s">
        <v>815</v>
      </c>
      <c r="D14" s="365"/>
      <c r="E14" s="365"/>
      <c r="F14" s="365"/>
      <c r="G14" s="365"/>
      <c r="H14" s="365"/>
      <c r="I14" s="365"/>
      <c r="J14" s="365"/>
      <c r="K14" s="365"/>
      <c r="L14" s="365"/>
      <c r="M14" s="365"/>
      <c r="N14" s="365"/>
      <c r="O14" s="365"/>
      <c r="P14" s="365"/>
      <c r="Q14" s="365"/>
      <c r="R14" s="365"/>
      <c r="S14" s="365"/>
      <c r="T14" s="365"/>
    </row>
    <row r="15" spans="2:22" s="205" customFormat="1" ht="20.100000000000001" customHeight="1">
      <c r="B15" s="790">
        <v>9</v>
      </c>
      <c r="C15" s="744" t="s">
        <v>821</v>
      </c>
      <c r="D15" s="365"/>
      <c r="E15" s="365"/>
      <c r="F15" s="365"/>
      <c r="G15" s="365"/>
      <c r="H15" s="365"/>
      <c r="I15" s="365"/>
      <c r="J15" s="365"/>
      <c r="K15" s="365"/>
      <c r="L15" s="365"/>
      <c r="M15" s="365"/>
      <c r="N15" s="365"/>
      <c r="O15" s="365"/>
      <c r="P15" s="365"/>
      <c r="Q15" s="365"/>
      <c r="R15" s="365"/>
      <c r="S15" s="365"/>
      <c r="T15" s="365"/>
    </row>
    <row r="16" spans="2:22" s="205" customFormat="1" ht="20.100000000000001" customHeight="1">
      <c r="B16" s="790">
        <v>10</v>
      </c>
      <c r="C16" s="744" t="s">
        <v>811</v>
      </c>
      <c r="D16" s="365"/>
      <c r="E16" s="365"/>
      <c r="F16" s="365"/>
      <c r="G16" s="365"/>
      <c r="H16" s="365"/>
      <c r="I16" s="365"/>
      <c r="J16" s="365"/>
      <c r="K16" s="365"/>
      <c r="L16" s="365"/>
      <c r="M16" s="365"/>
      <c r="N16" s="365"/>
      <c r="O16" s="365"/>
      <c r="P16" s="365"/>
      <c r="Q16" s="365"/>
      <c r="R16" s="365"/>
      <c r="S16" s="365"/>
      <c r="T16" s="365"/>
    </row>
    <row r="17" spans="2:20" s="205" customFormat="1" ht="20.100000000000001" customHeight="1">
      <c r="B17" s="790">
        <v>11</v>
      </c>
      <c r="C17" s="744" t="s">
        <v>817</v>
      </c>
      <c r="D17" s="365"/>
      <c r="E17" s="365"/>
      <c r="F17" s="365"/>
      <c r="G17" s="365"/>
      <c r="H17" s="365"/>
      <c r="I17" s="365"/>
      <c r="J17" s="365"/>
      <c r="K17" s="365"/>
      <c r="L17" s="365"/>
      <c r="M17" s="365"/>
      <c r="N17" s="365"/>
      <c r="O17" s="365"/>
      <c r="P17" s="365"/>
      <c r="Q17" s="365"/>
      <c r="R17" s="365"/>
      <c r="S17" s="365"/>
      <c r="T17" s="365"/>
    </row>
    <row r="18" spans="2:20" s="205" customFormat="1" ht="20.100000000000001" customHeight="1">
      <c r="B18" s="790">
        <v>12</v>
      </c>
      <c r="C18" s="744" t="s">
        <v>814</v>
      </c>
      <c r="D18" s="365"/>
      <c r="E18" s="365"/>
      <c r="F18" s="365"/>
      <c r="G18" s="365"/>
      <c r="H18" s="365"/>
      <c r="I18" s="365"/>
      <c r="J18" s="365"/>
      <c r="K18" s="365"/>
      <c r="L18" s="365"/>
      <c r="M18" s="365"/>
      <c r="N18" s="365"/>
      <c r="O18" s="365"/>
      <c r="P18" s="365"/>
      <c r="Q18" s="365"/>
      <c r="R18" s="365"/>
      <c r="S18" s="365"/>
      <c r="T18" s="365"/>
    </row>
    <row r="19" spans="2:20" s="205" customFormat="1" ht="20.100000000000001" customHeight="1" thickBot="1">
      <c r="B19" s="1129">
        <v>13</v>
      </c>
      <c r="C19" s="1130" t="s">
        <v>815</v>
      </c>
      <c r="D19" s="1406"/>
      <c r="E19" s="1406"/>
      <c r="F19" s="1406"/>
      <c r="G19" s="1406"/>
      <c r="H19" s="1406"/>
      <c r="I19" s="1406"/>
      <c r="J19" s="1406"/>
      <c r="K19" s="1406"/>
      <c r="L19" s="1406"/>
      <c r="M19" s="1406"/>
      <c r="N19" s="1406"/>
      <c r="O19" s="1406"/>
      <c r="P19" s="1406"/>
      <c r="Q19" s="1406"/>
      <c r="R19" s="1406"/>
      <c r="S19" s="1406"/>
      <c r="T19" s="1406"/>
    </row>
    <row r="20" spans="2:20" s="125" customFormat="1" ht="12.75"/>
    <row r="21" spans="2:20" s="125" customFormat="1" ht="12.75"/>
  </sheetData>
  <mergeCells count="4">
    <mergeCell ref="D5:H5"/>
    <mergeCell ref="I5:L5"/>
    <mergeCell ref="M5:P5"/>
    <mergeCell ref="Q5:T5"/>
  </mergeCells>
  <hyperlinks>
    <hyperlink ref="V1" location="Índice!A1" display="Voltar ao Índice" xr:uid="{B21E61A9-C999-485C-8D7D-3B0F963CEC2E}"/>
  </hyperlinks>
  <pageMargins left="0.70866141732283472" right="0.70866141732283472" top="0.74803149606299213" bottom="0.74803149606299213" header="0.31496062992125984" footer="0.31496062992125984"/>
  <pageSetup paperSize="9" scale="53" orientation="landscape" cellComments="asDisplayed" r:id="rId1"/>
  <headerFooter>
    <oddHeader>&amp;CPT
Anexo XXVII</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1E00-718C-4718-B52E-C71EF04AC371}">
  <sheetPr>
    <pageSetUpPr fitToPage="1"/>
  </sheetPr>
  <dimension ref="B1:I20"/>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5.7109375" style="5" customWidth="1"/>
    <col min="3" max="3" width="45.5703125" style="5" customWidth="1"/>
    <col min="4" max="4" width="32.140625" style="5" customWidth="1"/>
    <col min="5" max="5" width="35.42578125" style="5" customWidth="1"/>
    <col min="6" max="6" width="49.28515625" style="5" customWidth="1"/>
    <col min="7" max="7" width="4.7109375" style="5" customWidth="1"/>
    <col min="8" max="8" width="7.28515625" style="5" customWidth="1"/>
    <col min="9" max="9" width="14.7109375" style="5" customWidth="1"/>
    <col min="10" max="16384" width="9.140625" style="5"/>
  </cols>
  <sheetData>
    <row r="1" spans="2:9" ht="18.75">
      <c r="B1" s="1"/>
      <c r="C1" s="3" t="s">
        <v>775</v>
      </c>
      <c r="D1" s="38"/>
      <c r="E1" s="38"/>
      <c r="F1" s="38"/>
      <c r="H1" s="38"/>
    </row>
    <row r="2" spans="2:9" ht="15">
      <c r="C2" s="153" t="s">
        <v>1039</v>
      </c>
      <c r="D2" s="39"/>
      <c r="E2" s="39"/>
      <c r="F2" s="39"/>
      <c r="H2" s="39"/>
    </row>
    <row r="3" spans="2:9">
      <c r="I3" s="66" t="s">
        <v>893</v>
      </c>
    </row>
    <row r="4" spans="2:9" s="155" customFormat="1" ht="20.100000000000001" customHeight="1" thickBot="1">
      <c r="B4" s="1757" t="s">
        <v>21</v>
      </c>
      <c r="C4" s="1758"/>
      <c r="D4" s="275" t="s">
        <v>4</v>
      </c>
      <c r="E4" s="275" t="s">
        <v>5</v>
      </c>
      <c r="F4" s="275" t="s">
        <v>6</v>
      </c>
      <c r="G4" s="395"/>
      <c r="H4" s="378"/>
    </row>
    <row r="5" spans="2:9" s="155" customFormat="1" ht="20.100000000000001" customHeight="1">
      <c r="B5" s="196"/>
      <c r="C5" s="196"/>
      <c r="D5" s="1800" t="s">
        <v>822</v>
      </c>
      <c r="E5" s="1800"/>
      <c r="F5" s="1800"/>
      <c r="G5" s="395"/>
      <c r="H5" s="378"/>
    </row>
    <row r="6" spans="2:9" s="155" customFormat="1" ht="20.100000000000001" customHeight="1">
      <c r="B6" s="196"/>
      <c r="C6" s="196"/>
      <c r="D6" s="1795" t="s">
        <v>823</v>
      </c>
      <c r="E6" s="1795"/>
      <c r="F6" s="1750" t="s">
        <v>824</v>
      </c>
      <c r="G6" s="395"/>
      <c r="H6" s="255"/>
    </row>
    <row r="7" spans="2:9" s="155" customFormat="1" ht="20.100000000000001" customHeight="1">
      <c r="B7" s="196"/>
      <c r="C7" s="196"/>
      <c r="D7" s="379"/>
      <c r="E7" s="379" t="s">
        <v>825</v>
      </c>
      <c r="F7" s="1753"/>
      <c r="G7" s="395"/>
      <c r="H7" s="255"/>
    </row>
    <row r="8" spans="2:9" s="155" customFormat="1" ht="20.100000000000001" customHeight="1">
      <c r="B8" s="380">
        <v>1</v>
      </c>
      <c r="C8" s="381" t="s">
        <v>785</v>
      </c>
      <c r="D8" s="382"/>
      <c r="E8" s="382"/>
      <c r="F8" s="383"/>
      <c r="G8" s="395"/>
      <c r="H8" s="196"/>
    </row>
    <row r="9" spans="2:9" s="155" customFormat="1" ht="20.100000000000001" customHeight="1">
      <c r="B9" s="161">
        <v>2</v>
      </c>
      <c r="C9" s="384" t="s">
        <v>786</v>
      </c>
      <c r="D9" s="385"/>
      <c r="E9" s="385"/>
      <c r="F9" s="385"/>
      <c r="G9" s="395"/>
      <c r="H9" s="275"/>
    </row>
    <row r="10" spans="2:9" s="155" customFormat="1" ht="20.100000000000001" customHeight="1">
      <c r="B10" s="161">
        <v>3</v>
      </c>
      <c r="C10" s="386" t="s">
        <v>787</v>
      </c>
      <c r="D10" s="387"/>
      <c r="E10" s="387"/>
      <c r="F10" s="387"/>
      <c r="G10" s="395"/>
    </row>
    <row r="11" spans="2:9" s="155" customFormat="1" ht="20.100000000000001" customHeight="1">
      <c r="B11" s="161">
        <v>4</v>
      </c>
      <c r="C11" s="386" t="s">
        <v>788</v>
      </c>
      <c r="D11" s="387"/>
      <c r="E11" s="387"/>
      <c r="F11" s="387"/>
      <c r="G11" s="395"/>
    </row>
    <row r="12" spans="2:9" s="155" customFormat="1" ht="20.100000000000001" customHeight="1">
      <c r="B12" s="161">
        <v>5</v>
      </c>
      <c r="C12" s="386" t="s">
        <v>789</v>
      </c>
      <c r="D12" s="387"/>
      <c r="E12" s="387"/>
      <c r="F12" s="387"/>
      <c r="G12" s="395"/>
    </row>
    <row r="13" spans="2:9" s="155" customFormat="1" ht="20.100000000000001" customHeight="1">
      <c r="B13" s="161">
        <v>6</v>
      </c>
      <c r="C13" s="386" t="s">
        <v>790</v>
      </c>
      <c r="D13" s="387"/>
      <c r="E13" s="387"/>
      <c r="F13" s="387"/>
      <c r="G13" s="395"/>
    </row>
    <row r="14" spans="2:9" s="155" customFormat="1" ht="20.100000000000001" customHeight="1">
      <c r="B14" s="161">
        <v>7</v>
      </c>
      <c r="C14" s="384" t="s">
        <v>791</v>
      </c>
      <c r="D14" s="385"/>
      <c r="E14" s="385"/>
      <c r="F14" s="385"/>
      <c r="G14" s="395"/>
      <c r="H14" s="275"/>
    </row>
    <row r="15" spans="2:9" s="155" customFormat="1" ht="20.100000000000001" customHeight="1">
      <c r="B15" s="161">
        <v>8</v>
      </c>
      <c r="C15" s="386" t="s">
        <v>792</v>
      </c>
      <c r="D15" s="387"/>
      <c r="E15" s="387"/>
      <c r="F15" s="387"/>
      <c r="G15" s="395"/>
    </row>
    <row r="16" spans="2:9" s="155" customFormat="1" ht="20.100000000000001" customHeight="1">
      <c r="B16" s="161">
        <v>9</v>
      </c>
      <c r="C16" s="386" t="s">
        <v>793</v>
      </c>
      <c r="D16" s="387"/>
      <c r="E16" s="387"/>
      <c r="F16" s="387"/>
      <c r="G16" s="395"/>
    </row>
    <row r="17" spans="2:7" s="155" customFormat="1" ht="20.100000000000001" customHeight="1">
      <c r="B17" s="161">
        <v>10</v>
      </c>
      <c r="C17" s="386" t="s">
        <v>794</v>
      </c>
      <c r="D17" s="387"/>
      <c r="E17" s="387"/>
      <c r="F17" s="387"/>
      <c r="G17" s="395"/>
    </row>
    <row r="18" spans="2:7" s="155" customFormat="1" ht="20.100000000000001" customHeight="1">
      <c r="B18" s="161">
        <v>11</v>
      </c>
      <c r="C18" s="386" t="s">
        <v>795</v>
      </c>
      <c r="D18" s="387"/>
      <c r="E18" s="387"/>
      <c r="F18" s="387"/>
      <c r="G18" s="395"/>
    </row>
    <row r="19" spans="2:7" s="155" customFormat="1" ht="20.100000000000001" customHeight="1" thickBot="1">
      <c r="B19" s="369">
        <v>12</v>
      </c>
      <c r="C19" s="388" t="s">
        <v>790</v>
      </c>
      <c r="D19" s="389"/>
      <c r="E19" s="389"/>
      <c r="F19" s="389"/>
      <c r="G19" s="395"/>
    </row>
    <row r="20" spans="2:7" s="125" customFormat="1" ht="12.75"/>
  </sheetData>
  <mergeCells count="4">
    <mergeCell ref="B4:C4"/>
    <mergeCell ref="D5:F5"/>
    <mergeCell ref="D6:E6"/>
    <mergeCell ref="F6:F7"/>
  </mergeCells>
  <hyperlinks>
    <hyperlink ref="I3" location="Índice!A1" display="Voltar ao Índice" xr:uid="{26619DF6-128F-47AE-993A-137CEB8F282B}"/>
  </hyperlinks>
  <pageMargins left="0.70866141732283472" right="0.70866141732283472" top="0.74803149606299213" bottom="0.74803149606299213" header="0.31496062992125984" footer="0.31496062992125984"/>
  <pageSetup paperSize="9" scale="69" orientation="landscape" r:id="rId1"/>
  <headerFooter>
    <oddHeader>&amp;CPT
Anexo XXVII</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0401C-5418-4D12-998E-DE5F7334E6A0}">
  <sheetPr>
    <pageSetUpPr fitToPage="1"/>
  </sheetPr>
  <dimension ref="A1:M17"/>
  <sheetViews>
    <sheetView showGridLines="0" zoomScale="90" zoomScaleNormal="90" zoomScaleSheetLayoutView="90" zoomScalePageLayoutView="80" workbookViewId="0">
      <selection activeCell="M2" sqref="M2"/>
    </sheetView>
  </sheetViews>
  <sheetFormatPr defaultColWidth="8.7109375" defaultRowHeight="14.25"/>
  <cols>
    <col min="1" max="1" width="4.7109375" style="5" customWidth="1"/>
    <col min="2" max="2" width="8.7109375" style="5"/>
    <col min="3" max="3" width="41.5703125" style="5" customWidth="1"/>
    <col min="4" max="4" width="15.140625" style="5" customWidth="1"/>
    <col min="5" max="5" width="18.140625" style="5" customWidth="1"/>
    <col min="6" max="6" width="19.42578125" style="5" customWidth="1"/>
    <col min="7" max="7" width="18.5703125" style="5" customWidth="1"/>
    <col min="8" max="9" width="20.42578125" style="5" customWidth="1"/>
    <col min="10" max="10" width="22" style="5" customWidth="1"/>
    <col min="11" max="11" width="26.7109375" style="5" customWidth="1"/>
    <col min="12" max="12" width="4.7109375" style="5" customWidth="1"/>
    <col min="13" max="13" width="15" style="5" customWidth="1"/>
    <col min="14" max="16384" width="8.7109375" style="5"/>
  </cols>
  <sheetData>
    <row r="1" spans="1:13" ht="18.75">
      <c r="B1" s="3" t="s">
        <v>2233</v>
      </c>
      <c r="M1" s="58"/>
    </row>
    <row r="2" spans="1:13" ht="15">
      <c r="B2" s="153" t="s">
        <v>1039</v>
      </c>
      <c r="C2" s="124"/>
      <c r="D2" s="124"/>
      <c r="E2" s="124"/>
      <c r="F2" s="124"/>
      <c r="G2" s="124"/>
      <c r="H2" s="124"/>
      <c r="I2" s="124"/>
      <c r="J2" s="124"/>
      <c r="K2" s="124"/>
      <c r="M2" s="66" t="s">
        <v>893</v>
      </c>
    </row>
    <row r="3" spans="1:13" s="879" customFormat="1" ht="20.100000000000001" customHeight="1" thickBot="1">
      <c r="A3" s="125"/>
      <c r="B3" s="1801"/>
      <c r="C3" s="1802"/>
      <c r="D3" s="884" t="s">
        <v>4</v>
      </c>
      <c r="E3" s="884" t="s">
        <v>5</v>
      </c>
      <c r="F3" s="884" t="s">
        <v>6</v>
      </c>
      <c r="G3" s="884" t="s">
        <v>41</v>
      </c>
      <c r="H3" s="884" t="s">
        <v>42</v>
      </c>
      <c r="I3" s="884" t="s">
        <v>96</v>
      </c>
      <c r="J3" s="884" t="s">
        <v>97</v>
      </c>
      <c r="K3" s="884" t="s">
        <v>98</v>
      </c>
      <c r="L3" s="5"/>
    </row>
    <row r="4" spans="1:13" s="879" customFormat="1" ht="35.1" customHeight="1">
      <c r="A4" s="125"/>
      <c r="B4" s="873"/>
      <c r="C4" s="873"/>
      <c r="D4" s="1803" t="s">
        <v>500</v>
      </c>
      <c r="E4" s="1803"/>
      <c r="F4" s="1803"/>
      <c r="G4" s="1803"/>
      <c r="H4" s="1803" t="s">
        <v>449</v>
      </c>
      <c r="I4" s="1803"/>
      <c r="J4" s="1803" t="s">
        <v>501</v>
      </c>
      <c r="K4" s="1803"/>
      <c r="L4" s="5"/>
    </row>
    <row r="5" spans="1:13" s="879" customFormat="1" ht="35.1" customHeight="1">
      <c r="A5" s="177"/>
      <c r="B5" s="873"/>
      <c r="C5" s="873"/>
      <c r="D5" s="1804" t="s">
        <v>502</v>
      </c>
      <c r="E5" s="1804" t="s">
        <v>503</v>
      </c>
      <c r="F5" s="1804"/>
      <c r="G5" s="1804"/>
      <c r="H5" s="1804" t="s">
        <v>504</v>
      </c>
      <c r="I5" s="1804" t="s">
        <v>505</v>
      </c>
      <c r="J5" s="876"/>
      <c r="K5" s="1804" t="s">
        <v>506</v>
      </c>
      <c r="L5" s="877"/>
    </row>
    <row r="6" spans="1:13" s="879" customFormat="1" ht="35.1" customHeight="1">
      <c r="A6" s="177"/>
      <c r="B6" s="873"/>
      <c r="C6" s="873"/>
      <c r="D6" s="1724"/>
      <c r="E6" s="1026"/>
      <c r="F6" s="919" t="s">
        <v>507</v>
      </c>
      <c r="G6" s="919" t="s">
        <v>508</v>
      </c>
      <c r="H6" s="1724"/>
      <c r="I6" s="1724"/>
      <c r="J6" s="1026"/>
      <c r="K6" s="1724"/>
      <c r="L6" s="339"/>
    </row>
    <row r="7" spans="1:13" s="205" customFormat="1" ht="20.100000000000001" customHeight="1">
      <c r="B7" s="1323" t="s">
        <v>461</v>
      </c>
      <c r="C7" s="1324" t="s">
        <v>462</v>
      </c>
      <c r="D7" s="1461">
        <v>0</v>
      </c>
      <c r="E7" s="1461">
        <v>0</v>
      </c>
      <c r="F7" s="1461">
        <v>0</v>
      </c>
      <c r="G7" s="1462">
        <v>0</v>
      </c>
      <c r="H7" s="1462">
        <v>0</v>
      </c>
      <c r="I7" s="1462">
        <v>0</v>
      </c>
      <c r="J7" s="1462">
        <v>0</v>
      </c>
      <c r="K7" s="1462">
        <v>0</v>
      </c>
    </row>
    <row r="8" spans="1:13" s="205" customFormat="1" ht="20.100000000000001" customHeight="1">
      <c r="B8" s="553" t="s">
        <v>246</v>
      </c>
      <c r="C8" s="554" t="s">
        <v>463</v>
      </c>
      <c r="D8" s="1463">
        <v>735726.31889</v>
      </c>
      <c r="E8" s="1463">
        <v>1146234.5643699998</v>
      </c>
      <c r="F8" s="1463">
        <v>1146234.5643699998</v>
      </c>
      <c r="G8" s="1464">
        <v>1133535.12267</v>
      </c>
      <c r="H8" s="1464">
        <v>-23569.657470000002</v>
      </c>
      <c r="I8" s="1464">
        <v>-512137.40107000002</v>
      </c>
      <c r="J8" s="1464">
        <v>1102184.17438</v>
      </c>
      <c r="K8" s="1464">
        <v>467657.40471000003</v>
      </c>
    </row>
    <row r="9" spans="1:13" s="205" customFormat="1" ht="20.100000000000001" customHeight="1">
      <c r="B9" s="749" t="s">
        <v>248</v>
      </c>
      <c r="C9" s="750" t="s">
        <v>464</v>
      </c>
      <c r="D9" s="1463">
        <v>0</v>
      </c>
      <c r="E9" s="1463">
        <v>0</v>
      </c>
      <c r="F9" s="1463">
        <v>0</v>
      </c>
      <c r="G9" s="1464">
        <v>0</v>
      </c>
      <c r="H9" s="1464">
        <v>0</v>
      </c>
      <c r="I9" s="1464">
        <v>0</v>
      </c>
      <c r="J9" s="1464">
        <v>0</v>
      </c>
      <c r="K9" s="1464">
        <v>0</v>
      </c>
    </row>
    <row r="10" spans="1:13" s="205" customFormat="1" ht="20.100000000000001" customHeight="1">
      <c r="B10" s="749" t="s">
        <v>465</v>
      </c>
      <c r="C10" s="750" t="s">
        <v>466</v>
      </c>
      <c r="D10" s="1463">
        <v>68841.661760000003</v>
      </c>
      <c r="E10" s="1463">
        <v>0</v>
      </c>
      <c r="F10" s="1463">
        <v>0</v>
      </c>
      <c r="G10" s="1464">
        <v>0</v>
      </c>
      <c r="H10" s="1464">
        <v>-846.69100000000003</v>
      </c>
      <c r="I10" s="1464">
        <v>0</v>
      </c>
      <c r="J10" s="1464">
        <v>51539.002090000002</v>
      </c>
      <c r="K10" s="1464">
        <v>0</v>
      </c>
    </row>
    <row r="11" spans="1:13" s="205" customFormat="1" ht="20.100000000000001" customHeight="1">
      <c r="B11" s="749" t="s">
        <v>467</v>
      </c>
      <c r="C11" s="750" t="s">
        <v>468</v>
      </c>
      <c r="D11" s="1463">
        <v>0</v>
      </c>
      <c r="E11" s="1463">
        <v>0</v>
      </c>
      <c r="F11" s="1463">
        <v>0</v>
      </c>
      <c r="G11" s="1464">
        <v>0</v>
      </c>
      <c r="H11" s="1464">
        <v>0</v>
      </c>
      <c r="I11" s="1464">
        <v>0</v>
      </c>
      <c r="J11" s="1464">
        <v>0</v>
      </c>
      <c r="K11" s="1464">
        <v>0</v>
      </c>
    </row>
    <row r="12" spans="1:13" s="205" customFormat="1" ht="20.100000000000001" customHeight="1">
      <c r="B12" s="749" t="s">
        <v>469</v>
      </c>
      <c r="C12" s="750" t="s">
        <v>470</v>
      </c>
      <c r="D12" s="1463">
        <v>2517.63913</v>
      </c>
      <c r="E12" s="1463">
        <v>48634.104370000001</v>
      </c>
      <c r="F12" s="1463">
        <v>48634.104370000001</v>
      </c>
      <c r="G12" s="1464">
        <v>48634.104370000001</v>
      </c>
      <c r="H12" s="1464">
        <v>-137.91479000000001</v>
      </c>
      <c r="I12" s="1464">
        <v>-19544.890289999999</v>
      </c>
      <c r="J12" s="1464">
        <v>27117.099989999999</v>
      </c>
      <c r="K12" s="1464">
        <v>24737.376469999999</v>
      </c>
    </row>
    <row r="13" spans="1:13" s="205" customFormat="1" ht="20.100000000000001" customHeight="1">
      <c r="B13" s="749" t="s">
        <v>471</v>
      </c>
      <c r="C13" s="750" t="s">
        <v>472</v>
      </c>
      <c r="D13" s="1463">
        <v>302816.60369999998</v>
      </c>
      <c r="E13" s="1463">
        <v>625464.83754999994</v>
      </c>
      <c r="F13" s="1463">
        <v>625464.83754999994</v>
      </c>
      <c r="G13" s="1464">
        <v>622235.7037999999</v>
      </c>
      <c r="H13" s="1464">
        <v>-15097.442140000001</v>
      </c>
      <c r="I13" s="1464">
        <v>-322501.64277999999</v>
      </c>
      <c r="J13" s="1464">
        <v>547665.12064999994</v>
      </c>
      <c r="K13" s="1464">
        <v>268430.72474999999</v>
      </c>
    </row>
    <row r="14" spans="1:13" s="205" customFormat="1" ht="20.100000000000001" customHeight="1">
      <c r="B14" s="749" t="s">
        <v>473</v>
      </c>
      <c r="C14" s="750" t="s">
        <v>476</v>
      </c>
      <c r="D14" s="1463">
        <v>361550.4143</v>
      </c>
      <c r="E14" s="1463">
        <v>472135.62244999997</v>
      </c>
      <c r="F14" s="1463">
        <v>472135.62244999997</v>
      </c>
      <c r="G14" s="1464">
        <v>462665.31449999998</v>
      </c>
      <c r="H14" s="1464">
        <v>-7487.6095400000004</v>
      </c>
      <c r="I14" s="1464">
        <v>-170090.86799999999</v>
      </c>
      <c r="J14" s="1464">
        <v>475862.95165</v>
      </c>
      <c r="K14" s="1464">
        <v>174489.30348999999</v>
      </c>
    </row>
    <row r="15" spans="1:13" s="205" customFormat="1" ht="20.100000000000001" customHeight="1">
      <c r="B15" s="553" t="s">
        <v>475</v>
      </c>
      <c r="C15" s="554" t="s">
        <v>478</v>
      </c>
      <c r="D15" s="1463">
        <v>15665.85209</v>
      </c>
      <c r="E15" s="1463">
        <v>0</v>
      </c>
      <c r="F15" s="1463">
        <v>0</v>
      </c>
      <c r="G15" s="1464">
        <v>0</v>
      </c>
      <c r="H15" s="1464">
        <v>-233.13545000000002</v>
      </c>
      <c r="I15" s="1464">
        <v>0</v>
      </c>
      <c r="J15" s="1464">
        <v>13650.40285</v>
      </c>
      <c r="K15" s="1464">
        <v>0</v>
      </c>
    </row>
    <row r="16" spans="1:13" s="205" customFormat="1" ht="20.100000000000001" customHeight="1">
      <c r="B16" s="555" t="s">
        <v>477</v>
      </c>
      <c r="C16" s="556" t="s">
        <v>509</v>
      </c>
      <c r="D16" s="1465">
        <v>1396.7706799999999</v>
      </c>
      <c r="E16" s="1465">
        <v>1297.0735099999999</v>
      </c>
      <c r="F16" s="1465">
        <v>1297.0735099999999</v>
      </c>
      <c r="G16" s="1466">
        <v>375.88797999999997</v>
      </c>
      <c r="H16" s="1466">
        <v>-36.120559999999998</v>
      </c>
      <c r="I16" s="1466">
        <v>-271.12257</v>
      </c>
      <c r="J16" s="1466">
        <v>39.920290000000001</v>
      </c>
      <c r="K16" s="1466">
        <v>39.920290000000001</v>
      </c>
    </row>
    <row r="17" spans="2:11" s="390" customFormat="1" ht="20.100000000000001" customHeight="1" thickBot="1">
      <c r="B17" s="751">
        <v>100</v>
      </c>
      <c r="C17" s="733" t="s">
        <v>40</v>
      </c>
      <c r="D17" s="1467">
        <v>752788.94165999989</v>
      </c>
      <c r="E17" s="1467">
        <v>1147531.6378799998</v>
      </c>
      <c r="F17" s="1467">
        <v>1147531.6378799998</v>
      </c>
      <c r="G17" s="1467">
        <v>1133911.0106500001</v>
      </c>
      <c r="H17" s="1467">
        <v>-23838.913480000003</v>
      </c>
      <c r="I17" s="1467">
        <v>-512408.52364000003</v>
      </c>
      <c r="J17" s="1467">
        <v>1115874.49752</v>
      </c>
      <c r="K17" s="1467">
        <v>467697.32500000001</v>
      </c>
    </row>
  </sheetData>
  <mergeCells count="9">
    <mergeCell ref="B3:C3"/>
    <mergeCell ref="D4:G4"/>
    <mergeCell ref="H4:I4"/>
    <mergeCell ref="J4:K4"/>
    <mergeCell ref="D5:D6"/>
    <mergeCell ref="E5:G5"/>
    <mergeCell ref="H5:H6"/>
    <mergeCell ref="I5:I6"/>
    <mergeCell ref="K5:K6"/>
  </mergeCells>
  <hyperlinks>
    <hyperlink ref="M2" location="Índice!A1" display="Voltar ao Índice" xr:uid="{9F6A13BB-0F9E-43CC-B829-F4AC6EA288ED}"/>
  </hyperlinks>
  <pageMargins left="0.70866141732283472" right="0.70866141732283472" top="0.74803149606299213" bottom="0.74803149606299213" header="0.31496062992125984" footer="0.31496062992125984"/>
  <pageSetup paperSize="9" scale="52" fitToHeight="0" orientation="landscape" r:id="rId1"/>
  <headerFooter>
    <oddHeader>&amp;CPT
Anexo XV</oddHeader>
    <oddFooter>&amp;C&amp;P</oddFooter>
  </headerFooter>
  <ignoredErrors>
    <ignoredError sqref="B7:C17"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06653-AAD2-4BCF-8667-600A2C524E08}">
  <dimension ref="B1:F8"/>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4.28515625" style="5" customWidth="1"/>
    <col min="3" max="3" width="59.42578125" style="5" customWidth="1"/>
    <col min="4" max="4" width="45.140625" style="5" customWidth="1"/>
    <col min="5" max="5" width="4.7109375" style="5" customWidth="1"/>
    <col min="6" max="6" width="15" style="5" customWidth="1"/>
    <col min="7" max="16384" width="8.7109375" style="5"/>
  </cols>
  <sheetData>
    <row r="1" spans="2:6" ht="18.75">
      <c r="B1" s="3" t="s">
        <v>2234</v>
      </c>
      <c r="F1" s="66" t="s">
        <v>893</v>
      </c>
    </row>
    <row r="2" spans="2:6" ht="15.6" customHeight="1">
      <c r="B2" s="153" t="s">
        <v>1039</v>
      </c>
      <c r="C2" s="124"/>
      <c r="D2" s="124"/>
    </row>
    <row r="3" spans="2:6" s="155" customFormat="1" ht="20.100000000000001" customHeight="1" thickBot="1">
      <c r="B3" s="1757" t="s">
        <v>1906</v>
      </c>
      <c r="C3" s="1758"/>
      <c r="D3" s="278" t="s">
        <v>4</v>
      </c>
      <c r="E3" s="395"/>
    </row>
    <row r="4" spans="2:6" s="155" customFormat="1" ht="20.100000000000001" customHeight="1">
      <c r="B4" s="267"/>
      <c r="C4" s="267"/>
      <c r="D4" s="1781" t="s">
        <v>510</v>
      </c>
      <c r="E4" s="395"/>
    </row>
    <row r="5" spans="2:6" s="155" customFormat="1" ht="20.100000000000001" customHeight="1">
      <c r="B5" s="267"/>
      <c r="C5" s="267"/>
      <c r="D5" s="1753"/>
      <c r="E5" s="395"/>
    </row>
    <row r="6" spans="2:6" s="155" customFormat="1" ht="27.95" customHeight="1">
      <c r="B6" s="551" t="s">
        <v>246</v>
      </c>
      <c r="C6" s="552" t="s">
        <v>511</v>
      </c>
      <c r="D6" s="391"/>
      <c r="E6" s="395"/>
    </row>
    <row r="7" spans="2:6" s="155" customFormat="1" ht="27.95" customHeight="1" thickBot="1">
      <c r="B7" s="752" t="s">
        <v>248</v>
      </c>
      <c r="C7" s="729" t="s">
        <v>512</v>
      </c>
      <c r="D7" s="392"/>
      <c r="E7" s="395"/>
    </row>
    <row r="8" spans="2:6" s="125" customFormat="1" ht="63" customHeight="1">
      <c r="B8" s="1805"/>
      <c r="C8" s="1805"/>
      <c r="D8" s="1805"/>
    </row>
  </sheetData>
  <mergeCells count="3">
    <mergeCell ref="D4:D5"/>
    <mergeCell ref="B8:D8"/>
    <mergeCell ref="B3:C3"/>
  </mergeCells>
  <hyperlinks>
    <hyperlink ref="F1" location="Índice!A1" display="Voltar ao Índice" xr:uid="{32713FDD-CBCA-45A1-A917-FF6081FEA989}"/>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6:C7"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996A1-6F91-41AA-B85E-52D34CD66132}">
  <sheetPr>
    <pageSetUpPr fitToPage="1"/>
  </sheetPr>
  <dimension ref="A1:Q33"/>
  <sheetViews>
    <sheetView showGridLines="0" zoomScale="90" zoomScaleNormal="90" zoomScalePageLayoutView="80" workbookViewId="0">
      <selection activeCell="C12" sqref="C12"/>
    </sheetView>
  </sheetViews>
  <sheetFormatPr defaultColWidth="8.7109375" defaultRowHeight="14.25"/>
  <cols>
    <col min="1" max="1" width="4.7109375" style="5" customWidth="1"/>
    <col min="2" max="2" width="8.7109375" style="5"/>
    <col min="3" max="3" width="42.140625" style="5" customWidth="1"/>
    <col min="4" max="7" width="14.5703125" style="5" customWidth="1"/>
    <col min="8" max="8" width="16.42578125" style="5" customWidth="1"/>
    <col min="9" max="15" width="14.5703125" style="5" customWidth="1"/>
    <col min="16" max="16" width="4.7109375" style="5" customWidth="1"/>
    <col min="17" max="17" width="15.7109375" style="5" customWidth="1"/>
    <col min="18" max="16384" width="8.7109375" style="5"/>
  </cols>
  <sheetData>
    <row r="1" spans="1:17" ht="18.75">
      <c r="B1" s="3" t="s">
        <v>2235</v>
      </c>
      <c r="Q1" s="58"/>
    </row>
    <row r="2" spans="1:17" ht="15">
      <c r="B2" s="19"/>
      <c r="C2" s="78"/>
      <c r="D2" s="78"/>
      <c r="E2" s="78"/>
      <c r="F2" s="78"/>
      <c r="G2" s="78"/>
      <c r="H2" s="78"/>
      <c r="I2" s="78"/>
      <c r="J2" s="78"/>
      <c r="K2" s="78"/>
      <c r="L2" s="78"/>
      <c r="M2" s="78"/>
      <c r="N2" s="78"/>
      <c r="O2" s="78"/>
      <c r="Q2" s="66" t="s">
        <v>893</v>
      </c>
    </row>
    <row r="3" spans="1:17" s="438" customFormat="1" ht="20.100000000000001" customHeight="1" thickBot="1">
      <c r="A3" s="395"/>
      <c r="B3" s="549"/>
      <c r="C3" s="549"/>
      <c r="D3" s="550" t="s">
        <v>4</v>
      </c>
      <c r="E3" s="550" t="s">
        <v>5</v>
      </c>
      <c r="F3" s="550" t="s">
        <v>6</v>
      </c>
      <c r="G3" s="550" t="s">
        <v>41</v>
      </c>
      <c r="H3" s="550" t="s">
        <v>42</v>
      </c>
      <c r="I3" s="550" t="s">
        <v>96</v>
      </c>
      <c r="J3" s="550" t="s">
        <v>97</v>
      </c>
      <c r="K3" s="550" t="s">
        <v>98</v>
      </c>
      <c r="L3" s="550" t="s">
        <v>226</v>
      </c>
      <c r="M3" s="550" t="s">
        <v>227</v>
      </c>
      <c r="N3" s="550" t="s">
        <v>228</v>
      </c>
      <c r="O3" s="550" t="s">
        <v>229</v>
      </c>
      <c r="P3" s="395"/>
    </row>
    <row r="4" spans="1:17" s="438" customFormat="1" ht="20.100000000000001" customHeight="1">
      <c r="A4" s="395"/>
      <c r="B4" s="549"/>
      <c r="C4" s="549"/>
      <c r="D4" s="1809" t="s">
        <v>448</v>
      </c>
      <c r="E4" s="1809"/>
      <c r="F4" s="1809"/>
      <c r="G4" s="1809"/>
      <c r="H4" s="1809"/>
      <c r="I4" s="1809"/>
      <c r="J4" s="1809"/>
      <c r="K4" s="1809"/>
      <c r="L4" s="1809"/>
      <c r="M4" s="1809"/>
      <c r="N4" s="1809"/>
      <c r="O4" s="1809"/>
      <c r="P4" s="395"/>
    </row>
    <row r="5" spans="1:17" s="438" customFormat="1" ht="20.100000000000001" customHeight="1">
      <c r="A5" s="395"/>
      <c r="B5" s="549"/>
      <c r="C5" s="549"/>
      <c r="D5" s="1808" t="s">
        <v>452</v>
      </c>
      <c r="E5" s="1808"/>
      <c r="F5" s="1808"/>
      <c r="G5" s="1808" t="s">
        <v>453</v>
      </c>
      <c r="H5" s="1808"/>
      <c r="I5" s="1808"/>
      <c r="J5" s="1808"/>
      <c r="K5" s="1808"/>
      <c r="L5" s="1808"/>
      <c r="M5" s="1808"/>
      <c r="N5" s="1808"/>
      <c r="O5" s="1808"/>
      <c r="P5" s="395"/>
    </row>
    <row r="6" spans="1:17" s="438" customFormat="1" ht="20.100000000000001" customHeight="1">
      <c r="A6" s="395"/>
      <c r="B6" s="1806"/>
      <c r="C6" s="1806"/>
      <c r="D6" s="1807"/>
      <c r="E6" s="1808" t="s">
        <v>1335</v>
      </c>
      <c r="F6" s="1808" t="s">
        <v>1336</v>
      </c>
      <c r="G6" s="1807"/>
      <c r="H6" s="1808" t="s">
        <v>513</v>
      </c>
      <c r="I6" s="1808" t="s">
        <v>1337</v>
      </c>
      <c r="J6" s="1808" t="s">
        <v>1338</v>
      </c>
      <c r="K6" s="1808" t="s">
        <v>1339</v>
      </c>
      <c r="L6" s="1808" t="s">
        <v>1340</v>
      </c>
      <c r="M6" s="1808" t="s">
        <v>1341</v>
      </c>
      <c r="N6" s="1808" t="s">
        <v>1342</v>
      </c>
      <c r="O6" s="1808" t="s">
        <v>507</v>
      </c>
      <c r="P6" s="395"/>
    </row>
    <row r="7" spans="1:17" s="438" customFormat="1" ht="20.100000000000001" customHeight="1">
      <c r="A7" s="395"/>
      <c r="B7" s="1806"/>
      <c r="C7" s="1806"/>
      <c r="D7" s="1807"/>
      <c r="E7" s="1808"/>
      <c r="F7" s="1808"/>
      <c r="G7" s="1807"/>
      <c r="H7" s="1808"/>
      <c r="I7" s="1808"/>
      <c r="J7" s="1808"/>
      <c r="K7" s="1808"/>
      <c r="L7" s="1808"/>
      <c r="M7" s="1808"/>
      <c r="N7" s="1808"/>
      <c r="O7" s="1808"/>
      <c r="P7" s="395"/>
    </row>
    <row r="8" spans="1:17" s="438" customFormat="1" ht="20.100000000000001" customHeight="1">
      <c r="A8" s="125"/>
      <c r="B8" s="549"/>
      <c r="C8" s="549"/>
      <c r="D8" s="550"/>
      <c r="E8" s="1808"/>
      <c r="F8" s="1808"/>
      <c r="G8" s="1807"/>
      <c r="H8" s="1808"/>
      <c r="I8" s="1808"/>
      <c r="J8" s="1808"/>
      <c r="K8" s="1808"/>
      <c r="L8" s="1808"/>
      <c r="M8" s="1808"/>
      <c r="N8" s="1808"/>
      <c r="O8" s="1808"/>
      <c r="P8" s="125"/>
    </row>
    <row r="9" spans="1:17" s="438" customFormat="1" ht="20.100000000000001" customHeight="1">
      <c r="A9" s="5"/>
      <c r="B9" s="551" t="s">
        <v>461</v>
      </c>
      <c r="C9" s="552" t="s">
        <v>462</v>
      </c>
      <c r="D9" s="1468">
        <v>5641450.2708599996</v>
      </c>
      <c r="E9" s="1468">
        <v>5641450.2708599996</v>
      </c>
      <c r="F9" s="1468">
        <v>0</v>
      </c>
      <c r="G9" s="1468">
        <v>0</v>
      </c>
      <c r="H9" s="1468">
        <v>0</v>
      </c>
      <c r="I9" s="1468">
        <v>0</v>
      </c>
      <c r="J9" s="1468">
        <v>0</v>
      </c>
      <c r="K9" s="1468">
        <v>0</v>
      </c>
      <c r="L9" s="1468">
        <v>0</v>
      </c>
      <c r="M9" s="1468">
        <v>0</v>
      </c>
      <c r="N9" s="1468">
        <v>0</v>
      </c>
      <c r="O9" s="1468">
        <v>0</v>
      </c>
      <c r="P9" s="5"/>
    </row>
    <row r="10" spans="1:17" s="438" customFormat="1" ht="20.100000000000001" customHeight="1">
      <c r="A10" s="5"/>
      <c r="B10" s="553" t="s">
        <v>246</v>
      </c>
      <c r="C10" s="554" t="s">
        <v>463</v>
      </c>
      <c r="D10" s="1469">
        <v>54952307.659719996</v>
      </c>
      <c r="E10" s="1469">
        <v>54775958.816630006</v>
      </c>
      <c r="F10" s="1469">
        <v>176348.84309000001</v>
      </c>
      <c r="G10" s="1469">
        <v>2217515.9938599998</v>
      </c>
      <c r="H10" s="1469">
        <v>1459306.6455699999</v>
      </c>
      <c r="I10" s="1469">
        <v>153242.49919</v>
      </c>
      <c r="J10" s="1469">
        <v>158668.39648000002</v>
      </c>
      <c r="K10" s="1469">
        <v>163023.30437</v>
      </c>
      <c r="L10" s="1469">
        <v>181863.97706</v>
      </c>
      <c r="M10" s="1469">
        <v>67854.052720000007</v>
      </c>
      <c r="N10" s="1469">
        <v>33557.118470000001</v>
      </c>
      <c r="O10" s="1469">
        <v>2217382.9452299997</v>
      </c>
      <c r="P10" s="5"/>
    </row>
    <row r="11" spans="1:17" s="438" customFormat="1" ht="20.100000000000001" customHeight="1">
      <c r="A11" s="5"/>
      <c r="B11" s="553" t="s">
        <v>248</v>
      </c>
      <c r="C11" s="554" t="s">
        <v>464</v>
      </c>
      <c r="D11" s="1469">
        <v>382038.48145999998</v>
      </c>
      <c r="E11" s="1469">
        <v>382038.48145999998</v>
      </c>
      <c r="F11" s="1469">
        <v>0</v>
      </c>
      <c r="G11" s="1469">
        <v>0</v>
      </c>
      <c r="H11" s="1469">
        <v>0</v>
      </c>
      <c r="I11" s="1469">
        <v>0</v>
      </c>
      <c r="J11" s="1469">
        <v>0</v>
      </c>
      <c r="K11" s="1469">
        <v>0</v>
      </c>
      <c r="L11" s="1469">
        <v>0</v>
      </c>
      <c r="M11" s="1469">
        <v>0</v>
      </c>
      <c r="N11" s="1469">
        <v>0</v>
      </c>
      <c r="O11" s="1469">
        <v>0</v>
      </c>
      <c r="P11" s="5"/>
    </row>
    <row r="12" spans="1:17" s="438" customFormat="1" ht="20.100000000000001" customHeight="1">
      <c r="A12" s="5"/>
      <c r="B12" s="553" t="s">
        <v>465</v>
      </c>
      <c r="C12" s="1660" t="s">
        <v>466</v>
      </c>
      <c r="D12" s="1469">
        <v>1150695.4948</v>
      </c>
      <c r="E12" s="1469">
        <v>1150695.42032</v>
      </c>
      <c r="F12" s="1469">
        <v>7.4480000000000005E-2</v>
      </c>
      <c r="G12" s="1469">
        <v>30.16</v>
      </c>
      <c r="H12" s="1469">
        <v>0</v>
      </c>
      <c r="I12" s="1469">
        <v>0</v>
      </c>
      <c r="J12" s="1469">
        <v>30.16</v>
      </c>
      <c r="K12" s="1469">
        <v>0</v>
      </c>
      <c r="L12" s="1469">
        <v>0</v>
      </c>
      <c r="M12" s="1469">
        <v>0</v>
      </c>
      <c r="N12" s="1469">
        <v>0</v>
      </c>
      <c r="O12" s="1469">
        <v>30.16</v>
      </c>
      <c r="P12" s="5"/>
    </row>
    <row r="13" spans="1:17" s="438" customFormat="1" ht="20.100000000000001" customHeight="1">
      <c r="A13" s="5"/>
      <c r="B13" s="553" t="s">
        <v>467</v>
      </c>
      <c r="C13" s="554" t="s">
        <v>468</v>
      </c>
      <c r="D13" s="1469">
        <v>570850.42145000002</v>
      </c>
      <c r="E13" s="1469">
        <v>570850.42145000002</v>
      </c>
      <c r="F13" s="1469">
        <v>0</v>
      </c>
      <c r="G13" s="1469">
        <v>0</v>
      </c>
      <c r="H13" s="1469">
        <v>0</v>
      </c>
      <c r="I13" s="1469">
        <v>0</v>
      </c>
      <c r="J13" s="1469">
        <v>0</v>
      </c>
      <c r="K13" s="1469">
        <v>0</v>
      </c>
      <c r="L13" s="1469">
        <v>0</v>
      </c>
      <c r="M13" s="1469">
        <v>0</v>
      </c>
      <c r="N13" s="1469">
        <v>0</v>
      </c>
      <c r="O13" s="1469">
        <v>0</v>
      </c>
      <c r="P13" s="5"/>
    </row>
    <row r="14" spans="1:17" s="438" customFormat="1" ht="20.100000000000001" customHeight="1">
      <c r="A14" s="5"/>
      <c r="B14" s="553" t="s">
        <v>469</v>
      </c>
      <c r="C14" s="554" t="s">
        <v>470</v>
      </c>
      <c r="D14" s="1469">
        <v>990324.12284000008</v>
      </c>
      <c r="E14" s="1469">
        <v>990324.01089000003</v>
      </c>
      <c r="F14" s="1469">
        <v>0.11195000000000001</v>
      </c>
      <c r="G14" s="1469">
        <v>72554.981650000002</v>
      </c>
      <c r="H14" s="1469">
        <v>71061.375200000009</v>
      </c>
      <c r="I14" s="1469">
        <v>15.076379999999999</v>
      </c>
      <c r="J14" s="1469">
        <v>0.38064999999999999</v>
      </c>
      <c r="K14" s="1469">
        <v>161.90839000000003</v>
      </c>
      <c r="L14" s="1469">
        <v>68.605559999999997</v>
      </c>
      <c r="M14" s="1469">
        <v>1247.6354699999999</v>
      </c>
      <c r="N14" s="1469">
        <v>0</v>
      </c>
      <c r="O14" s="1469">
        <v>72554.981650000002</v>
      </c>
      <c r="P14" s="5"/>
    </row>
    <row r="15" spans="1:17" s="438" customFormat="1" ht="20.100000000000001" customHeight="1">
      <c r="A15" s="5"/>
      <c r="B15" s="553" t="s">
        <v>471</v>
      </c>
      <c r="C15" s="554" t="s">
        <v>472</v>
      </c>
      <c r="D15" s="1469">
        <v>18192238.5275</v>
      </c>
      <c r="E15" s="1469">
        <v>18174372.286320001</v>
      </c>
      <c r="F15" s="1469">
        <v>17866.241180000001</v>
      </c>
      <c r="G15" s="1469">
        <v>1155026.4758300001</v>
      </c>
      <c r="H15" s="1469">
        <v>853343.92675999994</v>
      </c>
      <c r="I15" s="1469">
        <v>78276.070170000006</v>
      </c>
      <c r="J15" s="1469">
        <v>58345.583960000004</v>
      </c>
      <c r="K15" s="1469">
        <v>63148.563600000001</v>
      </c>
      <c r="L15" s="1469">
        <v>52719.510340000001</v>
      </c>
      <c r="M15" s="1469">
        <v>43008.766340000002</v>
      </c>
      <c r="N15" s="1469">
        <v>6184.0546599999998</v>
      </c>
      <c r="O15" s="1469">
        <v>1154893.4272</v>
      </c>
      <c r="P15" s="5"/>
    </row>
    <row r="16" spans="1:17" s="438" customFormat="1" ht="20.100000000000001" customHeight="1">
      <c r="A16" s="5"/>
      <c r="B16" s="553" t="s">
        <v>473</v>
      </c>
      <c r="C16" s="554" t="s">
        <v>1343</v>
      </c>
      <c r="D16" s="1469">
        <v>14147435.0735</v>
      </c>
      <c r="E16" s="1469">
        <v>14129596.415340001</v>
      </c>
      <c r="F16" s="1469">
        <v>17838.658159999999</v>
      </c>
      <c r="G16" s="1469">
        <v>927817.94484000001</v>
      </c>
      <c r="H16" s="1469">
        <v>717700.47767999989</v>
      </c>
      <c r="I16" s="1469">
        <v>77564.394489999991</v>
      </c>
      <c r="J16" s="1469">
        <v>57566.788070000002</v>
      </c>
      <c r="K16" s="1469">
        <v>37094.090179999999</v>
      </c>
      <c r="L16" s="1469">
        <v>26843.918079999999</v>
      </c>
      <c r="M16" s="1469">
        <v>6591.8382499999998</v>
      </c>
      <c r="N16" s="1469">
        <v>4456.4380899999996</v>
      </c>
      <c r="O16" s="1469">
        <v>927684.89621000004</v>
      </c>
      <c r="P16" s="5"/>
    </row>
    <row r="17" spans="1:16" s="438" customFormat="1" ht="20.100000000000001" customHeight="1">
      <c r="A17" s="5"/>
      <c r="B17" s="553" t="s">
        <v>475</v>
      </c>
      <c r="C17" s="554" t="s">
        <v>476</v>
      </c>
      <c r="D17" s="1469">
        <v>33666160.611669995</v>
      </c>
      <c r="E17" s="1469">
        <v>33507678.19619</v>
      </c>
      <c r="F17" s="1469">
        <v>158482.41548</v>
      </c>
      <c r="G17" s="1469">
        <v>989904.37638000003</v>
      </c>
      <c r="H17" s="1469">
        <v>534901.34360999998</v>
      </c>
      <c r="I17" s="1469">
        <v>74951.352639999997</v>
      </c>
      <c r="J17" s="1469">
        <v>100292.27187000001</v>
      </c>
      <c r="K17" s="1469">
        <v>99712.832380000007</v>
      </c>
      <c r="L17" s="1469">
        <v>129075.86116</v>
      </c>
      <c r="M17" s="1469">
        <v>23597.650909999997</v>
      </c>
      <c r="N17" s="1469">
        <v>27373.06381</v>
      </c>
      <c r="O17" s="1469">
        <v>989904.37638000003</v>
      </c>
      <c r="P17" s="5"/>
    </row>
    <row r="18" spans="1:16" s="438" customFormat="1" ht="20.100000000000001" customHeight="1">
      <c r="A18" s="5"/>
      <c r="B18" s="553" t="s">
        <v>477</v>
      </c>
      <c r="C18" s="554" t="s">
        <v>478</v>
      </c>
      <c r="D18" s="1469">
        <v>21228219.150479998</v>
      </c>
      <c r="E18" s="1469">
        <v>21228219.150479998</v>
      </c>
      <c r="F18" s="1469">
        <v>0</v>
      </c>
      <c r="G18" s="1469">
        <v>4869.3916999999992</v>
      </c>
      <c r="H18" s="1469">
        <v>4829.5384000000004</v>
      </c>
      <c r="I18" s="1469">
        <v>0</v>
      </c>
      <c r="J18" s="1469">
        <v>0</v>
      </c>
      <c r="K18" s="1469">
        <v>0</v>
      </c>
      <c r="L18" s="1469">
        <v>0</v>
      </c>
      <c r="M18" s="1469">
        <v>0</v>
      </c>
      <c r="N18" s="1469">
        <v>39.853300000000004</v>
      </c>
      <c r="O18" s="1469">
        <v>4869.3916999999992</v>
      </c>
      <c r="P18" s="5"/>
    </row>
    <row r="19" spans="1:16" s="438" customFormat="1" ht="20.100000000000001" customHeight="1">
      <c r="A19" s="5"/>
      <c r="B19" s="553" t="s">
        <v>479</v>
      </c>
      <c r="C19" s="554" t="s">
        <v>464</v>
      </c>
      <c r="D19" s="1469">
        <v>964857.33626000001</v>
      </c>
      <c r="E19" s="1469">
        <v>964857.33626000001</v>
      </c>
      <c r="F19" s="1469">
        <v>0</v>
      </c>
      <c r="G19" s="1469">
        <v>0</v>
      </c>
      <c r="H19" s="1469">
        <v>0</v>
      </c>
      <c r="I19" s="1469">
        <v>0</v>
      </c>
      <c r="J19" s="1469">
        <v>0</v>
      </c>
      <c r="K19" s="1469">
        <v>0</v>
      </c>
      <c r="L19" s="1469">
        <v>0</v>
      </c>
      <c r="M19" s="1469">
        <v>0</v>
      </c>
      <c r="N19" s="1469">
        <v>0</v>
      </c>
      <c r="O19" s="1469">
        <v>0</v>
      </c>
      <c r="P19" s="5"/>
    </row>
    <row r="20" spans="1:16" s="438" customFormat="1" ht="20.100000000000001" customHeight="1">
      <c r="A20" s="5"/>
      <c r="B20" s="553" t="s">
        <v>480</v>
      </c>
      <c r="C20" s="554" t="s">
        <v>466</v>
      </c>
      <c r="D20" s="1469">
        <v>16200729.7995</v>
      </c>
      <c r="E20" s="1469">
        <v>16200729.7995</v>
      </c>
      <c r="F20" s="1469">
        <v>0</v>
      </c>
      <c r="G20" s="1469">
        <v>0</v>
      </c>
      <c r="H20" s="1469">
        <v>0</v>
      </c>
      <c r="I20" s="1469">
        <v>0</v>
      </c>
      <c r="J20" s="1469">
        <v>0</v>
      </c>
      <c r="K20" s="1469">
        <v>0</v>
      </c>
      <c r="L20" s="1469">
        <v>0</v>
      </c>
      <c r="M20" s="1469">
        <v>0</v>
      </c>
      <c r="N20" s="1469">
        <v>0</v>
      </c>
      <c r="O20" s="1469">
        <v>0</v>
      </c>
      <c r="P20" s="5"/>
    </row>
    <row r="21" spans="1:16" s="438" customFormat="1" ht="20.100000000000001" customHeight="1">
      <c r="A21" s="5"/>
      <c r="B21" s="553" t="s">
        <v>481</v>
      </c>
      <c r="C21" s="554" t="s">
        <v>468</v>
      </c>
      <c r="D21" s="1469">
        <v>620070.39707999991</v>
      </c>
      <c r="E21" s="1469">
        <v>620070.39707999991</v>
      </c>
      <c r="F21" s="1469">
        <v>0</v>
      </c>
      <c r="G21" s="1469">
        <v>0</v>
      </c>
      <c r="H21" s="1469">
        <v>0</v>
      </c>
      <c r="I21" s="1469">
        <v>0</v>
      </c>
      <c r="J21" s="1469">
        <v>0</v>
      </c>
      <c r="K21" s="1469">
        <v>0</v>
      </c>
      <c r="L21" s="1469">
        <v>0</v>
      </c>
      <c r="M21" s="1469">
        <v>0</v>
      </c>
      <c r="N21" s="1469">
        <v>0</v>
      </c>
      <c r="O21" s="1469">
        <v>0</v>
      </c>
      <c r="P21" s="5"/>
    </row>
    <row r="22" spans="1:16" s="438" customFormat="1" ht="20.100000000000001" customHeight="1">
      <c r="A22" s="5"/>
      <c r="B22" s="553" t="s">
        <v>482</v>
      </c>
      <c r="C22" s="554" t="s">
        <v>470</v>
      </c>
      <c r="D22" s="1469">
        <v>930265.98268000002</v>
      </c>
      <c r="E22" s="1469">
        <v>930265.98268000002</v>
      </c>
      <c r="F22" s="1469">
        <v>0</v>
      </c>
      <c r="G22" s="1469">
        <v>0</v>
      </c>
      <c r="H22" s="1469">
        <v>0</v>
      </c>
      <c r="I22" s="1469">
        <v>0</v>
      </c>
      <c r="J22" s="1469">
        <v>0</v>
      </c>
      <c r="K22" s="1469">
        <v>0</v>
      </c>
      <c r="L22" s="1469">
        <v>0</v>
      </c>
      <c r="M22" s="1469">
        <v>0</v>
      </c>
      <c r="N22" s="1469">
        <v>0</v>
      </c>
      <c r="O22" s="1469">
        <v>0</v>
      </c>
      <c r="P22" s="5"/>
    </row>
    <row r="23" spans="1:16" s="438" customFormat="1" ht="20.100000000000001" customHeight="1">
      <c r="A23" s="5"/>
      <c r="B23" s="553" t="s">
        <v>483</v>
      </c>
      <c r="C23" s="554" t="s">
        <v>472</v>
      </c>
      <c r="D23" s="1469">
        <v>2512295.6349599999</v>
      </c>
      <c r="E23" s="1469">
        <v>2512295.6349599999</v>
      </c>
      <c r="F23" s="1469">
        <v>0</v>
      </c>
      <c r="G23" s="1469">
        <v>4869.3916999999992</v>
      </c>
      <c r="H23" s="1469">
        <v>4829.5384000000004</v>
      </c>
      <c r="I23" s="1469">
        <v>0</v>
      </c>
      <c r="J23" s="1469">
        <v>0</v>
      </c>
      <c r="K23" s="1469">
        <v>0</v>
      </c>
      <c r="L23" s="1469">
        <v>0</v>
      </c>
      <c r="M23" s="1469">
        <v>0</v>
      </c>
      <c r="N23" s="1469">
        <v>39.853300000000004</v>
      </c>
      <c r="O23" s="1469">
        <v>4869.3916999999992</v>
      </c>
      <c r="P23" s="5"/>
    </row>
    <row r="24" spans="1:16" s="438" customFormat="1" ht="20.100000000000001" customHeight="1">
      <c r="A24" s="5"/>
      <c r="B24" s="553" t="s">
        <v>484</v>
      </c>
      <c r="C24" s="554" t="s">
        <v>303</v>
      </c>
      <c r="D24" s="1469">
        <v>16080464.407430001</v>
      </c>
      <c r="E24" s="1469"/>
      <c r="F24" s="1469"/>
      <c r="G24" s="1469">
        <v>365611.72202000004</v>
      </c>
      <c r="H24" s="1469"/>
      <c r="I24" s="1469"/>
      <c r="J24" s="1469"/>
      <c r="K24" s="1469"/>
      <c r="L24" s="1469"/>
      <c r="M24" s="1469"/>
      <c r="N24" s="1469"/>
      <c r="O24" s="1469">
        <v>365611.72202000004</v>
      </c>
      <c r="P24" s="5"/>
    </row>
    <row r="25" spans="1:16" s="438" customFormat="1" ht="20.100000000000001" customHeight="1">
      <c r="A25" s="5"/>
      <c r="B25" s="553" t="s">
        <v>485</v>
      </c>
      <c r="C25" s="554" t="s">
        <v>464</v>
      </c>
      <c r="D25" s="1469">
        <v>0</v>
      </c>
      <c r="E25" s="1469"/>
      <c r="F25" s="1469"/>
      <c r="G25" s="1469">
        <v>0</v>
      </c>
      <c r="H25" s="1469"/>
      <c r="I25" s="1469"/>
      <c r="J25" s="1469"/>
      <c r="K25" s="1469"/>
      <c r="L25" s="1469"/>
      <c r="M25" s="1469"/>
      <c r="N25" s="1469"/>
      <c r="O25" s="1469">
        <v>0</v>
      </c>
      <c r="P25" s="5"/>
    </row>
    <row r="26" spans="1:16" s="438" customFormat="1" ht="20.100000000000001" customHeight="1">
      <c r="A26" s="5"/>
      <c r="B26" s="553" t="s">
        <v>486</v>
      </c>
      <c r="C26" s="554" t="s">
        <v>466</v>
      </c>
      <c r="D26" s="1469">
        <v>169080.93512000001</v>
      </c>
      <c r="E26" s="1469"/>
      <c r="F26" s="1469"/>
      <c r="G26" s="1469">
        <v>0</v>
      </c>
      <c r="H26" s="1469"/>
      <c r="I26" s="1469"/>
      <c r="J26" s="1469"/>
      <c r="K26" s="1469"/>
      <c r="L26" s="1469"/>
      <c r="M26" s="1469"/>
      <c r="N26" s="1469"/>
      <c r="O26" s="1469">
        <v>0</v>
      </c>
      <c r="P26" s="5"/>
    </row>
    <row r="27" spans="1:16" s="438" customFormat="1" ht="20.100000000000001" customHeight="1">
      <c r="A27" s="5"/>
      <c r="B27" s="553" t="s">
        <v>487</v>
      </c>
      <c r="C27" s="554" t="s">
        <v>468</v>
      </c>
      <c r="D27" s="1469">
        <v>660907.14493000007</v>
      </c>
      <c r="E27" s="1469"/>
      <c r="F27" s="1469"/>
      <c r="G27" s="1469">
        <v>0</v>
      </c>
      <c r="H27" s="1469"/>
      <c r="I27" s="1469"/>
      <c r="J27" s="1469"/>
      <c r="K27" s="1469"/>
      <c r="L27" s="1469"/>
      <c r="M27" s="1469"/>
      <c r="N27" s="1469"/>
      <c r="O27" s="1469">
        <v>0</v>
      </c>
      <c r="P27" s="5"/>
    </row>
    <row r="28" spans="1:16" s="438" customFormat="1" ht="20.100000000000001" customHeight="1">
      <c r="A28" s="5"/>
      <c r="B28" s="553" t="s">
        <v>488</v>
      </c>
      <c r="C28" s="554" t="s">
        <v>470</v>
      </c>
      <c r="D28" s="1469">
        <v>513005.19044999999</v>
      </c>
      <c r="E28" s="1469"/>
      <c r="F28" s="1469"/>
      <c r="G28" s="1469">
        <v>1918.13069</v>
      </c>
      <c r="H28" s="1469"/>
      <c r="I28" s="1469"/>
      <c r="J28" s="1469"/>
      <c r="K28" s="1469"/>
      <c r="L28" s="1469"/>
      <c r="M28" s="1469"/>
      <c r="N28" s="1469"/>
      <c r="O28" s="1469">
        <v>1918.13069</v>
      </c>
      <c r="P28" s="5"/>
    </row>
    <row r="29" spans="1:16" s="438" customFormat="1" ht="20.100000000000001" customHeight="1">
      <c r="A29" s="5"/>
      <c r="B29" s="553" t="s">
        <v>489</v>
      </c>
      <c r="C29" s="554" t="s">
        <v>472</v>
      </c>
      <c r="D29" s="1469">
        <v>11873398.26168</v>
      </c>
      <c r="E29" s="1469"/>
      <c r="F29" s="1469"/>
      <c r="G29" s="1469">
        <v>350816.98087000003</v>
      </c>
      <c r="H29" s="1469"/>
      <c r="I29" s="1469"/>
      <c r="J29" s="1469"/>
      <c r="K29" s="1469"/>
      <c r="L29" s="1469"/>
      <c r="M29" s="1469"/>
      <c r="N29" s="1469"/>
      <c r="O29" s="1469">
        <v>350816.98087000003</v>
      </c>
      <c r="P29" s="5"/>
    </row>
    <row r="30" spans="1:16" s="438" customFormat="1" ht="20.100000000000001" customHeight="1">
      <c r="A30" s="5"/>
      <c r="B30" s="555" t="s">
        <v>490</v>
      </c>
      <c r="C30" s="556" t="s">
        <v>476</v>
      </c>
      <c r="D30" s="1470">
        <v>2864072.87525</v>
      </c>
      <c r="E30" s="1470"/>
      <c r="F30" s="1470"/>
      <c r="G30" s="1470">
        <v>12876.61046</v>
      </c>
      <c r="H30" s="1470"/>
      <c r="I30" s="1470"/>
      <c r="J30" s="1470"/>
      <c r="K30" s="1470"/>
      <c r="L30" s="1470"/>
      <c r="M30" s="1470"/>
      <c r="N30" s="1470"/>
      <c r="O30" s="1470">
        <v>12876.61046</v>
      </c>
      <c r="P30" s="5"/>
    </row>
    <row r="31" spans="1:16" s="438" customFormat="1" ht="20.100000000000001" customHeight="1" thickBot="1">
      <c r="A31" s="5"/>
      <c r="B31" s="557" t="s">
        <v>491</v>
      </c>
      <c r="C31" s="260" t="s">
        <v>40</v>
      </c>
      <c r="D31" s="1471">
        <v>97902441.48849</v>
      </c>
      <c r="E31" s="1471">
        <v>81645628.237970009</v>
      </c>
      <c r="F31" s="1471">
        <v>176348.84309000001</v>
      </c>
      <c r="G31" s="1471">
        <v>2587997.1075799996</v>
      </c>
      <c r="H31" s="1471">
        <v>1464136.1839699999</v>
      </c>
      <c r="I31" s="1471">
        <v>153242.49919</v>
      </c>
      <c r="J31" s="1471">
        <v>158668.39648000002</v>
      </c>
      <c r="K31" s="1471">
        <v>163023.30437</v>
      </c>
      <c r="L31" s="1471">
        <v>181863.97706</v>
      </c>
      <c r="M31" s="1471">
        <v>67854.052720000007</v>
      </c>
      <c r="N31" s="1471">
        <v>33596.971770000004</v>
      </c>
      <c r="O31" s="1471">
        <v>2587864.0589499995</v>
      </c>
      <c r="P31" s="5"/>
    </row>
    <row r="33" spans="3:4">
      <c r="C33" s="823" t="s">
        <v>1738</v>
      </c>
      <c r="D33" s="824">
        <v>3.8788225188466856E-2</v>
      </c>
    </row>
  </sheetData>
  <mergeCells count="17">
    <mergeCell ref="M6:M8"/>
    <mergeCell ref="N6:N8"/>
    <mergeCell ref="D4:O4"/>
    <mergeCell ref="D5:F5"/>
    <mergeCell ref="G5:O5"/>
    <mergeCell ref="G6:G8"/>
    <mergeCell ref="H6:H8"/>
    <mergeCell ref="O6:O8"/>
    <mergeCell ref="I6:I8"/>
    <mergeCell ref="J6:J8"/>
    <mergeCell ref="K6:K8"/>
    <mergeCell ref="L6:L8"/>
    <mergeCell ref="B6:B7"/>
    <mergeCell ref="C6:C7"/>
    <mergeCell ref="D6:D7"/>
    <mergeCell ref="E6:E8"/>
    <mergeCell ref="F6:F8"/>
  </mergeCells>
  <hyperlinks>
    <hyperlink ref="Q2" location="Índice!A1" display="Voltar ao Índice" xr:uid="{C3D4E36F-2533-477F-8053-5AA7F3BEB4E1}"/>
  </hyperlinks>
  <pageMargins left="0.70866141732283472" right="0.70866141732283472" top="0.74803149606299213" bottom="0.74803149606299213" header="0.31496062992125984" footer="0.31496062992125984"/>
  <pageSetup paperSize="9" scale="91" fitToHeight="0" orientation="landscape" r:id="rId1"/>
  <headerFooter>
    <oddHeader>&amp;CPT
Anexo XV</oddHeader>
    <oddFooter>&amp;C&amp;P</oddFooter>
  </headerFooter>
  <ignoredErrors>
    <ignoredError sqref="B9:C31"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715F8-0EC0-44A0-9513-589188D33B9C}">
  <dimension ref="A1:L19"/>
  <sheetViews>
    <sheetView showGridLines="0" zoomScale="90" zoomScaleNormal="90" zoomScalePageLayoutView="80" workbookViewId="0">
      <selection activeCell="L1" sqref="L1"/>
    </sheetView>
  </sheetViews>
  <sheetFormatPr defaultColWidth="8.7109375" defaultRowHeight="14.25"/>
  <cols>
    <col min="1" max="2" width="4.7109375" style="5" customWidth="1"/>
    <col min="3" max="3" width="24.42578125" style="5" customWidth="1"/>
    <col min="4" max="10" width="20.7109375" style="5" customWidth="1"/>
    <col min="11" max="11" width="4.7109375" style="5" customWidth="1"/>
    <col min="12" max="12" width="15.140625" style="5" customWidth="1"/>
    <col min="13" max="16384" width="8.7109375" style="5"/>
  </cols>
  <sheetData>
    <row r="1" spans="1:12" ht="18.75">
      <c r="B1" s="3"/>
      <c r="C1" s="3" t="s">
        <v>2237</v>
      </c>
      <c r="D1" s="3"/>
      <c r="E1" s="3"/>
      <c r="F1" s="3"/>
      <c r="G1" s="3"/>
      <c r="H1" s="3"/>
      <c r="L1" s="66" t="s">
        <v>893</v>
      </c>
    </row>
    <row r="2" spans="1:12" ht="15">
      <c r="B2" s="19"/>
      <c r="C2" s="153" t="s">
        <v>1039</v>
      </c>
      <c r="D2" s="124"/>
      <c r="E2" s="124"/>
      <c r="H2" s="124"/>
      <c r="I2" s="124"/>
      <c r="J2" s="11"/>
    </row>
    <row r="3" spans="1:12" ht="16.5" customHeight="1">
      <c r="B3" s="19"/>
      <c r="C3" s="1801"/>
      <c r="D3" s="1802"/>
      <c r="E3" s="124"/>
      <c r="F3" s="1810"/>
      <c r="G3" s="1810"/>
      <c r="H3" s="124"/>
      <c r="I3" s="124"/>
      <c r="J3" s="11"/>
    </row>
    <row r="4" spans="1:12" s="125" customFormat="1" ht="20.100000000000001" customHeight="1">
      <c r="B4" s="123"/>
      <c r="C4" s="123"/>
      <c r="D4" s="69" t="s">
        <v>4</v>
      </c>
      <c r="E4" s="69" t="s">
        <v>5</v>
      </c>
      <c r="F4" s="69" t="s">
        <v>6</v>
      </c>
      <c r="G4" s="69" t="s">
        <v>41</v>
      </c>
      <c r="H4" s="69" t="s">
        <v>42</v>
      </c>
      <c r="I4" s="69" t="s">
        <v>1090</v>
      </c>
      <c r="J4" s="69" t="s">
        <v>97</v>
      </c>
      <c r="K4" s="825"/>
    </row>
    <row r="5" spans="1:12" s="154" customFormat="1" ht="20.100000000000001" customHeight="1">
      <c r="A5" s="177"/>
      <c r="B5" s="1659"/>
      <c r="C5" s="1659"/>
      <c r="D5" s="1751" t="s">
        <v>448</v>
      </c>
      <c r="E5" s="1751"/>
      <c r="F5" s="1751"/>
      <c r="G5" s="1751"/>
      <c r="H5" s="1751" t="s">
        <v>514</v>
      </c>
      <c r="I5" s="1751" t="s">
        <v>515</v>
      </c>
      <c r="J5" s="1751" t="s">
        <v>516</v>
      </c>
      <c r="K5" s="339"/>
    </row>
    <row r="6" spans="1:12" s="154" customFormat="1" ht="20.100000000000001" customHeight="1">
      <c r="A6" s="177"/>
      <c r="B6" s="1659"/>
      <c r="C6" s="1659"/>
      <c r="D6" s="1657"/>
      <c r="E6" s="1750" t="s">
        <v>517</v>
      </c>
      <c r="F6" s="1750"/>
      <c r="G6" s="1811" t="s">
        <v>518</v>
      </c>
      <c r="H6" s="1750"/>
      <c r="I6" s="1750"/>
      <c r="J6" s="1750"/>
      <c r="K6" s="339"/>
    </row>
    <row r="7" spans="1:12" s="154" customFormat="1" ht="20.100000000000001" customHeight="1">
      <c r="A7" s="177"/>
      <c r="B7" s="1659"/>
      <c r="C7" s="1659"/>
      <c r="D7" s="1657"/>
      <c r="E7" s="1754"/>
      <c r="F7" s="1750" t="s">
        <v>507</v>
      </c>
      <c r="G7" s="1811"/>
      <c r="H7" s="1754"/>
      <c r="I7" s="1750"/>
      <c r="J7" s="1750"/>
      <c r="K7" s="339"/>
    </row>
    <row r="8" spans="1:12" s="154" customFormat="1" ht="20.100000000000001" customHeight="1" thickBot="1">
      <c r="A8" s="177"/>
      <c r="B8" s="1658"/>
      <c r="C8" s="1658"/>
      <c r="D8" s="1658"/>
      <c r="E8" s="1755"/>
      <c r="F8" s="1752"/>
      <c r="G8" s="1812"/>
      <c r="H8" s="1755"/>
      <c r="I8" s="1752"/>
      <c r="J8" s="1752"/>
      <c r="K8" s="339"/>
    </row>
    <row r="9" spans="1:12" s="177" customFormat="1" ht="20.100000000000001" customHeight="1">
      <c r="B9" s="551" t="s">
        <v>246</v>
      </c>
      <c r="C9" s="552" t="s">
        <v>519</v>
      </c>
      <c r="D9" s="1031">
        <v>78402912.195759952</v>
      </c>
      <c r="E9" s="1031">
        <v>2222385.3855600022</v>
      </c>
      <c r="F9" s="1665">
        <v>2222252.3369300021</v>
      </c>
      <c r="G9" s="1031">
        <v>77626500.715289965</v>
      </c>
      <c r="H9" s="1031">
        <v>-1518540.9393999986</v>
      </c>
      <c r="I9" s="1666"/>
      <c r="J9" s="1031">
        <v>-7434.3428700000004</v>
      </c>
    </row>
    <row r="10" spans="1:12" s="177" customFormat="1" ht="20.100000000000001" customHeight="1">
      <c r="B10" s="749" t="s">
        <v>248</v>
      </c>
      <c r="C10" s="1667" t="s">
        <v>1087</v>
      </c>
      <c r="D10" s="1025">
        <v>44329872.926619992</v>
      </c>
      <c r="E10" s="1025">
        <v>1311740.8764500001</v>
      </c>
      <c r="F10" s="1025">
        <v>1311740.8764500001</v>
      </c>
      <c r="G10" s="1025">
        <v>43765588.097059995</v>
      </c>
      <c r="H10" s="1025">
        <v>-903556.91486000002</v>
      </c>
      <c r="I10" s="1668"/>
      <c r="J10" s="1025">
        <v>0</v>
      </c>
    </row>
    <row r="11" spans="1:12" s="177" customFormat="1" ht="20.100000000000001" customHeight="1">
      <c r="B11" s="749" t="s">
        <v>465</v>
      </c>
      <c r="C11" s="1667" t="s">
        <v>1088</v>
      </c>
      <c r="D11" s="1025">
        <v>20853083.715419997</v>
      </c>
      <c r="E11" s="1025">
        <v>763855.30310999998</v>
      </c>
      <c r="F11" s="1025">
        <v>763722.25447999989</v>
      </c>
      <c r="G11" s="1025">
        <v>20824732.300059997</v>
      </c>
      <c r="H11" s="1025">
        <v>-517313.68466999993</v>
      </c>
      <c r="I11" s="1668"/>
      <c r="J11" s="1025">
        <v>-7428.2703499999998</v>
      </c>
    </row>
    <row r="12" spans="1:12" s="177" customFormat="1" ht="20.100000000000001" customHeight="1">
      <c r="B12" s="749" t="s">
        <v>467</v>
      </c>
      <c r="C12" s="1667" t="s">
        <v>1089</v>
      </c>
      <c r="D12" s="1025">
        <v>13219955.553719975</v>
      </c>
      <c r="E12" s="1025">
        <v>146789.20600000216</v>
      </c>
      <c r="F12" s="1025">
        <v>146789.20600000216</v>
      </c>
      <c r="G12" s="1025">
        <v>13036180.318169972</v>
      </c>
      <c r="H12" s="1025">
        <v>-97670.339869998745</v>
      </c>
      <c r="I12" s="1668"/>
      <c r="J12" s="1025">
        <v>-6.072520000000484</v>
      </c>
    </row>
    <row r="13" spans="1:12" s="177" customFormat="1" ht="20.100000000000001" customHeight="1">
      <c r="B13" s="749" t="s">
        <v>475</v>
      </c>
      <c r="C13" s="1660" t="s">
        <v>303</v>
      </c>
      <c r="D13" s="1025">
        <v>16446076.129449999</v>
      </c>
      <c r="E13" s="1025">
        <v>365611.72202000004</v>
      </c>
      <c r="F13" s="1025">
        <v>365611.72202000004</v>
      </c>
      <c r="G13" s="1669"/>
      <c r="H13" s="1669"/>
      <c r="I13" s="1025">
        <v>-110753.72905999998</v>
      </c>
      <c r="J13" s="1669"/>
    </row>
    <row r="14" spans="1:12" s="177" customFormat="1" ht="20.100000000000001" customHeight="1">
      <c r="B14" s="553" t="s">
        <v>477</v>
      </c>
      <c r="C14" s="1667" t="s">
        <v>1087</v>
      </c>
      <c r="D14" s="1025">
        <v>12680795.317440001</v>
      </c>
      <c r="E14" s="1025">
        <v>358139.00137000001</v>
      </c>
      <c r="F14" s="1025">
        <v>358139.00137000001</v>
      </c>
      <c r="G14" s="1668"/>
      <c r="H14" s="1668"/>
      <c r="I14" s="1025">
        <v>-100071.88424</v>
      </c>
      <c r="J14" s="1669"/>
    </row>
    <row r="15" spans="1:12" s="177" customFormat="1" ht="20.100000000000001" customHeight="1">
      <c r="B15" s="749" t="s">
        <v>479</v>
      </c>
      <c r="C15" s="1667" t="s">
        <v>1088</v>
      </c>
      <c r="D15" s="1025">
        <v>2736395.4802600001</v>
      </c>
      <c r="E15" s="1025">
        <v>6580.6505800000004</v>
      </c>
      <c r="F15" s="1025">
        <v>6580.6505800000004</v>
      </c>
      <c r="G15" s="1668"/>
      <c r="H15" s="1668"/>
      <c r="I15" s="1025">
        <v>-8393.6255700000002</v>
      </c>
      <c r="J15" s="1669"/>
    </row>
    <row r="16" spans="1:12" s="177" customFormat="1" ht="20.100000000000001" customHeight="1">
      <c r="B16" s="753" t="s">
        <v>480</v>
      </c>
      <c r="C16" s="1670" t="s">
        <v>1089</v>
      </c>
      <c r="D16" s="1028">
        <v>1028885.3317499983</v>
      </c>
      <c r="E16" s="1028">
        <v>892.07007000002147</v>
      </c>
      <c r="F16" s="1028">
        <v>892.07007000002147</v>
      </c>
      <c r="G16" s="1671"/>
      <c r="H16" s="1671"/>
      <c r="I16" s="1028">
        <v>-2288.2192499999869</v>
      </c>
      <c r="J16" s="1672"/>
    </row>
    <row r="17" spans="2:10" s="390" customFormat="1" ht="20.100000000000001" customHeight="1" thickBot="1">
      <c r="B17" s="557" t="s">
        <v>484</v>
      </c>
      <c r="C17" s="260" t="s">
        <v>40</v>
      </c>
      <c r="D17" s="1664">
        <v>94848988.325209945</v>
      </c>
      <c r="E17" s="1664">
        <v>2587997.1075800024</v>
      </c>
      <c r="F17" s="1664">
        <v>2587864.0589500023</v>
      </c>
      <c r="G17" s="1664">
        <v>77626500.715289965</v>
      </c>
      <c r="H17" s="1664">
        <v>-1518540.9393999986</v>
      </c>
      <c r="I17" s="1664">
        <v>-110753.72905999998</v>
      </c>
      <c r="J17" s="1664">
        <v>-7434.3428700000004</v>
      </c>
    </row>
    <row r="18" spans="2:10" s="125" customFormat="1" ht="12.75"/>
    <row r="19" spans="2:10" s="125" customFormat="1" ht="12.75"/>
  </sheetData>
  <mergeCells count="11">
    <mergeCell ref="F3:G3"/>
    <mergeCell ref="D5:G5"/>
    <mergeCell ref="H5:H6"/>
    <mergeCell ref="I5:I8"/>
    <mergeCell ref="J5:J8"/>
    <mergeCell ref="E6:F6"/>
    <mergeCell ref="G6:G8"/>
    <mergeCell ref="E7:E8"/>
    <mergeCell ref="F7:F8"/>
    <mergeCell ref="H7:H8"/>
    <mergeCell ref="C3:D3"/>
  </mergeCells>
  <hyperlinks>
    <hyperlink ref="L1" location="Índice!A1" display="Voltar ao Índice" xr:uid="{DBD2D4BB-3F2C-444D-8F93-796209F12F72}"/>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9:C17"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CD7A0-A101-4889-B283-8BC16261F116}">
  <sheetPr>
    <pageSetUpPr fitToPage="1"/>
  </sheetPr>
  <dimension ref="A1:K28"/>
  <sheetViews>
    <sheetView showGridLines="0" zoomScale="90" zoomScaleNormal="90" zoomScalePageLayoutView="80" workbookViewId="0">
      <selection activeCell="K1" sqref="K1"/>
    </sheetView>
  </sheetViews>
  <sheetFormatPr defaultColWidth="8.7109375" defaultRowHeight="14.25"/>
  <cols>
    <col min="1" max="2" width="4.7109375" style="5" customWidth="1"/>
    <col min="3" max="3" width="49" style="5" customWidth="1"/>
    <col min="4" max="9" width="20.7109375" style="5" customWidth="1"/>
    <col min="10" max="10" width="4.7109375" style="5" customWidth="1"/>
    <col min="11" max="11" width="12.85546875" style="5" customWidth="1"/>
    <col min="12" max="16384" width="8.7109375" style="5"/>
  </cols>
  <sheetData>
    <row r="1" spans="1:11" ht="18.75">
      <c r="B1" s="3" t="s">
        <v>2238</v>
      </c>
      <c r="K1" s="66" t="s">
        <v>893</v>
      </c>
    </row>
    <row r="2" spans="1:11" ht="15">
      <c r="B2" s="153" t="s">
        <v>1039</v>
      </c>
      <c r="C2" s="124"/>
      <c r="D2" s="124"/>
      <c r="E2" s="1810"/>
      <c r="F2" s="1810"/>
      <c r="G2" s="124"/>
      <c r="H2" s="124"/>
      <c r="I2" s="124"/>
    </row>
    <row r="3" spans="1:11" ht="15">
      <c r="B3" s="1801"/>
      <c r="C3" s="1802"/>
      <c r="D3" s="124"/>
      <c r="E3" s="124"/>
      <c r="F3" s="124"/>
      <c r="G3" s="124"/>
      <c r="H3" s="124"/>
      <c r="I3" s="124"/>
    </row>
    <row r="4" spans="1:11" s="813" customFormat="1" ht="12.75">
      <c r="A4" s="125"/>
      <c r="B4" s="810"/>
      <c r="C4" s="810"/>
      <c r="D4" s="278" t="s">
        <v>4</v>
      </c>
      <c r="E4" s="278" t="s">
        <v>5</v>
      </c>
      <c r="F4" s="278" t="s">
        <v>6</v>
      </c>
      <c r="G4" s="278" t="s">
        <v>41</v>
      </c>
      <c r="H4" s="278" t="s">
        <v>42</v>
      </c>
      <c r="I4" s="278" t="s">
        <v>96</v>
      </c>
    </row>
    <row r="5" spans="1:11" s="154" customFormat="1" ht="16.5" customHeight="1">
      <c r="A5" s="125"/>
      <c r="B5" s="812"/>
      <c r="C5" s="812"/>
      <c r="D5" s="1751" t="s">
        <v>520</v>
      </c>
      <c r="E5" s="1751"/>
      <c r="F5" s="1751"/>
      <c r="G5" s="1751"/>
      <c r="H5" s="1751" t="s">
        <v>514</v>
      </c>
      <c r="I5" s="1751" t="s">
        <v>516</v>
      </c>
    </row>
    <row r="6" spans="1:11" s="154" customFormat="1" ht="24.95" customHeight="1">
      <c r="A6" s="177"/>
      <c r="B6" s="812"/>
      <c r="C6" s="812"/>
      <c r="D6" s="339"/>
      <c r="E6" s="1750" t="s">
        <v>517</v>
      </c>
      <c r="F6" s="1750"/>
      <c r="G6" s="811" t="s">
        <v>521</v>
      </c>
      <c r="H6" s="1750"/>
      <c r="I6" s="1750"/>
    </row>
    <row r="7" spans="1:11" s="154" customFormat="1" ht="20.100000000000001" customHeight="1">
      <c r="A7" s="177"/>
      <c r="B7" s="812"/>
      <c r="C7" s="812"/>
      <c r="D7" s="811"/>
      <c r="E7" s="1813"/>
      <c r="F7" s="1750" t="s">
        <v>507</v>
      </c>
      <c r="G7" s="1813"/>
      <c r="H7" s="1750"/>
      <c r="I7" s="1750"/>
    </row>
    <row r="8" spans="1:11" s="154" customFormat="1" ht="20.100000000000001" customHeight="1" thickBot="1">
      <c r="A8" s="177"/>
      <c r="B8" s="393"/>
      <c r="C8" s="393"/>
      <c r="D8" s="393"/>
      <c r="E8" s="1814"/>
      <c r="F8" s="1752"/>
      <c r="G8" s="1814"/>
      <c r="H8" s="1752"/>
      <c r="I8" s="1752"/>
    </row>
    <row r="9" spans="1:11" s="205" customFormat="1" ht="20.100000000000001" customHeight="1">
      <c r="B9" s="551" t="s">
        <v>246</v>
      </c>
      <c r="C9" s="552" t="s">
        <v>522</v>
      </c>
      <c r="D9" s="1031">
        <v>467492.02431999997</v>
      </c>
      <c r="E9" s="1031">
        <v>12994.039789999999</v>
      </c>
      <c r="F9" s="1031">
        <v>12994.039789999999</v>
      </c>
      <c r="G9" s="1031">
        <v>467492.02431999997</v>
      </c>
      <c r="H9" s="1031">
        <v>-15647.623820000001</v>
      </c>
      <c r="I9" s="1031">
        <v>0</v>
      </c>
    </row>
    <row r="10" spans="1:11" s="205" customFormat="1" ht="20.100000000000001" customHeight="1">
      <c r="B10" s="749" t="s">
        <v>248</v>
      </c>
      <c r="C10" s="554" t="s">
        <v>523</v>
      </c>
      <c r="D10" s="1025">
        <v>113442.24948999999</v>
      </c>
      <c r="E10" s="1025">
        <v>9560.4594099999995</v>
      </c>
      <c r="F10" s="1025">
        <v>9560.4594099999995</v>
      </c>
      <c r="G10" s="1025">
        <v>113442.24948999999</v>
      </c>
      <c r="H10" s="1025">
        <v>-5470.3382099999999</v>
      </c>
      <c r="I10" s="1025">
        <v>0</v>
      </c>
    </row>
    <row r="11" spans="1:11" s="205" customFormat="1" ht="20.100000000000001" customHeight="1">
      <c r="B11" s="749" t="s">
        <v>465</v>
      </c>
      <c r="C11" s="554" t="s">
        <v>524</v>
      </c>
      <c r="D11" s="1025">
        <v>4194846.0128600001</v>
      </c>
      <c r="E11" s="1025">
        <v>252373.24824000002</v>
      </c>
      <c r="F11" s="1025">
        <v>252373.24824000002</v>
      </c>
      <c r="G11" s="1025">
        <v>4194842.3103700001</v>
      </c>
      <c r="H11" s="1025">
        <v>-227625.93935</v>
      </c>
      <c r="I11" s="1025">
        <v>-2.4393200000000004</v>
      </c>
    </row>
    <row r="12" spans="1:11" s="205" customFormat="1" ht="20.100000000000001" customHeight="1">
      <c r="B12" s="749" t="s">
        <v>467</v>
      </c>
      <c r="C12" s="554" t="s">
        <v>525</v>
      </c>
      <c r="D12" s="1025">
        <v>466719.32334</v>
      </c>
      <c r="E12" s="1025">
        <v>533.91294999999991</v>
      </c>
      <c r="F12" s="1025">
        <v>533.91294999999991</v>
      </c>
      <c r="G12" s="1025">
        <v>466719.32334</v>
      </c>
      <c r="H12" s="1025">
        <v>-1245.6158600000001</v>
      </c>
      <c r="I12" s="1025">
        <v>0</v>
      </c>
    </row>
    <row r="13" spans="1:11" s="205" customFormat="1" ht="20.100000000000001" customHeight="1">
      <c r="B13" s="749" t="s">
        <v>469</v>
      </c>
      <c r="C13" s="554" t="s">
        <v>526</v>
      </c>
      <c r="D13" s="1025">
        <v>204477.13391999999</v>
      </c>
      <c r="E13" s="1024">
        <v>2583.0716299999999</v>
      </c>
      <c r="F13" s="1024">
        <v>2583.0716299999999</v>
      </c>
      <c r="G13" s="1025">
        <v>204477.13391999999</v>
      </c>
      <c r="H13" s="1025">
        <v>-8379.6188199999997</v>
      </c>
      <c r="I13" s="1025">
        <v>0</v>
      </c>
    </row>
    <row r="14" spans="1:11" s="205" customFormat="1" ht="20.100000000000001" customHeight="1">
      <c r="B14" s="749" t="s">
        <v>471</v>
      </c>
      <c r="C14" s="554" t="s">
        <v>527</v>
      </c>
      <c r="D14" s="1025">
        <v>1470691.69353</v>
      </c>
      <c r="E14" s="1025">
        <v>191924.27632</v>
      </c>
      <c r="F14" s="1025">
        <v>191924.27632</v>
      </c>
      <c r="G14" s="1025">
        <v>1470691.69353</v>
      </c>
      <c r="H14" s="1025">
        <v>-143688.86394000001</v>
      </c>
      <c r="I14" s="1025">
        <v>0</v>
      </c>
    </row>
    <row r="15" spans="1:11" s="205" customFormat="1" ht="20.100000000000001" customHeight="1">
      <c r="B15" s="749" t="s">
        <v>473</v>
      </c>
      <c r="C15" s="554" t="s">
        <v>528</v>
      </c>
      <c r="D15" s="1025">
        <v>3851966.6648800001</v>
      </c>
      <c r="E15" s="1025">
        <v>115266.26186</v>
      </c>
      <c r="F15" s="1025">
        <v>115263.47654</v>
      </c>
      <c r="G15" s="1025">
        <v>3851965.7572900001</v>
      </c>
      <c r="H15" s="1025">
        <v>-98965.333060000004</v>
      </c>
      <c r="I15" s="1025">
        <v>0</v>
      </c>
    </row>
    <row r="16" spans="1:11" s="205" customFormat="1" ht="20.100000000000001" customHeight="1">
      <c r="B16" s="749" t="s">
        <v>475</v>
      </c>
      <c r="C16" s="554" t="s">
        <v>529</v>
      </c>
      <c r="D16" s="1025">
        <v>1345864.4237800001</v>
      </c>
      <c r="E16" s="1025">
        <v>27341.043300000001</v>
      </c>
      <c r="F16" s="1025">
        <v>27341.043300000001</v>
      </c>
      <c r="G16" s="1025">
        <v>1345853.66276</v>
      </c>
      <c r="H16" s="1025">
        <v>-36445.442499999997</v>
      </c>
      <c r="I16" s="1025">
        <v>0</v>
      </c>
    </row>
    <row r="17" spans="2:9" s="205" customFormat="1" ht="20.100000000000001" customHeight="1">
      <c r="B17" s="553" t="s">
        <v>477</v>
      </c>
      <c r="C17" s="554" t="s">
        <v>530</v>
      </c>
      <c r="D17" s="1025">
        <v>1477563.26676</v>
      </c>
      <c r="E17" s="1025">
        <v>114852.29336</v>
      </c>
      <c r="F17" s="1025">
        <v>114852.29336</v>
      </c>
      <c r="G17" s="1025">
        <v>1477563.26676</v>
      </c>
      <c r="H17" s="1025">
        <v>-73929.455000000002</v>
      </c>
      <c r="I17" s="1025">
        <v>0</v>
      </c>
    </row>
    <row r="18" spans="2:9" s="205" customFormat="1" ht="20.100000000000001" customHeight="1">
      <c r="B18" s="749" t="s">
        <v>479</v>
      </c>
      <c r="C18" s="554" t="s">
        <v>531</v>
      </c>
      <c r="D18" s="1027">
        <v>464578.63575999998</v>
      </c>
      <c r="E18" s="1027">
        <v>6964.4483300000002</v>
      </c>
      <c r="F18" s="1027">
        <v>6964.4483300000002</v>
      </c>
      <c r="G18" s="1027">
        <v>464578.63575999998</v>
      </c>
      <c r="H18" s="1027">
        <v>-10778.538070000001</v>
      </c>
      <c r="I18" s="1027">
        <v>0</v>
      </c>
    </row>
    <row r="19" spans="2:9" s="205" customFormat="1" ht="20.100000000000001" customHeight="1">
      <c r="B19" s="749" t="s">
        <v>480</v>
      </c>
      <c r="C19" s="554" t="s">
        <v>532</v>
      </c>
      <c r="D19" s="1027">
        <v>238011.40904</v>
      </c>
      <c r="E19" s="1027">
        <v>1137.7304799999999</v>
      </c>
      <c r="F19" s="1027">
        <v>1137.7304799999999</v>
      </c>
      <c r="G19" s="1027">
        <v>238011.40904</v>
      </c>
      <c r="H19" s="1027">
        <v>-1615.6314</v>
      </c>
      <c r="I19" s="1027">
        <v>0</v>
      </c>
    </row>
    <row r="20" spans="2:9" s="205" customFormat="1" ht="20.100000000000001" customHeight="1">
      <c r="B20" s="749" t="s">
        <v>481</v>
      </c>
      <c r="C20" s="554" t="s">
        <v>533</v>
      </c>
      <c r="D20" s="1027">
        <v>1893438.19444</v>
      </c>
      <c r="E20" s="1027">
        <v>32890.633119999999</v>
      </c>
      <c r="F20" s="1027">
        <v>32877.981890000003</v>
      </c>
      <c r="G20" s="1027">
        <v>1893438.19444</v>
      </c>
      <c r="H20" s="1027">
        <v>-37845.060020000004</v>
      </c>
      <c r="I20" s="1027">
        <v>0</v>
      </c>
    </row>
    <row r="21" spans="2:9" s="205" customFormat="1" ht="20.100000000000001" customHeight="1">
      <c r="B21" s="749" t="s">
        <v>482</v>
      </c>
      <c r="C21" s="554" t="s">
        <v>534</v>
      </c>
      <c r="D21" s="1027">
        <v>1350812.88555</v>
      </c>
      <c r="E21" s="1027">
        <v>204588.42874</v>
      </c>
      <c r="F21" s="1027">
        <v>204588.42874</v>
      </c>
      <c r="G21" s="1027">
        <v>1350806.9136600001</v>
      </c>
      <c r="H21" s="1027">
        <v>-86791.11540000001</v>
      </c>
      <c r="I21" s="1027">
        <v>-4.7908100000000005</v>
      </c>
    </row>
    <row r="22" spans="2:9" s="205" customFormat="1" ht="20.100000000000001" customHeight="1">
      <c r="B22" s="749" t="s">
        <v>483</v>
      </c>
      <c r="C22" s="554" t="s">
        <v>535</v>
      </c>
      <c r="D22" s="1027">
        <v>495924.6397</v>
      </c>
      <c r="E22" s="1027">
        <v>63117.364420000005</v>
      </c>
      <c r="F22" s="1027">
        <v>63117.364420000005</v>
      </c>
      <c r="G22" s="1027">
        <v>495924.6397</v>
      </c>
      <c r="H22" s="1027">
        <v>-58489.78686</v>
      </c>
      <c r="I22" s="1027">
        <v>0</v>
      </c>
    </row>
    <row r="23" spans="2:9" s="205" customFormat="1" ht="20.100000000000001" customHeight="1">
      <c r="B23" s="553" t="s">
        <v>484</v>
      </c>
      <c r="C23" s="554" t="s">
        <v>536</v>
      </c>
      <c r="D23" s="1027">
        <v>1549.8478700000001</v>
      </c>
      <c r="E23" s="1027">
        <v>0</v>
      </c>
      <c r="F23" s="1027">
        <v>0</v>
      </c>
      <c r="G23" s="1027">
        <v>1549.8478700000001</v>
      </c>
      <c r="H23" s="1027">
        <v>-9.4402200000000001</v>
      </c>
      <c r="I23" s="1027">
        <v>0</v>
      </c>
    </row>
    <row r="24" spans="2:9" s="205" customFormat="1" ht="20.100000000000001" customHeight="1">
      <c r="B24" s="749" t="s">
        <v>485</v>
      </c>
      <c r="C24" s="554" t="s">
        <v>537</v>
      </c>
      <c r="D24" s="1027">
        <v>142449.44569999998</v>
      </c>
      <c r="E24" s="1027">
        <v>18574.822050000002</v>
      </c>
      <c r="F24" s="1027">
        <v>18574.822050000002</v>
      </c>
      <c r="G24" s="1027">
        <v>142449.44569999998</v>
      </c>
      <c r="H24" s="1027">
        <v>-14665.00232</v>
      </c>
      <c r="I24" s="1027">
        <v>0</v>
      </c>
    </row>
    <row r="25" spans="2:9" s="205" customFormat="1" ht="20.100000000000001" customHeight="1">
      <c r="B25" s="749" t="s">
        <v>486</v>
      </c>
      <c r="C25" s="554" t="s">
        <v>538</v>
      </c>
      <c r="D25" s="1027">
        <v>339471.60405999998</v>
      </c>
      <c r="E25" s="1027">
        <v>5201.0376299999998</v>
      </c>
      <c r="F25" s="1027">
        <v>5201.0376299999998</v>
      </c>
      <c r="G25" s="1027">
        <v>339471.60405999998</v>
      </c>
      <c r="H25" s="1027">
        <v>-7374.5854500000005</v>
      </c>
      <c r="I25" s="1027">
        <v>0</v>
      </c>
    </row>
    <row r="26" spans="2:9" s="205" customFormat="1" ht="20.100000000000001" customHeight="1">
      <c r="B26" s="749" t="s">
        <v>487</v>
      </c>
      <c r="C26" s="554" t="s">
        <v>539</v>
      </c>
      <c r="D26" s="1027">
        <v>226141.49402000001</v>
      </c>
      <c r="E26" s="1027">
        <v>77422.246010000003</v>
      </c>
      <c r="F26" s="1027">
        <v>77422.246010000003</v>
      </c>
      <c r="G26" s="1027">
        <v>226141.49402000001</v>
      </c>
      <c r="H26" s="1027">
        <v>-36417.615600000005</v>
      </c>
      <c r="I26" s="1027">
        <v>0</v>
      </c>
    </row>
    <row r="27" spans="2:9" s="205" customFormat="1" ht="20.100000000000001" customHeight="1">
      <c r="B27" s="753" t="s">
        <v>488</v>
      </c>
      <c r="C27" s="556" t="s">
        <v>540</v>
      </c>
      <c r="D27" s="1029">
        <v>601824.05430999992</v>
      </c>
      <c r="E27" s="1029">
        <v>17701.158190000002</v>
      </c>
      <c r="F27" s="1029">
        <v>17583.546109999999</v>
      </c>
      <c r="G27" s="1029">
        <v>601824.05430999992</v>
      </c>
      <c r="H27" s="1029">
        <v>-17549.649219999999</v>
      </c>
      <c r="I27" s="1029">
        <v>0</v>
      </c>
    </row>
    <row r="28" spans="2:9" s="205" customFormat="1" ht="20.100000000000001" customHeight="1" thickBot="1">
      <c r="B28" s="754" t="s">
        <v>489</v>
      </c>
      <c r="C28" s="733" t="s">
        <v>40</v>
      </c>
      <c r="D28" s="901">
        <v>19347265.003330003</v>
      </c>
      <c r="E28" s="1032">
        <v>1155026.4758300001</v>
      </c>
      <c r="F28" s="1032">
        <v>1154893.4272000003</v>
      </c>
      <c r="G28" s="1032">
        <v>19347243.660340004</v>
      </c>
      <c r="H28" s="1032">
        <v>-882934.65511999989</v>
      </c>
      <c r="I28" s="1032">
        <v>-7.2301300000000008</v>
      </c>
    </row>
  </sheetData>
  <mergeCells count="9">
    <mergeCell ref="B3:C3"/>
    <mergeCell ref="E2:F2"/>
    <mergeCell ref="D5:G5"/>
    <mergeCell ref="H5:H8"/>
    <mergeCell ref="I5:I8"/>
    <mergeCell ref="E6:F6"/>
    <mergeCell ref="E7:E8"/>
    <mergeCell ref="F7:F8"/>
    <mergeCell ref="G7:G8"/>
  </mergeCells>
  <hyperlinks>
    <hyperlink ref="K1" location="Índice!A1" display="Voltar ao Índice" xr:uid="{B153280F-9166-443E-AE3D-157A88F65252}"/>
  </hyperlinks>
  <pageMargins left="0.70866141732283472" right="0.70866141732283472" top="0.74803149606299213" bottom="0.74803149606299213" header="0.31496062992125984" footer="0.31496062992125984"/>
  <pageSetup paperSize="9" scale="87" fitToWidth="0" orientation="landscape" r:id="rId1"/>
  <headerFooter>
    <oddHeader>&amp;CPT
Anexo XV</oddHeader>
    <oddFooter>&amp;C&amp;P</oddFooter>
  </headerFooter>
  <ignoredErrors>
    <ignoredError sqref="B9:C28" numberStoredAsText="1"/>
  </ignoredError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BED31-D057-4B9A-A1D5-E1CCD272AC14}">
  <dimension ref="A1:Q23"/>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4.42578125" style="5" customWidth="1"/>
    <col min="3" max="3" width="49.5703125" style="5" customWidth="1"/>
    <col min="4" max="7" width="14.7109375" style="5" customWidth="1"/>
    <col min="8" max="8" width="19.42578125" style="5" customWidth="1"/>
    <col min="9" max="15" width="14.7109375" style="5" customWidth="1"/>
    <col min="16" max="16" width="4.7109375" style="5" customWidth="1"/>
    <col min="17" max="17" width="19.140625" style="5" customWidth="1"/>
    <col min="18" max="16384" width="8.7109375" style="5"/>
  </cols>
  <sheetData>
    <row r="1" spans="1:17" ht="18.75">
      <c r="B1" s="3" t="s">
        <v>2239</v>
      </c>
      <c r="Q1" s="66" t="s">
        <v>893</v>
      </c>
    </row>
    <row r="2" spans="1:17" ht="15">
      <c r="B2" s="153" t="s">
        <v>1039</v>
      </c>
      <c r="C2" s="124"/>
      <c r="D2" s="124"/>
      <c r="E2" s="124"/>
      <c r="F2" s="124"/>
      <c r="G2" s="124"/>
      <c r="H2" s="124"/>
      <c r="I2" s="124"/>
      <c r="J2" s="124"/>
      <c r="K2" s="124"/>
      <c r="L2" s="124"/>
      <c r="M2" s="124"/>
      <c r="N2" s="124"/>
      <c r="O2" s="124"/>
    </row>
    <row r="3" spans="1:17" s="125" customFormat="1" ht="20.100000000000001" customHeight="1">
      <c r="B3" s="1757" t="s">
        <v>1906</v>
      </c>
      <c r="C3" s="1758"/>
      <c r="D3" s="394" t="s">
        <v>4</v>
      </c>
      <c r="E3" s="394" t="s">
        <v>5</v>
      </c>
      <c r="F3" s="394" t="s">
        <v>6</v>
      </c>
      <c r="G3" s="394" t="s">
        <v>41</v>
      </c>
      <c r="H3" s="394" t="s">
        <v>42</v>
      </c>
      <c r="I3" s="394" t="s">
        <v>96</v>
      </c>
      <c r="J3" s="394" t="s">
        <v>97</v>
      </c>
      <c r="K3" s="394" t="s">
        <v>98</v>
      </c>
      <c r="L3" s="394" t="s">
        <v>226</v>
      </c>
      <c r="M3" s="394" t="s">
        <v>227</v>
      </c>
      <c r="N3" s="394" t="s">
        <v>228</v>
      </c>
      <c r="O3" s="394" t="s">
        <v>229</v>
      </c>
      <c r="P3" s="154"/>
    </row>
    <row r="4" spans="1:17" s="829" customFormat="1" ht="24.95" customHeight="1">
      <c r="A4" s="177"/>
      <c r="B4" s="826"/>
      <c r="C4" s="826"/>
      <c r="D4" s="827" t="s">
        <v>463</v>
      </c>
      <c r="E4" s="828"/>
      <c r="F4" s="828"/>
      <c r="G4" s="828"/>
      <c r="H4" s="828"/>
      <c r="I4" s="828"/>
      <c r="J4" s="828"/>
      <c r="K4" s="828"/>
      <c r="L4" s="828"/>
      <c r="M4" s="828"/>
      <c r="N4" s="828"/>
      <c r="O4" s="828"/>
      <c r="P4" s="154"/>
    </row>
    <row r="5" spans="1:17" s="829" customFormat="1" ht="24.95" customHeight="1">
      <c r="A5" s="177"/>
      <c r="B5" s="826"/>
      <c r="C5" s="826"/>
      <c r="D5" s="830"/>
      <c r="E5" s="402" t="s">
        <v>541</v>
      </c>
      <c r="F5" s="402"/>
      <c r="G5" s="402" t="s">
        <v>542</v>
      </c>
      <c r="H5" s="826"/>
      <c r="I5" s="826"/>
      <c r="J5" s="826"/>
      <c r="K5" s="826"/>
      <c r="L5" s="826"/>
      <c r="M5" s="826"/>
      <c r="N5" s="826"/>
      <c r="O5" s="826"/>
      <c r="P5" s="154"/>
    </row>
    <row r="6" spans="1:17" s="829" customFormat="1" ht="23.25" customHeight="1">
      <c r="A6" s="177"/>
      <c r="B6" s="826"/>
      <c r="C6" s="826"/>
      <c r="D6" s="830"/>
      <c r="E6" s="830"/>
      <c r="F6" s="831"/>
      <c r="G6" s="830"/>
      <c r="H6" s="1804" t="s">
        <v>513</v>
      </c>
      <c r="I6" s="1816" t="s">
        <v>543</v>
      </c>
      <c r="J6" s="1816"/>
      <c r="K6" s="1816"/>
      <c r="L6" s="1816"/>
      <c r="M6" s="1816"/>
      <c r="N6" s="1816"/>
      <c r="O6" s="1816"/>
      <c r="P6" s="154"/>
    </row>
    <row r="7" spans="1:17" s="829" customFormat="1" ht="42.75" customHeight="1" thickBot="1">
      <c r="A7" s="177"/>
      <c r="B7" s="832"/>
      <c r="C7" s="832"/>
      <c r="D7" s="833"/>
      <c r="E7" s="833"/>
      <c r="F7" s="834" t="s">
        <v>544</v>
      </c>
      <c r="G7" s="833"/>
      <c r="H7" s="1815"/>
      <c r="I7" s="833"/>
      <c r="J7" s="834" t="s">
        <v>545</v>
      </c>
      <c r="K7" s="834" t="s">
        <v>546</v>
      </c>
      <c r="L7" s="834" t="s">
        <v>1091</v>
      </c>
      <c r="M7" s="834" t="s">
        <v>547</v>
      </c>
      <c r="N7" s="834" t="s">
        <v>548</v>
      </c>
      <c r="O7" s="834" t="s">
        <v>549</v>
      </c>
      <c r="P7" s="205"/>
    </row>
    <row r="8" spans="1:17" s="177" customFormat="1" ht="30" customHeight="1">
      <c r="B8" s="755" t="s">
        <v>246</v>
      </c>
      <c r="C8" s="756" t="s">
        <v>520</v>
      </c>
      <c r="D8" s="1033"/>
      <c r="E8" s="1033"/>
      <c r="F8" s="1033"/>
      <c r="G8" s="1033"/>
      <c r="H8" s="1033"/>
      <c r="I8" s="1033"/>
      <c r="J8" s="1033"/>
      <c r="K8" s="1033"/>
      <c r="L8" s="1033"/>
      <c r="M8" s="1033"/>
      <c r="N8" s="1033"/>
      <c r="O8" s="1033"/>
    </row>
    <row r="9" spans="1:17" s="177" customFormat="1" ht="30" customHeight="1">
      <c r="B9" s="757" t="s">
        <v>248</v>
      </c>
      <c r="C9" s="758" t="s">
        <v>550</v>
      </c>
      <c r="D9" s="1034"/>
      <c r="E9" s="1034"/>
      <c r="F9" s="1034"/>
      <c r="G9" s="1034"/>
      <c r="H9" s="1034"/>
      <c r="I9" s="1034"/>
      <c r="J9" s="1034"/>
      <c r="K9" s="1034"/>
      <c r="L9" s="1034"/>
      <c r="M9" s="1034"/>
      <c r="N9" s="1034"/>
      <c r="O9" s="1034"/>
    </row>
    <row r="10" spans="1:17" s="177" customFormat="1" ht="30" customHeight="1">
      <c r="B10" s="757" t="s">
        <v>465</v>
      </c>
      <c r="C10" s="758" t="s">
        <v>551</v>
      </c>
      <c r="D10" s="1034"/>
      <c r="E10" s="1034"/>
      <c r="F10" s="1034"/>
      <c r="G10" s="1034"/>
      <c r="H10" s="1034"/>
      <c r="I10" s="1034"/>
      <c r="J10" s="1034"/>
      <c r="K10" s="1034"/>
      <c r="L10" s="1034"/>
      <c r="M10" s="1034"/>
      <c r="N10" s="1034"/>
      <c r="O10" s="1034"/>
    </row>
    <row r="11" spans="1:17" s="177" customFormat="1" ht="30" customHeight="1">
      <c r="B11" s="757" t="s">
        <v>467</v>
      </c>
      <c r="C11" s="758" t="s">
        <v>552</v>
      </c>
      <c r="D11" s="1034"/>
      <c r="E11" s="1034"/>
      <c r="F11" s="1035"/>
      <c r="G11" s="1034"/>
      <c r="H11" s="1034"/>
      <c r="I11" s="1034"/>
      <c r="J11" s="1035"/>
      <c r="K11" s="1035"/>
      <c r="L11" s="1035"/>
      <c r="M11" s="1035"/>
      <c r="N11" s="1035"/>
      <c r="O11" s="1035"/>
    </row>
    <row r="12" spans="1:17" s="177" customFormat="1" ht="30" customHeight="1">
      <c r="B12" s="757" t="s">
        <v>469</v>
      </c>
      <c r="C12" s="758" t="s">
        <v>553</v>
      </c>
      <c r="D12" s="1034"/>
      <c r="E12" s="1034"/>
      <c r="F12" s="1035"/>
      <c r="G12" s="1034"/>
      <c r="H12" s="1034"/>
      <c r="I12" s="1034"/>
      <c r="J12" s="1035"/>
      <c r="K12" s="1035"/>
      <c r="L12" s="1035"/>
      <c r="M12" s="1035"/>
      <c r="N12" s="1035"/>
      <c r="O12" s="1035"/>
    </row>
    <row r="13" spans="1:17" s="177" customFormat="1" ht="30" customHeight="1">
      <c r="B13" s="757" t="s">
        <v>471</v>
      </c>
      <c r="C13" s="758" t="s">
        <v>554</v>
      </c>
      <c r="D13" s="1034"/>
      <c r="E13" s="1034"/>
      <c r="F13" s="1035"/>
      <c r="G13" s="1034"/>
      <c r="H13" s="1034"/>
      <c r="I13" s="1034"/>
      <c r="J13" s="1035"/>
      <c r="K13" s="1035"/>
      <c r="L13" s="1035"/>
      <c r="M13" s="1035"/>
      <c r="N13" s="1035"/>
      <c r="O13" s="1035"/>
    </row>
    <row r="14" spans="1:17" s="177" customFormat="1" ht="30" customHeight="1">
      <c r="B14" s="757" t="s">
        <v>473</v>
      </c>
      <c r="C14" s="759" t="s">
        <v>555</v>
      </c>
      <c r="D14" s="1034"/>
      <c r="E14" s="1034"/>
      <c r="F14" s="1034"/>
      <c r="G14" s="1034"/>
      <c r="H14" s="1034"/>
      <c r="I14" s="1034"/>
      <c r="J14" s="1034"/>
      <c r="K14" s="1034"/>
      <c r="L14" s="1034"/>
      <c r="M14" s="1034"/>
      <c r="N14" s="1034"/>
      <c r="O14" s="1034"/>
    </row>
    <row r="15" spans="1:17" s="177" customFormat="1" ht="30" customHeight="1">
      <c r="B15" s="757" t="s">
        <v>475</v>
      </c>
      <c r="C15" s="759" t="s">
        <v>556</v>
      </c>
      <c r="D15" s="1036"/>
      <c r="E15" s="1036"/>
      <c r="F15" s="1036"/>
      <c r="G15" s="1036"/>
      <c r="H15" s="1036"/>
      <c r="I15" s="1036"/>
      <c r="J15" s="1036"/>
      <c r="K15" s="1036"/>
      <c r="L15" s="1036"/>
      <c r="M15" s="1036"/>
      <c r="N15" s="1036"/>
      <c r="O15" s="1036"/>
    </row>
    <row r="16" spans="1:17" s="177" customFormat="1" ht="30" customHeight="1">
      <c r="B16" s="757" t="s">
        <v>477</v>
      </c>
      <c r="C16" s="758" t="s">
        <v>557</v>
      </c>
      <c r="D16" s="1037"/>
      <c r="E16" s="1037"/>
      <c r="F16" s="1037"/>
      <c r="G16" s="1037"/>
      <c r="H16" s="1037"/>
      <c r="I16" s="1037"/>
      <c r="J16" s="1038"/>
      <c r="K16" s="1038"/>
      <c r="L16" s="1038"/>
      <c r="M16" s="1038"/>
      <c r="N16" s="1038"/>
      <c r="O16" s="1038"/>
    </row>
    <row r="17" spans="2:15" s="177" customFormat="1" ht="30" customHeight="1">
      <c r="B17" s="757" t="s">
        <v>479</v>
      </c>
      <c r="C17" s="758" t="s">
        <v>558</v>
      </c>
      <c r="D17" s="1037"/>
      <c r="E17" s="1037"/>
      <c r="F17" s="1037"/>
      <c r="G17" s="1037"/>
      <c r="H17" s="1037"/>
      <c r="I17" s="1037"/>
      <c r="J17" s="1038"/>
      <c r="K17" s="1038"/>
      <c r="L17" s="1038"/>
      <c r="M17" s="1038"/>
      <c r="N17" s="1038"/>
      <c r="O17" s="1038"/>
    </row>
    <row r="18" spans="2:15" s="177" customFormat="1" ht="30" customHeight="1">
      <c r="B18" s="757" t="s">
        <v>480</v>
      </c>
      <c r="C18" s="758" t="s">
        <v>559</v>
      </c>
      <c r="D18" s="1037"/>
      <c r="E18" s="1037"/>
      <c r="F18" s="1037"/>
      <c r="G18" s="1037"/>
      <c r="H18" s="1037"/>
      <c r="I18" s="1037"/>
      <c r="J18" s="1038"/>
      <c r="K18" s="1038"/>
      <c r="L18" s="1038"/>
      <c r="M18" s="1038"/>
      <c r="N18" s="1038"/>
      <c r="O18" s="1038"/>
    </row>
    <row r="19" spans="2:15" s="177" customFormat="1" ht="30" customHeight="1">
      <c r="B19" s="757" t="s">
        <v>481</v>
      </c>
      <c r="C19" s="758" t="s">
        <v>558</v>
      </c>
      <c r="D19" s="1037"/>
      <c r="E19" s="1037"/>
      <c r="F19" s="1037"/>
      <c r="G19" s="1037"/>
      <c r="H19" s="1037"/>
      <c r="I19" s="1037"/>
      <c r="J19" s="1038"/>
      <c r="K19" s="1038"/>
      <c r="L19" s="1038"/>
      <c r="M19" s="1038"/>
      <c r="N19" s="1038"/>
      <c r="O19" s="1038"/>
    </row>
    <row r="20" spans="2:15" s="177" customFormat="1" ht="30" customHeight="1">
      <c r="B20" s="757" t="s">
        <v>482</v>
      </c>
      <c r="C20" s="759" t="s">
        <v>560</v>
      </c>
      <c r="D20" s="1037"/>
      <c r="E20" s="1037"/>
      <c r="F20" s="1037"/>
      <c r="G20" s="1037"/>
      <c r="H20" s="1037"/>
      <c r="I20" s="1037"/>
      <c r="J20" s="1038"/>
      <c r="K20" s="1038"/>
      <c r="L20" s="1038"/>
      <c r="M20" s="1038"/>
      <c r="N20" s="1038"/>
      <c r="O20" s="1038"/>
    </row>
    <row r="21" spans="2:15" s="177" customFormat="1" ht="30" customHeight="1" thickBot="1">
      <c r="B21" s="760" t="s">
        <v>483</v>
      </c>
      <c r="C21" s="761" t="s">
        <v>450</v>
      </c>
      <c r="D21" s="1039"/>
      <c r="E21" s="1039"/>
      <c r="F21" s="1039"/>
      <c r="G21" s="1039"/>
      <c r="H21" s="1039"/>
      <c r="I21" s="1039"/>
      <c r="J21" s="1040"/>
      <c r="K21" s="1040"/>
      <c r="L21" s="1040"/>
      <c r="M21" s="1040"/>
      <c r="N21" s="1040"/>
      <c r="O21" s="1040"/>
    </row>
    <row r="22" spans="2:15" s="125" customFormat="1" ht="12.75"/>
    <row r="23" spans="2:15" s="125" customFormat="1" ht="12.75"/>
  </sheetData>
  <mergeCells count="3">
    <mergeCell ref="H6:H7"/>
    <mergeCell ref="I6:O6"/>
    <mergeCell ref="B3:C3"/>
  </mergeCells>
  <hyperlinks>
    <hyperlink ref="Q1" location="Índice!A1" display="Voltar ao Índice" xr:uid="{118DB658-3D56-43B9-B994-75B62A4429CF}"/>
  </hyperlinks>
  <pageMargins left="0.70866141732283472" right="0.70866141732283472" top="0.74803149606299213" bottom="0.74803149606299213" header="0.31496062992125984" footer="0.31496062992125984"/>
  <pageSetup paperSize="9" scale="75" orientation="landscape" r:id="rId1"/>
  <headerFooter>
    <oddHeader>&amp;CPT
Anexo XV</oddHeader>
    <oddFooter>&amp;C&amp;P</oddFooter>
  </headerFooter>
  <ignoredErrors>
    <ignoredError sqref="B8:C21" numberStoredAsText="1"/>
  </ignoredError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0E4A7-CFDD-458C-8FB1-24BB0379DF1C}">
  <dimension ref="B1:H67"/>
  <sheetViews>
    <sheetView showGridLines="0" zoomScale="90" zoomScaleNormal="90" zoomScalePageLayoutView="80" workbookViewId="0">
      <selection activeCell="J2" sqref="J2"/>
    </sheetView>
  </sheetViews>
  <sheetFormatPr defaultColWidth="8.7109375" defaultRowHeight="14.25"/>
  <cols>
    <col min="1" max="2" width="4.7109375" style="5" customWidth="1"/>
    <col min="3" max="3" width="26.42578125" style="5" customWidth="1"/>
    <col min="4" max="4" width="15" style="5" customWidth="1"/>
    <col min="5" max="6" width="29.28515625" style="5" customWidth="1"/>
    <col min="7" max="7" width="4.7109375" style="5" customWidth="1"/>
    <col min="8" max="8" width="14.85546875" style="5" customWidth="1"/>
    <col min="9" max="16384" width="8.7109375" style="5"/>
  </cols>
  <sheetData>
    <row r="1" spans="2:8" ht="18.75">
      <c r="B1" s="3" t="s">
        <v>2240</v>
      </c>
      <c r="H1" s="58"/>
    </row>
    <row r="2" spans="2:8" ht="15">
      <c r="B2" s="1823" t="s">
        <v>1039</v>
      </c>
      <c r="C2" s="1823"/>
      <c r="D2" s="13"/>
      <c r="E2" s="13"/>
      <c r="F2" s="13"/>
      <c r="H2" s="66" t="s">
        <v>893</v>
      </c>
    </row>
    <row r="3" spans="2:8" s="155" customFormat="1" ht="20.100000000000001" customHeight="1">
      <c r="B3" s="1822"/>
      <c r="C3" s="1822"/>
      <c r="E3" s="396" t="s">
        <v>4</v>
      </c>
      <c r="F3" s="396" t="s">
        <v>5</v>
      </c>
      <c r="G3" s="395"/>
    </row>
    <row r="4" spans="2:8" s="155" customFormat="1" ht="20.100000000000001" customHeight="1">
      <c r="B4" s="1822"/>
      <c r="C4" s="1822"/>
      <c r="E4" s="1751" t="s">
        <v>561</v>
      </c>
      <c r="F4" s="1751"/>
      <c r="G4" s="395"/>
    </row>
    <row r="5" spans="2:8" s="155" customFormat="1" ht="20.100000000000001" customHeight="1">
      <c r="B5" s="1822"/>
      <c r="C5" s="1822"/>
      <c r="D5" s="267"/>
      <c r="E5" s="1750"/>
      <c r="F5" s="1750"/>
      <c r="G5" s="395"/>
    </row>
    <row r="6" spans="2:8" s="155" customFormat="1" ht="20.100000000000001" customHeight="1" thickBot="1">
      <c r="B6" s="1822"/>
      <c r="C6" s="1822"/>
      <c r="D6" s="267"/>
      <c r="E6" s="272" t="s">
        <v>562</v>
      </c>
      <c r="F6" s="272" t="s">
        <v>563</v>
      </c>
      <c r="G6" s="395"/>
    </row>
    <row r="7" spans="2:8" s="155" customFormat="1" ht="20.100000000000001" customHeight="1">
      <c r="B7" s="762" t="s">
        <v>246</v>
      </c>
      <c r="C7" s="1819" t="s">
        <v>564</v>
      </c>
      <c r="D7" s="1819"/>
      <c r="E7" s="1041"/>
      <c r="F7" s="1041"/>
      <c r="G7" s="395"/>
    </row>
    <row r="8" spans="2:8" s="155" customFormat="1" ht="20.100000000000001" customHeight="1">
      <c r="B8" s="553" t="s">
        <v>248</v>
      </c>
      <c r="C8" s="1820" t="s">
        <v>565</v>
      </c>
      <c r="D8" s="1820"/>
      <c r="E8" s="781">
        <v>579950.2471175401</v>
      </c>
      <c r="F8" s="781">
        <v>-126517.17371999999</v>
      </c>
      <c r="G8" s="395"/>
    </row>
    <row r="9" spans="2:8" s="155" customFormat="1" ht="20.100000000000001" customHeight="1">
      <c r="B9" s="553" t="s">
        <v>465</v>
      </c>
      <c r="C9" s="1821" t="s">
        <v>566</v>
      </c>
      <c r="D9" s="1821"/>
      <c r="E9" s="781">
        <v>72942.036790000013</v>
      </c>
      <c r="F9" s="781">
        <v>-7438.1812799999989</v>
      </c>
      <c r="G9" s="395"/>
    </row>
    <row r="10" spans="2:8" s="155" customFormat="1" ht="20.100000000000001" customHeight="1">
      <c r="B10" s="553" t="s">
        <v>467</v>
      </c>
      <c r="C10" s="1821" t="s">
        <v>567</v>
      </c>
      <c r="D10" s="1821"/>
      <c r="E10" s="781">
        <v>253635.75878</v>
      </c>
      <c r="F10" s="781">
        <v>-83259.660210000002</v>
      </c>
      <c r="G10" s="395"/>
    </row>
    <row r="11" spans="2:8" s="155" customFormat="1" ht="20.100000000000001" customHeight="1">
      <c r="B11" s="553" t="s">
        <v>469</v>
      </c>
      <c r="C11" s="1821" t="s">
        <v>568</v>
      </c>
      <c r="D11" s="1821"/>
      <c r="E11" s="781">
        <v>4132.3588399999999</v>
      </c>
      <c r="F11" s="781">
        <v>-971.83715000000018</v>
      </c>
      <c r="G11" s="395"/>
    </row>
    <row r="12" spans="2:8" s="155" customFormat="1" ht="20.100000000000001" customHeight="1">
      <c r="B12" s="553" t="s">
        <v>471</v>
      </c>
      <c r="C12" s="1821" t="s">
        <v>569</v>
      </c>
      <c r="D12" s="1821"/>
      <c r="E12" s="781">
        <v>247991.67366754008</v>
      </c>
      <c r="F12" s="781">
        <v>-34428.923569999992</v>
      </c>
      <c r="G12" s="395"/>
    </row>
    <row r="13" spans="2:8" s="155" customFormat="1" ht="20.100000000000001" customHeight="1">
      <c r="B13" s="555" t="s">
        <v>473</v>
      </c>
      <c r="C13" s="1817" t="s">
        <v>607</v>
      </c>
      <c r="D13" s="1817"/>
      <c r="E13" s="782">
        <v>1248.41904</v>
      </c>
      <c r="F13" s="782">
        <v>-418.57150999999999</v>
      </c>
      <c r="G13" s="395"/>
    </row>
    <row r="14" spans="2:8" s="155" customFormat="1" ht="20.100000000000001" customHeight="1" thickBot="1">
      <c r="B14" s="751" t="s">
        <v>475</v>
      </c>
      <c r="C14" s="1818" t="s">
        <v>40</v>
      </c>
      <c r="D14" s="1818"/>
      <c r="E14" s="889">
        <v>579950.24711753998</v>
      </c>
      <c r="F14" s="889">
        <v>-126517.17372000001</v>
      </c>
      <c r="G14" s="395"/>
    </row>
    <row r="15" spans="2:8">
      <c r="B15" s="177"/>
      <c r="C15" s="177"/>
      <c r="D15" s="177"/>
      <c r="E15" s="177"/>
      <c r="F15" s="177"/>
    </row>
    <row r="67" spans="4:4">
      <c r="D67" s="5">
        <v>47</v>
      </c>
    </row>
  </sheetData>
  <mergeCells count="14">
    <mergeCell ref="B6:C6"/>
    <mergeCell ref="B2:C2"/>
    <mergeCell ref="B3:C3"/>
    <mergeCell ref="B4:C4"/>
    <mergeCell ref="E4:F5"/>
    <mergeCell ref="B5:C5"/>
    <mergeCell ref="C13:D13"/>
    <mergeCell ref="C14:D14"/>
    <mergeCell ref="C7:D7"/>
    <mergeCell ref="C8:D8"/>
    <mergeCell ref="C9:D9"/>
    <mergeCell ref="C10:D10"/>
    <mergeCell ref="C11:D11"/>
    <mergeCell ref="C12:D12"/>
  </mergeCells>
  <hyperlinks>
    <hyperlink ref="H2" location="Índice!A1" display="Voltar ao Índice" xr:uid="{1FA98A2C-9039-478B-9887-5C24BE371D9B}"/>
  </hyperlinks>
  <pageMargins left="0.70866141732283472" right="0.70866141732283472" top="0.74803149606299213" bottom="0.74803149606299213" header="0.31496062992125984" footer="0.31496062992125984"/>
  <pageSetup paperSize="9" orientation="landscape" r:id="rId1"/>
  <headerFooter>
    <oddHeader>&amp;CPT
Anexo XV</oddHeader>
    <oddFooter>&amp;C&amp;P</oddFooter>
  </headerFooter>
  <ignoredErrors>
    <ignoredError sqref="B7:D12 B14:D15 B13 D13"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5581A-ABF0-4DA7-B2A0-C8C37877B27E}">
  <sheetPr>
    <pageSetUpPr fitToPage="1"/>
  </sheetPr>
  <dimension ref="B1:Q15"/>
  <sheetViews>
    <sheetView showGridLines="0" zoomScale="90" zoomScaleNormal="90" zoomScalePageLayoutView="80" workbookViewId="0">
      <selection activeCell="I2" sqref="I2:J2"/>
    </sheetView>
  </sheetViews>
  <sheetFormatPr defaultColWidth="8.7109375" defaultRowHeight="14.25"/>
  <cols>
    <col min="1" max="1" width="4.7109375" style="5" customWidth="1"/>
    <col min="2" max="2" width="8.7109375" style="5"/>
    <col min="3" max="3" width="35.85546875" style="5" customWidth="1"/>
    <col min="4" max="5" width="14.5703125" style="5" customWidth="1"/>
    <col min="6" max="6" width="15.140625" style="5" customWidth="1"/>
    <col min="7" max="7" width="14.5703125" style="5" customWidth="1"/>
    <col min="8" max="8" width="16.140625" style="5" customWidth="1"/>
    <col min="9" max="15" width="14.5703125" style="5" customWidth="1"/>
    <col min="16" max="16" width="4.7109375" style="5" customWidth="1"/>
    <col min="17" max="17" width="14.28515625" style="5" customWidth="1"/>
    <col min="18" max="16384" width="8.7109375" style="5"/>
  </cols>
  <sheetData>
    <row r="1" spans="2:17" ht="18.75">
      <c r="B1" s="3" t="s">
        <v>2241</v>
      </c>
      <c r="Q1" s="58"/>
    </row>
    <row r="2" spans="2:17" ht="15">
      <c r="B2" s="153" t="s">
        <v>1039</v>
      </c>
      <c r="C2" s="124"/>
      <c r="D2" s="124"/>
      <c r="E2" s="1810"/>
      <c r="F2" s="1810"/>
      <c r="G2" s="1810"/>
      <c r="H2" s="1810"/>
      <c r="I2" s="1810"/>
      <c r="J2" s="1810"/>
      <c r="K2" s="1810"/>
      <c r="L2" s="1810"/>
      <c r="M2" s="1810"/>
      <c r="N2" s="1810"/>
      <c r="O2" s="124"/>
      <c r="Q2" s="66" t="s">
        <v>893</v>
      </c>
    </row>
    <row r="3" spans="2:17" ht="15">
      <c r="C3" s="124"/>
      <c r="D3" s="124"/>
      <c r="E3" s="124"/>
      <c r="F3" s="124"/>
      <c r="G3" s="124"/>
      <c r="H3" s="124"/>
      <c r="I3" s="124"/>
      <c r="J3" s="124"/>
      <c r="K3" s="124"/>
      <c r="L3" s="124"/>
      <c r="M3" s="124"/>
      <c r="N3" s="124"/>
      <c r="O3" s="124"/>
      <c r="Q3" s="4"/>
    </row>
    <row r="4" spans="2:17" s="258" customFormat="1" ht="20.100000000000001" customHeight="1">
      <c r="B4" s="371"/>
      <c r="C4" s="371"/>
      <c r="D4" s="265" t="s">
        <v>4</v>
      </c>
      <c r="E4" s="255" t="s">
        <v>5</v>
      </c>
      <c r="F4" s="265" t="s">
        <v>6</v>
      </c>
      <c r="G4" s="255" t="s">
        <v>41</v>
      </c>
      <c r="H4" s="265" t="s">
        <v>42</v>
      </c>
      <c r="I4" s="265" t="s">
        <v>96</v>
      </c>
      <c r="J4" s="265" t="s">
        <v>97</v>
      </c>
      <c r="K4" s="265" t="s">
        <v>98</v>
      </c>
      <c r="L4" s="265" t="s">
        <v>226</v>
      </c>
      <c r="M4" s="265" t="s">
        <v>227</v>
      </c>
      <c r="N4" s="265" t="s">
        <v>228</v>
      </c>
      <c r="O4" s="265" t="s">
        <v>229</v>
      </c>
    </row>
    <row r="5" spans="2:17" s="258" customFormat="1" ht="24.95" customHeight="1">
      <c r="D5" s="1772" t="s">
        <v>571</v>
      </c>
      <c r="E5" s="1772"/>
      <c r="F5" s="1824" t="s">
        <v>572</v>
      </c>
      <c r="G5" s="1824"/>
      <c r="H5" s="1824"/>
      <c r="I5" s="1824"/>
      <c r="J5" s="397"/>
      <c r="K5" s="397"/>
      <c r="L5" s="397"/>
      <c r="M5" s="397"/>
      <c r="N5" s="397"/>
      <c r="O5" s="397"/>
    </row>
    <row r="6" spans="2:17" s="258" customFormat="1" ht="24.95" customHeight="1">
      <c r="C6" s="256"/>
      <c r="D6" s="1748"/>
      <c r="E6" s="1748"/>
      <c r="F6" s="398"/>
      <c r="G6" s="398"/>
      <c r="H6" s="1750" t="s">
        <v>573</v>
      </c>
      <c r="I6" s="1750"/>
      <c r="J6" s="1750" t="s">
        <v>574</v>
      </c>
      <c r="K6" s="1750"/>
      <c r="L6" s="1750" t="s">
        <v>575</v>
      </c>
      <c r="M6" s="1750"/>
      <c r="N6" s="1750" t="s">
        <v>576</v>
      </c>
      <c r="O6" s="1750"/>
    </row>
    <row r="7" spans="2:17" s="258" customFormat="1" ht="39.950000000000003" customHeight="1" thickBot="1">
      <c r="B7" s="371"/>
      <c r="C7" s="256"/>
      <c r="D7" s="272" t="s">
        <v>520</v>
      </c>
      <c r="E7" s="272" t="s">
        <v>563</v>
      </c>
      <c r="F7" s="272" t="s">
        <v>562</v>
      </c>
      <c r="G7" s="272" t="s">
        <v>563</v>
      </c>
      <c r="H7" s="272" t="s">
        <v>562</v>
      </c>
      <c r="I7" s="272" t="s">
        <v>563</v>
      </c>
      <c r="J7" s="272" t="s">
        <v>562</v>
      </c>
      <c r="K7" s="272" t="s">
        <v>563</v>
      </c>
      <c r="L7" s="272" t="s">
        <v>562</v>
      </c>
      <c r="M7" s="272" t="s">
        <v>563</v>
      </c>
      <c r="N7" s="272" t="s">
        <v>562</v>
      </c>
      <c r="O7" s="272" t="s">
        <v>563</v>
      </c>
    </row>
    <row r="8" spans="2:17" s="205" customFormat="1" ht="24.95" customHeight="1">
      <c r="B8" s="762" t="s">
        <v>246</v>
      </c>
      <c r="C8" s="726" t="s">
        <v>577</v>
      </c>
      <c r="D8" s="762"/>
      <c r="E8" s="762"/>
      <c r="F8" s="762"/>
      <c r="G8" s="762"/>
      <c r="H8" s="1042"/>
      <c r="I8" s="1042"/>
      <c r="J8" s="1042"/>
      <c r="K8" s="1042"/>
      <c r="L8" s="1042"/>
      <c r="M8" s="1042"/>
      <c r="N8" s="1042"/>
      <c r="O8" s="1042"/>
    </row>
    <row r="9" spans="2:17" s="205" customFormat="1" ht="24.95" customHeight="1">
      <c r="B9" s="553" t="s">
        <v>248</v>
      </c>
      <c r="C9" s="554" t="s">
        <v>578</v>
      </c>
      <c r="D9" s="781">
        <v>842625.24348215992</v>
      </c>
      <c r="E9" s="781">
        <v>-148512.75372000001</v>
      </c>
      <c r="F9" s="781">
        <v>579950.2471175401</v>
      </c>
      <c r="G9" s="781">
        <v>-126517.17371999999</v>
      </c>
      <c r="H9" s="781">
        <v>48408.238509999996</v>
      </c>
      <c r="I9" s="781">
        <v>-2371.2971399999997</v>
      </c>
      <c r="J9" s="781">
        <v>86695.515799273999</v>
      </c>
      <c r="K9" s="781">
        <v>-15946.415189999998</v>
      </c>
      <c r="L9" s="781">
        <v>444846.49280826602</v>
      </c>
      <c r="M9" s="781">
        <v>-108199.46139000001</v>
      </c>
      <c r="N9" s="1043">
        <v>393195.79537999997</v>
      </c>
      <c r="O9" s="1043">
        <v>-107507.74222999997</v>
      </c>
    </row>
    <row r="10" spans="2:17" s="205" customFormat="1" ht="24.95" customHeight="1">
      <c r="B10" s="553" t="s">
        <v>465</v>
      </c>
      <c r="C10" s="750" t="s">
        <v>566</v>
      </c>
      <c r="D10" s="781">
        <v>75045.139970000004</v>
      </c>
      <c r="E10" s="781">
        <v>-15038.945399999999</v>
      </c>
      <c r="F10" s="781">
        <v>72942.036790000013</v>
      </c>
      <c r="G10" s="781">
        <v>-7438.1812799999989</v>
      </c>
      <c r="H10" s="781">
        <v>19265.838449999999</v>
      </c>
      <c r="I10" s="781">
        <v>-316.94483999999989</v>
      </c>
      <c r="J10" s="781">
        <v>24010.378310000004</v>
      </c>
      <c r="K10" s="781">
        <v>-1496.4132199999997</v>
      </c>
      <c r="L10" s="781">
        <v>29665.820030000003</v>
      </c>
      <c r="M10" s="781">
        <v>-5624.8232199999993</v>
      </c>
      <c r="N10" s="781">
        <v>72942.036790000013</v>
      </c>
      <c r="O10" s="781">
        <v>-7438.1812800000043</v>
      </c>
    </row>
    <row r="11" spans="2:17" s="205" customFormat="1" ht="24.95" customHeight="1">
      <c r="B11" s="553" t="s">
        <v>467</v>
      </c>
      <c r="C11" s="750" t="s">
        <v>567</v>
      </c>
      <c r="D11" s="781">
        <v>356972.39882</v>
      </c>
      <c r="E11" s="781">
        <v>-97394.222349999996</v>
      </c>
      <c r="F11" s="781">
        <v>253635.75878</v>
      </c>
      <c r="G11" s="781">
        <v>-83259.660210000002</v>
      </c>
      <c r="H11" s="781">
        <v>25623.226270000003</v>
      </c>
      <c r="I11" s="781">
        <v>-1653.1791999999996</v>
      </c>
      <c r="J11" s="781">
        <v>43947.70379</v>
      </c>
      <c r="K11" s="781">
        <v>-9797.6980199999998</v>
      </c>
      <c r="L11" s="781">
        <v>184064.82871999999</v>
      </c>
      <c r="M11" s="781">
        <v>-71808.782990000007</v>
      </c>
      <c r="N11" s="781">
        <v>253635.75878</v>
      </c>
      <c r="O11" s="781">
        <v>-83259.660210000002</v>
      </c>
    </row>
    <row r="12" spans="2:17" s="205" customFormat="1" ht="24.95" customHeight="1">
      <c r="B12" s="553" t="s">
        <v>469</v>
      </c>
      <c r="C12" s="750" t="s">
        <v>568</v>
      </c>
      <c r="D12" s="781">
        <v>4132.3588399999999</v>
      </c>
      <c r="E12" s="781">
        <v>-971.83715000000007</v>
      </c>
      <c r="F12" s="781">
        <v>4132.3588399999999</v>
      </c>
      <c r="G12" s="781">
        <v>-971.83715000000018</v>
      </c>
      <c r="H12" s="781">
        <v>3519.1737899999998</v>
      </c>
      <c r="I12" s="781">
        <v>-401.17310000000009</v>
      </c>
      <c r="J12" s="781">
        <v>341.27754999999996</v>
      </c>
      <c r="K12" s="781">
        <v>-298.77555000000001</v>
      </c>
      <c r="L12" s="781">
        <v>271.90750000000003</v>
      </c>
      <c r="M12" s="1043">
        <v>-271.88850000000002</v>
      </c>
      <c r="N12" s="781">
        <v>4132.3588399999999</v>
      </c>
      <c r="O12" s="781">
        <v>-971.83714999999984</v>
      </c>
    </row>
    <row r="13" spans="2:17" s="205" customFormat="1" ht="24.95" customHeight="1">
      <c r="B13" s="553" t="s">
        <v>471</v>
      </c>
      <c r="C13" s="750" t="s">
        <v>569</v>
      </c>
      <c r="D13" s="781">
        <v>405226.92681216</v>
      </c>
      <c r="E13" s="781">
        <v>-34689.177309999992</v>
      </c>
      <c r="F13" s="781">
        <v>247991.67366754008</v>
      </c>
      <c r="G13" s="781">
        <v>-34428.923569999992</v>
      </c>
      <c r="H13" s="781">
        <v>0</v>
      </c>
      <c r="I13" s="781">
        <v>0</v>
      </c>
      <c r="J13" s="781">
        <v>18396.156149274011</v>
      </c>
      <c r="K13" s="781">
        <v>-4353.5284000000001</v>
      </c>
      <c r="L13" s="781">
        <v>229595.51751826608</v>
      </c>
      <c r="M13" s="1043">
        <v>-30075.39517</v>
      </c>
      <c r="N13" s="781">
        <v>61237.22193</v>
      </c>
      <c r="O13" s="781">
        <v>-15419.492080000004</v>
      </c>
    </row>
    <row r="14" spans="2:17" s="205" customFormat="1" ht="24.95" customHeight="1">
      <c r="B14" s="555" t="s">
        <v>473</v>
      </c>
      <c r="C14" s="763" t="s">
        <v>570</v>
      </c>
      <c r="D14" s="782">
        <v>1248.41904</v>
      </c>
      <c r="E14" s="782">
        <v>-418.57150999999999</v>
      </c>
      <c r="F14" s="782">
        <v>1248.41904</v>
      </c>
      <c r="G14" s="782">
        <v>-418.57150999999999</v>
      </c>
      <c r="H14" s="782">
        <v>0</v>
      </c>
      <c r="I14" s="782">
        <v>0</v>
      </c>
      <c r="J14" s="782">
        <v>0</v>
      </c>
      <c r="K14" s="782">
        <v>0</v>
      </c>
      <c r="L14" s="782">
        <v>1248.41904</v>
      </c>
      <c r="M14" s="1044">
        <v>-418.57150999999999</v>
      </c>
      <c r="N14" s="782">
        <v>1248.41904</v>
      </c>
      <c r="O14" s="782">
        <v>-418.57150999999999</v>
      </c>
    </row>
    <row r="15" spans="2:17" s="205" customFormat="1" ht="20.100000000000001" customHeight="1" thickBot="1">
      <c r="B15" s="751" t="s">
        <v>475</v>
      </c>
      <c r="C15" s="733" t="s">
        <v>40</v>
      </c>
      <c r="D15" s="1045">
        <v>842625.24348215992</v>
      </c>
      <c r="E15" s="1045">
        <v>-148512.75372000001</v>
      </c>
      <c r="F15" s="1045">
        <v>579950.2471175401</v>
      </c>
      <c r="G15" s="1045">
        <v>-126517.17371999999</v>
      </c>
      <c r="H15" s="1045">
        <v>48408.238509999996</v>
      </c>
      <c r="I15" s="1045">
        <v>-2371.2971399999997</v>
      </c>
      <c r="J15" s="1045">
        <v>86695.515799273999</v>
      </c>
      <c r="K15" s="1045">
        <v>-15946.415189999998</v>
      </c>
      <c r="L15" s="1045">
        <v>444846.49280826602</v>
      </c>
      <c r="M15" s="1045">
        <v>-108199.46139000001</v>
      </c>
      <c r="N15" s="1045">
        <v>393195.79537999997</v>
      </c>
      <c r="O15" s="1045">
        <v>-107507.74222999997</v>
      </c>
    </row>
  </sheetData>
  <mergeCells count="11">
    <mergeCell ref="N6:O6"/>
    <mergeCell ref="E2:F2"/>
    <mergeCell ref="G2:H2"/>
    <mergeCell ref="I2:J2"/>
    <mergeCell ref="K2:L2"/>
    <mergeCell ref="M2:N2"/>
    <mergeCell ref="D5:E6"/>
    <mergeCell ref="F5:I5"/>
    <mergeCell ref="H6:I6"/>
    <mergeCell ref="J6:K6"/>
    <mergeCell ref="L6:M6"/>
  </mergeCells>
  <hyperlinks>
    <hyperlink ref="Q2" location="Índice!A1" display="Voltar ao Índice" xr:uid="{411D8E72-F779-4037-92D8-A3381B27D1AF}"/>
  </hyperlinks>
  <pageMargins left="0.70866141732283472" right="0.70866141732283472" top="0.74803149606299213" bottom="0.74803149606299213" header="0.31496062992125984" footer="0.31496062992125984"/>
  <pageSetup paperSize="9" scale="61" orientation="landscape" r:id="rId1"/>
  <headerFooter>
    <oddHeader>&amp;CPT
Anexo XV</oddHeader>
    <oddFooter>&amp;C&amp;P</oddFooter>
  </headerFooter>
  <ignoredErrors>
    <ignoredError sqref="B8:C1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999B-88E6-49FE-802B-D2A588BD29E3}">
  <dimension ref="B1:H44"/>
  <sheetViews>
    <sheetView showGridLines="0" zoomScale="90" zoomScaleNormal="90" zoomScalePageLayoutView="80" workbookViewId="0">
      <selection activeCell="H1" sqref="H1"/>
    </sheetView>
  </sheetViews>
  <sheetFormatPr defaultColWidth="9.28515625" defaultRowHeight="12.75"/>
  <cols>
    <col min="1" max="1" width="4.7109375" style="2" customWidth="1"/>
    <col min="2" max="2" width="7.7109375" style="2" customWidth="1"/>
    <col min="3" max="3" width="56" style="2" customWidth="1"/>
    <col min="4" max="6" width="20.140625" style="2" customWidth="1"/>
    <col min="7" max="7" width="9.28515625" style="2" customWidth="1"/>
    <col min="8" max="8" width="16" style="2" customWidth="1"/>
    <col min="9" max="9" width="9.28515625" style="2"/>
    <col min="10" max="10" width="9.28515625" style="2" customWidth="1"/>
    <col min="11" max="16384" width="9.28515625" style="2"/>
  </cols>
  <sheetData>
    <row r="1" spans="2:8" ht="23.45" customHeight="1">
      <c r="B1" s="3" t="s">
        <v>0</v>
      </c>
      <c r="H1" s="66" t="s">
        <v>893</v>
      </c>
    </row>
    <row r="2" spans="2:8" ht="14.25">
      <c r="B2" s="153" t="s">
        <v>1039</v>
      </c>
      <c r="C2" s="205"/>
      <c r="D2" s="205"/>
      <c r="E2" s="205"/>
      <c r="F2" s="205"/>
    </row>
    <row r="3" spans="2:8" ht="24">
      <c r="B3" s="1722"/>
      <c r="C3" s="1722"/>
      <c r="D3" s="1724" t="s">
        <v>2</v>
      </c>
      <c r="E3" s="1724"/>
      <c r="F3" s="919" t="s">
        <v>3</v>
      </c>
    </row>
    <row r="4" spans="2:8">
      <c r="B4" s="1722"/>
      <c r="C4" s="1722"/>
      <c r="D4" s="207" t="s">
        <v>4</v>
      </c>
      <c r="E4" s="207" t="s">
        <v>5</v>
      </c>
      <c r="F4" s="207" t="s">
        <v>6</v>
      </c>
    </row>
    <row r="5" spans="2:8" ht="24.95" customHeight="1" thickBot="1">
      <c r="B5" s="1723"/>
      <c r="C5" s="1723"/>
      <c r="D5" s="208" t="s">
        <v>1915</v>
      </c>
      <c r="E5" s="710" t="s">
        <v>1920</v>
      </c>
      <c r="F5" s="208" t="s">
        <v>1915</v>
      </c>
    </row>
    <row r="6" spans="2:8" ht="20.100000000000001" customHeight="1">
      <c r="B6" s="725">
        <v>1</v>
      </c>
      <c r="C6" s="720" t="s">
        <v>7</v>
      </c>
      <c r="D6" s="909">
        <v>35737979.623549998</v>
      </c>
      <c r="E6" s="909">
        <v>38695994.536359996</v>
      </c>
      <c r="F6" s="909">
        <v>2859038.3698839997</v>
      </c>
    </row>
    <row r="7" spans="2:8" ht="20.100000000000001" customHeight="1">
      <c r="B7" s="727">
        <v>2</v>
      </c>
      <c r="C7" s="721" t="s">
        <v>8</v>
      </c>
      <c r="D7" s="910">
        <v>12487189.512870001</v>
      </c>
      <c r="E7" s="910">
        <v>13247979.567749999</v>
      </c>
      <c r="F7" s="910">
        <v>998975.16102960007</v>
      </c>
    </row>
    <row r="8" spans="2:8" ht="20.100000000000001" customHeight="1">
      <c r="B8" s="727">
        <v>3</v>
      </c>
      <c r="C8" s="721" t="s">
        <v>9</v>
      </c>
      <c r="D8" s="910">
        <v>836453.67533</v>
      </c>
      <c r="E8" s="910">
        <v>841914.20817</v>
      </c>
      <c r="F8" s="910">
        <v>66916.294026400006</v>
      </c>
    </row>
    <row r="9" spans="2:8" ht="20.100000000000001" customHeight="1">
      <c r="B9" s="727">
        <v>4</v>
      </c>
      <c r="C9" s="721" t="s">
        <v>10</v>
      </c>
      <c r="D9" s="910">
        <v>836453.67533</v>
      </c>
      <c r="E9" s="910">
        <v>841914.20817</v>
      </c>
      <c r="F9" s="910">
        <v>66916.294026400006</v>
      </c>
    </row>
    <row r="10" spans="2:8" ht="20.100000000000001" customHeight="1">
      <c r="B10" s="727" t="s">
        <v>11</v>
      </c>
      <c r="C10" s="721" t="s">
        <v>12</v>
      </c>
      <c r="D10" s="910">
        <v>1193230.9369000001</v>
      </c>
      <c r="E10" s="910">
        <v>1841102.4057700001</v>
      </c>
      <c r="F10" s="910">
        <v>95458.474952000004</v>
      </c>
    </row>
    <row r="11" spans="2:8" ht="20.100000000000001" customHeight="1">
      <c r="B11" s="727">
        <v>5</v>
      </c>
      <c r="C11" s="721" t="s">
        <v>13</v>
      </c>
      <c r="D11" s="910">
        <v>14566342.88868</v>
      </c>
      <c r="E11" s="910">
        <v>15895726.36492</v>
      </c>
      <c r="F11" s="910">
        <v>1165307.4310944001</v>
      </c>
    </row>
    <row r="12" spans="2:8" ht="20.100000000000001" customHeight="1">
      <c r="B12" s="727">
        <v>6</v>
      </c>
      <c r="C12" s="911" t="s">
        <v>14</v>
      </c>
      <c r="D12" s="912">
        <v>196759.35668</v>
      </c>
      <c r="E12" s="912">
        <v>179067.7243</v>
      </c>
      <c r="F12" s="912">
        <v>15740.7485344</v>
      </c>
    </row>
    <row r="13" spans="2:8" ht="20.100000000000001" customHeight="1">
      <c r="B13" s="727">
        <v>7</v>
      </c>
      <c r="C13" s="721" t="s">
        <v>8</v>
      </c>
      <c r="D13" s="910">
        <v>82214.857499999998</v>
      </c>
      <c r="E13" s="910">
        <v>130464.07190000001</v>
      </c>
      <c r="F13" s="910">
        <v>6577.1886000000004</v>
      </c>
    </row>
    <row r="14" spans="2:8" ht="20.100000000000001" customHeight="1">
      <c r="B14" s="727">
        <v>8</v>
      </c>
      <c r="C14" s="721" t="s">
        <v>15</v>
      </c>
      <c r="D14" s="910"/>
      <c r="E14" s="776"/>
      <c r="F14" s="910"/>
    </row>
    <row r="15" spans="2:8" ht="20.100000000000001" customHeight="1">
      <c r="B15" s="727" t="s">
        <v>16</v>
      </c>
      <c r="C15" s="721" t="s">
        <v>17</v>
      </c>
      <c r="D15" s="910">
        <v>21573.318800000001</v>
      </c>
      <c r="E15" s="910">
        <v>2882.6435999999999</v>
      </c>
      <c r="F15" s="910">
        <v>1725.8655040000001</v>
      </c>
    </row>
    <row r="16" spans="2:8" ht="20.100000000000001" customHeight="1">
      <c r="B16" s="727" t="s">
        <v>18</v>
      </c>
      <c r="C16" s="721" t="s">
        <v>19</v>
      </c>
      <c r="D16" s="910">
        <v>47015.662380000002</v>
      </c>
      <c r="E16" s="910">
        <v>45663.087930000002</v>
      </c>
      <c r="F16" s="910">
        <v>3761.2529904000003</v>
      </c>
    </row>
    <row r="17" spans="2:6" ht="20.100000000000001" customHeight="1">
      <c r="B17" s="727">
        <v>9</v>
      </c>
      <c r="C17" s="721" t="s">
        <v>20</v>
      </c>
      <c r="D17" s="910">
        <v>45955.518000000004</v>
      </c>
      <c r="E17" s="910">
        <v>57.92086999998719</v>
      </c>
      <c r="F17" s="910">
        <v>3676.4414400000005</v>
      </c>
    </row>
    <row r="18" spans="2:6" ht="20.100000000000001" customHeight="1">
      <c r="B18" s="727">
        <v>10</v>
      </c>
      <c r="C18" s="882" t="s">
        <v>21</v>
      </c>
      <c r="D18" s="913"/>
      <c r="E18" s="913"/>
      <c r="F18" s="913"/>
    </row>
    <row r="19" spans="2:6" ht="20.100000000000001" customHeight="1">
      <c r="B19" s="727">
        <v>11</v>
      </c>
      <c r="C19" s="882" t="s">
        <v>21</v>
      </c>
      <c r="D19" s="913"/>
      <c r="E19" s="913"/>
      <c r="F19" s="913"/>
    </row>
    <row r="20" spans="2:6" ht="20.100000000000001" customHeight="1">
      <c r="B20" s="727">
        <v>12</v>
      </c>
      <c r="C20" s="882" t="s">
        <v>21</v>
      </c>
      <c r="D20" s="913"/>
      <c r="E20" s="913"/>
      <c r="F20" s="913"/>
    </row>
    <row r="21" spans="2:6" ht="20.100000000000001" customHeight="1">
      <c r="B21" s="727">
        <v>13</v>
      </c>
      <c r="C21" s="882" t="s">
        <v>21</v>
      </c>
      <c r="D21" s="913"/>
      <c r="E21" s="913"/>
      <c r="F21" s="913"/>
    </row>
    <row r="22" spans="2:6" ht="20.100000000000001" customHeight="1">
      <c r="B22" s="727">
        <v>14</v>
      </c>
      <c r="C22" s="882" t="s">
        <v>21</v>
      </c>
      <c r="D22" s="913"/>
      <c r="E22" s="913"/>
      <c r="F22" s="913"/>
    </row>
    <row r="23" spans="2:6" ht="20.100000000000001" customHeight="1">
      <c r="B23" s="727">
        <v>15</v>
      </c>
      <c r="C23" s="911" t="s">
        <v>22</v>
      </c>
      <c r="D23" s="910">
        <v>0</v>
      </c>
      <c r="E23" s="914">
        <v>0</v>
      </c>
      <c r="F23" s="910">
        <v>0</v>
      </c>
    </row>
    <row r="24" spans="2:6" ht="30" customHeight="1">
      <c r="B24" s="727">
        <v>16</v>
      </c>
      <c r="C24" s="911" t="s">
        <v>23</v>
      </c>
      <c r="D24" s="910">
        <v>378065.10081999999</v>
      </c>
      <c r="E24" s="910">
        <v>261245.66347999999</v>
      </c>
      <c r="F24" s="910">
        <v>30245.2080656</v>
      </c>
    </row>
    <row r="25" spans="2:6" ht="20.100000000000001" customHeight="1">
      <c r="B25" s="727">
        <v>17</v>
      </c>
      <c r="C25" s="721" t="s">
        <v>24</v>
      </c>
      <c r="D25" s="910">
        <v>329580.21294</v>
      </c>
      <c r="E25" s="910" t="s">
        <v>1603</v>
      </c>
      <c r="F25" s="910">
        <v>26366.4170352</v>
      </c>
    </row>
    <row r="26" spans="2:6" ht="20.100000000000001" customHeight="1">
      <c r="B26" s="727">
        <v>18</v>
      </c>
      <c r="C26" s="721" t="s">
        <v>25</v>
      </c>
      <c r="D26" s="910">
        <v>1256.25</v>
      </c>
      <c r="E26" s="910">
        <v>1256.25</v>
      </c>
      <c r="F26" s="910">
        <v>100.5</v>
      </c>
    </row>
    <row r="27" spans="2:6" ht="20.100000000000001" customHeight="1">
      <c r="B27" s="727">
        <v>19</v>
      </c>
      <c r="C27" s="721" t="s">
        <v>26</v>
      </c>
      <c r="D27" s="910">
        <v>47228.637880000002</v>
      </c>
      <c r="E27" s="776"/>
      <c r="F27" s="910">
        <v>3778.2910304000002</v>
      </c>
    </row>
    <row r="28" spans="2:6" ht="20.100000000000001" customHeight="1">
      <c r="B28" s="727" t="s">
        <v>27</v>
      </c>
      <c r="C28" s="721" t="s">
        <v>28</v>
      </c>
      <c r="D28" s="776"/>
      <c r="E28" s="776"/>
      <c r="F28" s="910"/>
    </row>
    <row r="29" spans="2:6" ht="20.100000000000001" customHeight="1">
      <c r="B29" s="727">
        <v>20</v>
      </c>
      <c r="C29" s="911" t="s">
        <v>29</v>
      </c>
      <c r="D29" s="912">
        <v>2611404.1581700002</v>
      </c>
      <c r="E29" s="912">
        <v>2841502.77006</v>
      </c>
      <c r="F29" s="910">
        <v>208912.33265360002</v>
      </c>
    </row>
    <row r="30" spans="2:6" ht="20.100000000000001" customHeight="1">
      <c r="B30" s="727">
        <v>21</v>
      </c>
      <c r="C30" s="721" t="s">
        <v>8</v>
      </c>
      <c r="D30" s="910">
        <v>2007383.6507999999</v>
      </c>
      <c r="E30" s="910">
        <v>1997726.6019300001</v>
      </c>
      <c r="F30" s="910">
        <v>160590.692064</v>
      </c>
    </row>
    <row r="31" spans="2:6" ht="20.100000000000001" customHeight="1">
      <c r="B31" s="727">
        <v>22</v>
      </c>
      <c r="C31" s="721" t="s">
        <v>30</v>
      </c>
      <c r="D31" s="910">
        <v>604020.50737999997</v>
      </c>
      <c r="E31" s="910">
        <v>843776.16813000001</v>
      </c>
      <c r="F31" s="910">
        <v>48321.640590399998</v>
      </c>
    </row>
    <row r="32" spans="2:6" ht="20.100000000000001" customHeight="1">
      <c r="B32" s="727" t="s">
        <v>31</v>
      </c>
      <c r="C32" s="911" t="s">
        <v>32</v>
      </c>
      <c r="D32" s="910"/>
      <c r="E32" s="776"/>
      <c r="F32" s="910"/>
    </row>
    <row r="33" spans="2:6" ht="20.100000000000001" customHeight="1">
      <c r="B33" s="727">
        <v>23</v>
      </c>
      <c r="C33" s="911" t="s">
        <v>33</v>
      </c>
      <c r="D33" s="912">
        <v>4178550.8125500004</v>
      </c>
      <c r="E33" s="912">
        <v>4123408.7726599998</v>
      </c>
      <c r="F33" s="910">
        <v>334284.06500400003</v>
      </c>
    </row>
    <row r="34" spans="2:6" ht="20.100000000000001" customHeight="1">
      <c r="B34" s="727" t="s">
        <v>34</v>
      </c>
      <c r="C34" s="721" t="s">
        <v>35</v>
      </c>
      <c r="D34" s="910"/>
      <c r="E34" s="915"/>
      <c r="F34" s="910"/>
    </row>
    <row r="35" spans="2:6" ht="20.100000000000001" customHeight="1">
      <c r="B35" s="727" t="s">
        <v>36</v>
      </c>
      <c r="C35" s="721" t="s">
        <v>8</v>
      </c>
      <c r="D35" s="910">
        <v>4178550.8125500004</v>
      </c>
      <c r="E35" s="910">
        <v>4123408.7726599998</v>
      </c>
      <c r="F35" s="910">
        <v>334284.06500400003</v>
      </c>
    </row>
    <row r="36" spans="2:6" ht="20.100000000000001" customHeight="1">
      <c r="B36" s="727" t="s">
        <v>37</v>
      </c>
      <c r="C36" s="721" t="s">
        <v>38</v>
      </c>
      <c r="D36" s="910"/>
      <c r="E36" s="776"/>
      <c r="F36" s="910"/>
    </row>
    <row r="37" spans="2:6" ht="20.100000000000001" customHeight="1">
      <c r="B37" s="727">
        <v>24</v>
      </c>
      <c r="C37" s="721" t="s">
        <v>39</v>
      </c>
      <c r="D37" s="910">
        <v>1899127.9395249998</v>
      </c>
      <c r="E37" s="916">
        <v>2083441.6622749998</v>
      </c>
      <c r="F37" s="910">
        <v>151930.235162</v>
      </c>
    </row>
    <row r="38" spans="2:6" ht="20.100000000000001" customHeight="1">
      <c r="B38" s="727">
        <v>25</v>
      </c>
      <c r="C38" s="882" t="s">
        <v>21</v>
      </c>
      <c r="D38" s="913"/>
      <c r="E38" s="913"/>
      <c r="F38" s="913"/>
    </row>
    <row r="39" spans="2:6" ht="20.100000000000001" customHeight="1">
      <c r="B39" s="727">
        <v>26</v>
      </c>
      <c r="C39" s="882" t="s">
        <v>21</v>
      </c>
      <c r="D39" s="913"/>
      <c r="E39" s="913"/>
      <c r="F39" s="913"/>
    </row>
    <row r="40" spans="2:6" ht="20.100000000000001" customHeight="1">
      <c r="B40" s="727">
        <v>27</v>
      </c>
      <c r="C40" s="882" t="s">
        <v>21</v>
      </c>
      <c r="D40" s="913"/>
      <c r="E40" s="913"/>
      <c r="F40" s="913"/>
    </row>
    <row r="41" spans="2:6" ht="20.100000000000001" customHeight="1">
      <c r="B41" s="727">
        <v>28</v>
      </c>
      <c r="C41" s="882" t="s">
        <v>21</v>
      </c>
      <c r="D41" s="913"/>
      <c r="E41" s="913"/>
      <c r="F41" s="913"/>
    </row>
    <row r="42" spans="2:6" ht="20.100000000000001" customHeight="1" thickBot="1">
      <c r="B42" s="917">
        <v>29</v>
      </c>
      <c r="C42" s="723" t="s">
        <v>40</v>
      </c>
      <c r="D42" s="918">
        <v>43102759.051769994</v>
      </c>
      <c r="E42" s="918">
        <v>46101219.466859996</v>
      </c>
      <c r="F42" s="918">
        <v>3448220.7241415996</v>
      </c>
    </row>
    <row r="44" spans="2:6">
      <c r="D44" s="211"/>
      <c r="E44" s="211"/>
      <c r="F44" s="211"/>
    </row>
  </sheetData>
  <mergeCells count="2">
    <mergeCell ref="B3:C5"/>
    <mergeCell ref="D3:E3"/>
  </mergeCells>
  <hyperlinks>
    <hyperlink ref="H1" location="Índice!A1" display="Voltar ao Índice" xr:uid="{AAD616B2-EBA8-4219-89A6-08A176D49FFB}"/>
  </hyperlinks>
  <pageMargins left="0.7" right="0.7" top="0.75" bottom="0.75" header="0.3" footer="0.3"/>
  <pageSetup paperSize="9" orientation="landscape" r:id="rId1"/>
  <headerFooter>
    <oddHeader>&amp;CPT
Anexo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539A8-2EA3-4AA0-A5BD-81D90137F1A5}">
  <sheetPr>
    <pageSetUpPr fitToPage="1"/>
  </sheetPr>
  <dimension ref="B1:H20"/>
  <sheetViews>
    <sheetView showGridLines="0" zoomScale="90" zoomScaleNormal="90" zoomScalePageLayoutView="80" workbookViewId="0">
      <selection activeCell="J2" sqref="J2"/>
    </sheetView>
  </sheetViews>
  <sheetFormatPr defaultColWidth="11.42578125" defaultRowHeight="14.25"/>
  <cols>
    <col min="1" max="1" width="4.7109375" style="5" customWidth="1"/>
    <col min="2" max="2" width="6.7109375" style="5" customWidth="1"/>
    <col min="3" max="3" width="49.5703125" style="5" customWidth="1"/>
    <col min="4" max="4" width="23.7109375" style="5" customWidth="1"/>
    <col min="5" max="5" width="4.7109375" style="5" customWidth="1"/>
    <col min="6" max="6" width="15.140625" style="5" customWidth="1"/>
    <col min="7" max="7" width="50.85546875" style="5" customWidth="1"/>
    <col min="8" max="8" width="7.42578125" style="5" customWidth="1"/>
    <col min="9" max="9" width="42" style="5" customWidth="1"/>
    <col min="10" max="16384" width="11.42578125" style="5"/>
  </cols>
  <sheetData>
    <row r="1" spans="2:8" s="11" customFormat="1" ht="22.5" customHeight="1">
      <c r="B1" s="41" t="s">
        <v>826</v>
      </c>
      <c r="C1" s="40"/>
      <c r="D1" s="13"/>
      <c r="F1" s="58"/>
    </row>
    <row r="2" spans="2:8" s="11" customFormat="1" ht="20.100000000000001" customHeight="1">
      <c r="B2" s="153" t="s">
        <v>1039</v>
      </c>
      <c r="C2" s="40"/>
      <c r="D2" s="13"/>
      <c r="F2" s="66" t="s">
        <v>893</v>
      </c>
    </row>
    <row r="3" spans="2:8" ht="20.100000000000001" customHeight="1">
      <c r="B3" s="153"/>
      <c r="C3" s="155"/>
      <c r="D3" s="396" t="s">
        <v>4</v>
      </c>
      <c r="F3" s="136"/>
    </row>
    <row r="4" spans="2:8" s="125" customFormat="1" ht="20.100000000000001" customHeight="1" thickBot="1">
      <c r="B4" s="349"/>
      <c r="C4" s="267"/>
      <c r="D4" s="274" t="s">
        <v>703</v>
      </c>
    </row>
    <row r="5" spans="2:8" s="177" customFormat="1" ht="20.100000000000001" customHeight="1">
      <c r="B5" s="558"/>
      <c r="C5" s="559" t="s">
        <v>1586</v>
      </c>
      <c r="D5" s="560"/>
      <c r="H5" s="399"/>
    </row>
    <row r="6" spans="2:8" s="177" customFormat="1" ht="20.100000000000001" customHeight="1">
      <c r="B6" s="285">
        <v>1</v>
      </c>
      <c r="C6" s="458" t="s">
        <v>830</v>
      </c>
      <c r="D6" s="561">
        <v>28078.723209392087</v>
      </c>
      <c r="H6" s="399"/>
    </row>
    <row r="7" spans="2:8" s="177" customFormat="1" ht="20.100000000000001" customHeight="1">
      <c r="B7" s="285">
        <v>2</v>
      </c>
      <c r="C7" s="458" t="s">
        <v>831</v>
      </c>
      <c r="D7" s="561">
        <v>1525.800213125</v>
      </c>
      <c r="H7" s="399"/>
    </row>
    <row r="8" spans="2:8" s="177" customFormat="1" ht="20.100000000000001" customHeight="1">
      <c r="B8" s="285">
        <v>3</v>
      </c>
      <c r="C8" s="458" t="s">
        <v>832</v>
      </c>
      <c r="D8" s="561">
        <v>1977779.1273300031</v>
      </c>
      <c r="H8" s="399"/>
    </row>
    <row r="9" spans="2:8" s="177" customFormat="1" ht="20.100000000000001" customHeight="1">
      <c r="B9" s="285">
        <v>4</v>
      </c>
      <c r="C9" s="458" t="s">
        <v>833</v>
      </c>
      <c r="D9" s="561"/>
    </row>
    <row r="10" spans="2:8" s="177" customFormat="1" ht="20.100000000000001" customHeight="1">
      <c r="B10" s="285"/>
      <c r="C10" s="210" t="s">
        <v>834</v>
      </c>
      <c r="D10" s="562"/>
    </row>
    <row r="11" spans="2:8" s="177" customFormat="1" ht="20.100000000000001" customHeight="1">
      <c r="B11" s="285">
        <v>5</v>
      </c>
      <c r="C11" s="458" t="s">
        <v>835</v>
      </c>
      <c r="D11" s="561"/>
    </row>
    <row r="12" spans="2:8" s="177" customFormat="1" ht="20.100000000000001" customHeight="1">
      <c r="B12" s="285">
        <v>6</v>
      </c>
      <c r="C12" s="458" t="s">
        <v>836</v>
      </c>
      <c r="D12" s="561"/>
    </row>
    <row r="13" spans="2:8" s="177" customFormat="1" ht="20.100000000000001" customHeight="1">
      <c r="B13" s="285">
        <v>7</v>
      </c>
      <c r="C13" s="458" t="s">
        <v>837</v>
      </c>
      <c r="D13" s="561"/>
    </row>
    <row r="14" spans="2:8" s="177" customFormat="1" ht="20.100000000000001" customHeight="1">
      <c r="B14" s="289">
        <v>8</v>
      </c>
      <c r="C14" s="563" t="s">
        <v>1557</v>
      </c>
      <c r="D14" s="564"/>
    </row>
    <row r="15" spans="2:8" s="177" customFormat="1" ht="20.100000000000001" customHeight="1" thickBot="1">
      <c r="B15" s="264">
        <v>9</v>
      </c>
      <c r="C15" s="401" t="s">
        <v>40</v>
      </c>
      <c r="D15" s="565">
        <v>2007383.6507525202</v>
      </c>
    </row>
    <row r="16" spans="2:8" ht="20.100000000000001" customHeight="1"/>
    <row r="19" ht="50.25" customHeight="1"/>
    <row r="20" ht="50.25" customHeight="1"/>
  </sheetData>
  <hyperlinks>
    <hyperlink ref="F2" location="Índice!A1" display="Voltar ao Índice" xr:uid="{B458D6AC-FA48-4C40-851C-585C9FAEA853}"/>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CECE7-D5D3-4CD7-86DD-1DC0B90131CE}">
  <sheetPr>
    <pageSetUpPr fitToPage="1"/>
  </sheetPr>
  <dimension ref="B1:G23"/>
  <sheetViews>
    <sheetView showGridLines="0" zoomScale="90" zoomScaleNormal="90" zoomScalePageLayoutView="60" workbookViewId="0">
      <selection activeCell="J2" sqref="J2"/>
    </sheetView>
  </sheetViews>
  <sheetFormatPr defaultColWidth="11.42578125" defaultRowHeight="14.25"/>
  <cols>
    <col min="1" max="1" width="4.7109375" style="5" customWidth="1"/>
    <col min="2" max="2" width="5.5703125" style="9" customWidth="1"/>
    <col min="3" max="3" width="55.5703125" style="5" customWidth="1"/>
    <col min="4" max="5" width="17.85546875" style="5" customWidth="1"/>
    <col min="6" max="6" width="4.7109375" style="5" customWidth="1"/>
    <col min="7" max="7" width="14.140625" style="5" customWidth="1"/>
    <col min="8" max="16384" width="11.42578125" style="5"/>
  </cols>
  <sheetData>
    <row r="1" spans="2:7" ht="26.25" customHeight="1">
      <c r="B1" s="41" t="s">
        <v>827</v>
      </c>
      <c r="G1" s="66" t="s">
        <v>893</v>
      </c>
    </row>
    <row r="2" spans="2:7">
      <c r="B2" s="153" t="s">
        <v>1039</v>
      </c>
    </row>
    <row r="3" spans="2:7">
      <c r="B3" s="153"/>
      <c r="C3" s="153"/>
      <c r="D3" s="153"/>
      <c r="E3" s="153"/>
    </row>
    <row r="4" spans="2:7" s="155" customFormat="1" ht="20.100000000000001" customHeight="1">
      <c r="B4" s="1825"/>
      <c r="C4" s="1825"/>
      <c r="D4" s="308" t="s">
        <v>4</v>
      </c>
      <c r="E4" s="308" t="s">
        <v>5</v>
      </c>
      <c r="F4" s="395"/>
    </row>
    <row r="5" spans="2:7" s="155" customFormat="1" ht="24.95" customHeight="1" thickBot="1">
      <c r="B5" s="1825"/>
      <c r="C5" s="1825"/>
      <c r="D5" s="293" t="s">
        <v>703</v>
      </c>
      <c r="E5" s="293" t="s">
        <v>235</v>
      </c>
      <c r="F5" s="395"/>
    </row>
    <row r="6" spans="2:7" s="205" customFormat="1" ht="20.100000000000001" customHeight="1">
      <c r="B6" s="764">
        <v>1</v>
      </c>
      <c r="C6" s="765" t="s">
        <v>1598</v>
      </c>
      <c r="D6" s="1169">
        <v>219864.8430185506</v>
      </c>
      <c r="E6" s="1169">
        <v>17589.187441484049</v>
      </c>
    </row>
    <row r="7" spans="2:7" s="205" customFormat="1" ht="20.100000000000001" customHeight="1">
      <c r="B7" s="766" t="s">
        <v>93</v>
      </c>
      <c r="C7" s="767" t="s">
        <v>889</v>
      </c>
      <c r="D7" s="1170"/>
      <c r="E7" s="1171">
        <v>2535.4272193675815</v>
      </c>
    </row>
    <row r="8" spans="2:7" s="205" customFormat="1" ht="20.100000000000001" customHeight="1">
      <c r="B8" s="766" t="s">
        <v>94</v>
      </c>
      <c r="C8" s="768" t="s">
        <v>838</v>
      </c>
      <c r="D8" s="1170"/>
      <c r="E8" s="1171">
        <v>17589.187441484049</v>
      </c>
    </row>
    <row r="9" spans="2:7" s="205" customFormat="1" ht="20.100000000000001" customHeight="1">
      <c r="B9" s="769">
        <v>2</v>
      </c>
      <c r="C9" s="770" t="s">
        <v>1599</v>
      </c>
      <c r="D9" s="1171">
        <v>384155.66439025447</v>
      </c>
      <c r="E9" s="1171">
        <v>30732.453151220358</v>
      </c>
    </row>
    <row r="10" spans="2:7" s="205" customFormat="1" ht="20.100000000000001" customHeight="1">
      <c r="B10" s="766" t="s">
        <v>93</v>
      </c>
      <c r="C10" s="767" t="s">
        <v>890</v>
      </c>
      <c r="D10" s="1170"/>
      <c r="E10" s="1171">
        <v>5795.8092593785113</v>
      </c>
    </row>
    <row r="11" spans="2:7" s="205" customFormat="1" ht="20.100000000000001" customHeight="1">
      <c r="B11" s="766" t="s">
        <v>94</v>
      </c>
      <c r="C11" s="768" t="s">
        <v>891</v>
      </c>
      <c r="D11" s="1170"/>
      <c r="E11" s="1171">
        <v>30732.453151220358</v>
      </c>
    </row>
    <row r="12" spans="2:7" s="205" customFormat="1" ht="20.100000000000001" customHeight="1">
      <c r="B12" s="769">
        <v>3</v>
      </c>
      <c r="C12" s="770" t="s">
        <v>1600</v>
      </c>
      <c r="D12" s="1171">
        <v>0</v>
      </c>
      <c r="E12" s="1171">
        <v>0</v>
      </c>
    </row>
    <row r="13" spans="2:7" s="205" customFormat="1" ht="20.100000000000001" customHeight="1">
      <c r="B13" s="766" t="s">
        <v>93</v>
      </c>
      <c r="C13" s="768" t="s">
        <v>839</v>
      </c>
      <c r="D13" s="1170"/>
      <c r="E13" s="1171"/>
    </row>
    <row r="14" spans="2:7" s="205" customFormat="1" ht="20.100000000000001" customHeight="1">
      <c r="B14" s="766" t="s">
        <v>94</v>
      </c>
      <c r="C14" s="767" t="s">
        <v>840</v>
      </c>
      <c r="D14" s="1170"/>
      <c r="E14" s="1171"/>
    </row>
    <row r="15" spans="2:7" s="205" customFormat="1" ht="20.100000000000001" customHeight="1">
      <c r="B15" s="769">
        <v>4</v>
      </c>
      <c r="C15" s="767" t="s">
        <v>1601</v>
      </c>
      <c r="D15" s="1171">
        <v>0</v>
      </c>
      <c r="E15" s="1171">
        <v>0</v>
      </c>
    </row>
    <row r="16" spans="2:7" s="205" customFormat="1" ht="20.100000000000001" customHeight="1">
      <c r="B16" s="766" t="s">
        <v>93</v>
      </c>
      <c r="C16" s="768" t="s">
        <v>841</v>
      </c>
      <c r="D16" s="1170"/>
      <c r="E16" s="1171"/>
    </row>
    <row r="17" spans="2:6" s="205" customFormat="1" ht="20.100000000000001" customHeight="1">
      <c r="B17" s="766" t="s">
        <v>94</v>
      </c>
      <c r="C17" s="768" t="s">
        <v>842</v>
      </c>
      <c r="D17" s="1170"/>
      <c r="E17" s="1171"/>
    </row>
    <row r="18" spans="2:6" s="205" customFormat="1" ht="20.100000000000001" customHeight="1">
      <c r="B18" s="766" t="s">
        <v>95</v>
      </c>
      <c r="C18" s="771" t="s">
        <v>843</v>
      </c>
      <c r="D18" s="1170"/>
      <c r="E18" s="1171"/>
    </row>
    <row r="19" spans="2:6" s="205" customFormat="1" ht="20.100000000000001" customHeight="1">
      <c r="B19" s="772">
        <v>5</v>
      </c>
      <c r="C19" s="773" t="s">
        <v>844</v>
      </c>
      <c r="D19" s="1172">
        <v>0</v>
      </c>
      <c r="E19" s="1172">
        <v>0</v>
      </c>
    </row>
    <row r="20" spans="2:6" s="205" customFormat="1" ht="20.100000000000001" customHeight="1" thickBot="1">
      <c r="B20" s="774">
        <v>6</v>
      </c>
      <c r="C20" s="775" t="s">
        <v>40</v>
      </c>
      <c r="D20" s="1173">
        <v>604020.50740880519</v>
      </c>
      <c r="E20" s="1173">
        <v>48321.640592704411</v>
      </c>
    </row>
    <row r="21" spans="2:6" s="155" customFormat="1" ht="12.75">
      <c r="B21" s="396"/>
      <c r="F21" s="395"/>
    </row>
    <row r="22" spans="2:6" s="125" customFormat="1" ht="12.75">
      <c r="B22" s="396"/>
      <c r="C22" s="155"/>
      <c r="D22" s="155"/>
      <c r="E22" s="155"/>
    </row>
    <row r="23" spans="2:6" s="125" customFormat="1" ht="12.75">
      <c r="B23" s="67"/>
    </row>
  </sheetData>
  <mergeCells count="2">
    <mergeCell ref="B4:C4"/>
    <mergeCell ref="B5:C5"/>
  </mergeCells>
  <hyperlinks>
    <hyperlink ref="G1" location="Índice!A1" display="Voltar ao Índice" xr:uid="{27D351B5-C5B2-48C0-B589-85CA04145D24}"/>
  </hyperlinks>
  <pageMargins left="0.70866141732283472" right="0.70866141732283472" top="0.86614173228346458" bottom="0.74803149606299213" header="0.31496062992125984" footer="0.31496062992125984"/>
  <pageSetup paperSize="9" fitToHeight="0" orientation="landscape" r:id="rId1"/>
  <headerFooter>
    <oddHeader>&amp;CPT
Anexo XXIX</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21FE0-DA05-4994-81C8-56C7334C2F5E}">
  <sheetPr>
    <pageSetUpPr fitToPage="1"/>
  </sheetPr>
  <dimension ref="B1:L20"/>
  <sheetViews>
    <sheetView showGridLines="0" zoomScale="90" zoomScaleNormal="90" zoomScalePageLayoutView="60" workbookViewId="0">
      <selection activeCell="J2" sqref="J2"/>
    </sheetView>
  </sheetViews>
  <sheetFormatPr defaultColWidth="11.42578125" defaultRowHeight="14.25"/>
  <cols>
    <col min="1" max="1" width="4.7109375" style="5" customWidth="1"/>
    <col min="2" max="2" width="3.5703125" style="5" customWidth="1"/>
    <col min="3" max="3" width="42.42578125" style="5" customWidth="1"/>
    <col min="4" max="9" width="14.5703125" style="5" customWidth="1"/>
    <col min="10" max="10" width="21" style="5" customWidth="1"/>
    <col min="11" max="11" width="4.7109375" style="5" customWidth="1"/>
    <col min="12" max="12" width="14.7109375" style="5" customWidth="1"/>
    <col min="13" max="16384" width="11.42578125" style="5"/>
  </cols>
  <sheetData>
    <row r="1" spans="2:12" ht="21.95" customHeight="1">
      <c r="B1" s="41" t="s">
        <v>845</v>
      </c>
      <c r="D1" s="42"/>
      <c r="E1" s="42"/>
      <c r="F1" s="42"/>
      <c r="G1" s="42"/>
      <c r="L1" s="66" t="s">
        <v>893</v>
      </c>
    </row>
    <row r="2" spans="2:12" ht="15.75" customHeight="1">
      <c r="B2" s="153" t="s">
        <v>1039</v>
      </c>
      <c r="C2" s="42"/>
      <c r="D2" s="42"/>
      <c r="E2" s="42"/>
      <c r="F2" s="42"/>
      <c r="G2" s="42"/>
    </row>
    <row r="3" spans="2:12" s="125" customFormat="1" ht="12.75"/>
    <row r="4" spans="2:12" s="155" customFormat="1" ht="20.100000000000001" customHeight="1">
      <c r="B4" s="1744"/>
      <c r="C4" s="1744"/>
      <c r="D4" s="278" t="s">
        <v>4</v>
      </c>
      <c r="E4" s="278" t="s">
        <v>5</v>
      </c>
      <c r="F4" s="278" t="s">
        <v>6</v>
      </c>
      <c r="G4" s="278" t="s">
        <v>41</v>
      </c>
      <c r="H4" s="308" t="s">
        <v>42</v>
      </c>
      <c r="I4" s="278" t="s">
        <v>96</v>
      </c>
      <c r="J4" s="278" t="s">
        <v>97</v>
      </c>
      <c r="K4" s="395"/>
    </row>
    <row r="5" spans="2:12" s="155" customFormat="1" ht="27.95" customHeight="1" thickBot="1">
      <c r="B5" s="1744"/>
      <c r="C5" s="1744"/>
      <c r="D5" s="274" t="s">
        <v>846</v>
      </c>
      <c r="E5" s="274" t="s">
        <v>847</v>
      </c>
      <c r="F5" s="274" t="s">
        <v>848</v>
      </c>
      <c r="G5" s="274" t="s">
        <v>849</v>
      </c>
      <c r="H5" s="293" t="s">
        <v>607</v>
      </c>
      <c r="I5" s="274" t="s">
        <v>850</v>
      </c>
      <c r="J5" s="274" t="s">
        <v>851</v>
      </c>
      <c r="K5" s="395"/>
    </row>
    <row r="6" spans="2:12" s="205" customFormat="1" ht="20.100000000000001" customHeight="1">
      <c r="B6" s="726">
        <v>1</v>
      </c>
      <c r="C6" s="720" t="s">
        <v>852</v>
      </c>
      <c r="D6" s="1133">
        <v>372890.5385160232</v>
      </c>
      <c r="E6" s="1133">
        <v>470885.62960325478</v>
      </c>
      <c r="F6" s="1133"/>
      <c r="G6" s="1133"/>
      <c r="H6" s="1133"/>
      <c r="I6" s="1133">
        <v>843776.16811927792</v>
      </c>
      <c r="J6" s="1133">
        <v>67502.093449542241</v>
      </c>
    </row>
    <row r="7" spans="2:12" s="205" customFormat="1" ht="20.100000000000001" customHeight="1">
      <c r="B7" s="776" t="s">
        <v>853</v>
      </c>
      <c r="C7" s="554" t="s">
        <v>854</v>
      </c>
      <c r="D7" s="1024">
        <v>-307322.93397810281</v>
      </c>
      <c r="E7" s="1024">
        <v>-386773.56722045649</v>
      </c>
      <c r="F7" s="1025"/>
      <c r="G7" s="1025"/>
      <c r="H7" s="1025"/>
      <c r="I7" s="1025">
        <v>694096.50119855918</v>
      </c>
      <c r="J7" s="1025">
        <v>55527.720095884739</v>
      </c>
    </row>
    <row r="8" spans="2:12" s="205" customFormat="1" ht="20.100000000000001" customHeight="1">
      <c r="B8" s="776" t="s">
        <v>855</v>
      </c>
      <c r="C8" s="554" t="s">
        <v>856</v>
      </c>
      <c r="D8" s="1025">
        <v>65567.604537920444</v>
      </c>
      <c r="E8" s="1025">
        <v>84112.062382798351</v>
      </c>
      <c r="F8" s="1025"/>
      <c r="G8" s="1025"/>
      <c r="H8" s="1025"/>
      <c r="I8" s="1025">
        <v>149679.6669207188</v>
      </c>
      <c r="J8" s="1025">
        <v>11974.373353657502</v>
      </c>
    </row>
    <row r="9" spans="2:12" s="205" customFormat="1" ht="20.100000000000001" customHeight="1">
      <c r="B9" s="554">
        <v>2</v>
      </c>
      <c r="C9" s="554" t="s">
        <v>857</v>
      </c>
      <c r="D9" s="1025">
        <v>-33874.764295825677</v>
      </c>
      <c r="E9" s="1025">
        <v>-11664.446640566945</v>
      </c>
      <c r="F9" s="1025"/>
      <c r="G9" s="1025"/>
      <c r="H9" s="1025"/>
      <c r="I9" s="1025">
        <v>-45539.210936392621</v>
      </c>
      <c r="J9" s="1025">
        <v>-3643.136874911409</v>
      </c>
    </row>
    <row r="10" spans="2:12" s="205" customFormat="1" ht="20.100000000000001" customHeight="1">
      <c r="B10" s="554">
        <v>3</v>
      </c>
      <c r="C10" s="554" t="s">
        <v>858</v>
      </c>
      <c r="D10" s="1025"/>
      <c r="E10" s="1025"/>
      <c r="F10" s="1025"/>
      <c r="G10" s="1025"/>
      <c r="H10" s="1025"/>
      <c r="I10" s="1025"/>
      <c r="J10" s="1025"/>
    </row>
    <row r="11" spans="2:12" s="205" customFormat="1" ht="20.100000000000001" customHeight="1">
      <c r="B11" s="554">
        <v>4</v>
      </c>
      <c r="C11" s="554" t="s">
        <v>859</v>
      </c>
      <c r="D11" s="1025"/>
      <c r="E11" s="1025"/>
      <c r="F11" s="1025"/>
      <c r="G11" s="1025"/>
      <c r="H11" s="1025"/>
      <c r="I11" s="1025"/>
      <c r="J11" s="1025"/>
    </row>
    <row r="12" spans="2:12" s="205" customFormat="1" ht="20.100000000000001" customHeight="1">
      <c r="B12" s="777">
        <v>5</v>
      </c>
      <c r="C12" s="777" t="s">
        <v>860</v>
      </c>
      <c r="D12" s="1025"/>
      <c r="E12" s="1025"/>
      <c r="F12" s="1025"/>
      <c r="G12" s="1025"/>
      <c r="H12" s="1025"/>
      <c r="I12" s="1025"/>
      <c r="J12" s="1025"/>
    </row>
    <row r="13" spans="2:12" s="205" customFormat="1" ht="20.100000000000001" customHeight="1">
      <c r="B13" s="554">
        <v>6</v>
      </c>
      <c r="C13" s="554" t="s">
        <v>861</v>
      </c>
      <c r="D13" s="1025"/>
      <c r="E13" s="1025"/>
      <c r="F13" s="1025"/>
      <c r="G13" s="1025"/>
      <c r="H13" s="1025"/>
      <c r="I13" s="1025"/>
      <c r="J13" s="1025"/>
    </row>
    <row r="14" spans="2:12" s="205" customFormat="1" ht="20.100000000000001" customHeight="1">
      <c r="B14" s="554">
        <v>7</v>
      </c>
      <c r="C14" s="554" t="s">
        <v>844</v>
      </c>
      <c r="D14" s="1025"/>
      <c r="E14" s="1025"/>
      <c r="F14" s="1025"/>
      <c r="G14" s="1025"/>
      <c r="H14" s="1025"/>
      <c r="I14" s="1025"/>
      <c r="J14" s="1025"/>
    </row>
    <row r="15" spans="2:12" s="205" customFormat="1" ht="20.100000000000001" customHeight="1">
      <c r="B15" s="776" t="s">
        <v>862</v>
      </c>
      <c r="C15" s="554" t="s">
        <v>863</v>
      </c>
      <c r="D15" s="1025">
        <v>31692.840242094768</v>
      </c>
      <c r="E15" s="1025">
        <v>72447.615742231399</v>
      </c>
      <c r="F15" s="1025"/>
      <c r="G15" s="1025"/>
      <c r="H15" s="1025"/>
      <c r="I15" s="1025">
        <v>104140.45598432617</v>
      </c>
      <c r="J15" s="1025">
        <v>8331.2364787460938</v>
      </c>
    </row>
    <row r="16" spans="2:12" s="205" customFormat="1" ht="20.100000000000001" customHeight="1">
      <c r="B16" s="778" t="s">
        <v>864</v>
      </c>
      <c r="C16" s="556" t="s">
        <v>854</v>
      </c>
      <c r="D16" s="1028">
        <v>188172.00277645586</v>
      </c>
      <c r="E16" s="1028">
        <v>311708.0486480231</v>
      </c>
      <c r="F16" s="1028"/>
      <c r="G16" s="1028"/>
      <c r="H16" s="1028"/>
      <c r="I16" s="1028">
        <v>499880.05142447894</v>
      </c>
      <c r="J16" s="1028">
        <v>39990.404113958313</v>
      </c>
    </row>
    <row r="17" spans="2:11" s="205" customFormat="1" ht="20.100000000000001" customHeight="1" thickBot="1">
      <c r="B17" s="260">
        <v>8</v>
      </c>
      <c r="C17" s="733" t="s">
        <v>865</v>
      </c>
      <c r="D17" s="1030">
        <v>219864.8430185506</v>
      </c>
      <c r="E17" s="1030">
        <v>384155.66439025447</v>
      </c>
      <c r="F17" s="1030"/>
      <c r="G17" s="1030"/>
      <c r="H17" s="1030"/>
      <c r="I17" s="1030">
        <v>604020.50740880508</v>
      </c>
      <c r="J17" s="1030">
        <v>48321.640592704411</v>
      </c>
    </row>
    <row r="18" spans="2:11" s="205" customFormat="1" ht="11.25"/>
    <row r="19" spans="2:11" s="155" customFormat="1" ht="12.75">
      <c r="K19" s="395"/>
    </row>
    <row r="20" spans="2:11" s="155" customFormat="1" ht="12.75">
      <c r="K20" s="395"/>
    </row>
  </sheetData>
  <mergeCells count="2">
    <mergeCell ref="B4:C4"/>
    <mergeCell ref="B5:C5"/>
  </mergeCells>
  <hyperlinks>
    <hyperlink ref="L1" location="Índice!A1" display="Voltar ao Índice" xr:uid="{76EFE1ED-731D-40AC-B3B8-61D1D6FF2614}"/>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23EDE-48EA-42F7-A9DA-B603E18E0C89}">
  <sheetPr>
    <pageSetUpPr fitToPage="1"/>
  </sheetPr>
  <dimension ref="B1:F24"/>
  <sheetViews>
    <sheetView showGridLines="0" zoomScale="90" zoomScaleNormal="90" zoomScalePageLayoutView="80" workbookViewId="0">
      <selection activeCell="J2" sqref="J2"/>
    </sheetView>
  </sheetViews>
  <sheetFormatPr defaultColWidth="11.42578125" defaultRowHeight="14.25"/>
  <cols>
    <col min="1" max="1" width="4.7109375" style="5" customWidth="1"/>
    <col min="2" max="2" width="6.85546875" style="12" customWidth="1"/>
    <col min="3" max="3" width="32.5703125" style="5" customWidth="1"/>
    <col min="4" max="4" width="28.85546875" style="5" customWidth="1"/>
    <col min="5" max="5" width="4.7109375" style="5" customWidth="1"/>
    <col min="6" max="6" width="14.42578125" style="5" customWidth="1"/>
    <col min="7" max="16384" width="11.42578125" style="5"/>
  </cols>
  <sheetData>
    <row r="1" spans="2:6" ht="18.75">
      <c r="B1" s="41" t="s">
        <v>828</v>
      </c>
      <c r="F1" s="66" t="s">
        <v>893</v>
      </c>
    </row>
    <row r="2" spans="2:6">
      <c r="B2" s="153" t="s">
        <v>1039</v>
      </c>
    </row>
    <row r="3" spans="2:6" ht="13.5" customHeight="1">
      <c r="B3" s="5"/>
    </row>
    <row r="4" spans="2:6" s="153" customFormat="1" ht="20.100000000000001" customHeight="1">
      <c r="B4" s="1744"/>
      <c r="C4" s="1744"/>
      <c r="D4" s="278" t="s">
        <v>4</v>
      </c>
    </row>
    <row r="5" spans="2:6" s="205" customFormat="1" ht="20.100000000000001" customHeight="1" thickBot="1">
      <c r="B5" s="1826" t="s">
        <v>866</v>
      </c>
      <c r="C5" s="1826"/>
      <c r="D5" s="1826"/>
    </row>
    <row r="6" spans="2:6" s="205" customFormat="1" ht="20.100000000000001" customHeight="1">
      <c r="B6" s="779">
        <v>1</v>
      </c>
      <c r="C6" s="737" t="s">
        <v>867</v>
      </c>
      <c r="D6" s="780">
        <v>7171.184099184703</v>
      </c>
    </row>
    <row r="7" spans="2:6" s="205" customFormat="1" ht="20.100000000000001" customHeight="1">
      <c r="B7" s="727">
        <v>2</v>
      </c>
      <c r="C7" s="554" t="s">
        <v>868</v>
      </c>
      <c r="D7" s="781">
        <v>3498.9125838690902</v>
      </c>
    </row>
    <row r="8" spans="2:6" s="205" customFormat="1" ht="20.100000000000001" customHeight="1">
      <c r="B8" s="727">
        <v>3</v>
      </c>
      <c r="C8" s="554" t="s">
        <v>869</v>
      </c>
      <c r="D8" s="781">
        <v>1052.3803235891589</v>
      </c>
    </row>
    <row r="9" spans="2:6" s="205" customFormat="1" ht="20.100000000000001" customHeight="1">
      <c r="B9" s="734">
        <v>4</v>
      </c>
      <c r="C9" s="556" t="s">
        <v>870</v>
      </c>
      <c r="D9" s="782">
        <v>1402.554892382414</v>
      </c>
    </row>
    <row r="10" spans="2:6" s="205" customFormat="1" ht="20.100000000000001" customHeight="1" thickBot="1">
      <c r="B10" s="1818" t="s">
        <v>871</v>
      </c>
      <c r="C10" s="1818"/>
      <c r="D10" s="1818"/>
    </row>
    <row r="11" spans="2:6" s="205" customFormat="1" ht="20.100000000000001" customHeight="1">
      <c r="B11" s="779">
        <v>5</v>
      </c>
      <c r="C11" s="737" t="s">
        <v>867</v>
      </c>
      <c r="D11" s="780">
        <v>10690.595624104022</v>
      </c>
    </row>
    <row r="12" spans="2:6" s="205" customFormat="1" ht="20.100000000000001" customHeight="1">
      <c r="B12" s="727">
        <v>6</v>
      </c>
      <c r="C12" s="554" t="s">
        <v>868</v>
      </c>
      <c r="D12" s="781">
        <v>5888.053575982166</v>
      </c>
    </row>
    <row r="13" spans="2:6" s="205" customFormat="1" ht="20.100000000000001" customHeight="1">
      <c r="B13" s="727">
        <v>7</v>
      </c>
      <c r="C13" s="554" t="s">
        <v>869</v>
      </c>
      <c r="D13" s="781">
        <v>2774.028938608697</v>
      </c>
    </row>
    <row r="14" spans="2:6" s="205" customFormat="1" ht="20.100000000000001" customHeight="1">
      <c r="B14" s="734">
        <v>8</v>
      </c>
      <c r="C14" s="556" t="s">
        <v>870</v>
      </c>
      <c r="D14" s="782">
        <v>4801.2062881274696</v>
      </c>
    </row>
    <row r="15" spans="2:6" s="205" customFormat="1" ht="20.100000000000001" customHeight="1" thickBot="1">
      <c r="B15" s="1818" t="s">
        <v>872</v>
      </c>
      <c r="C15" s="1818"/>
      <c r="D15" s="1818"/>
    </row>
    <row r="16" spans="2:6" s="205" customFormat="1" ht="20.100000000000001" customHeight="1">
      <c r="B16" s="779">
        <v>9</v>
      </c>
      <c r="C16" s="737" t="s">
        <v>867</v>
      </c>
      <c r="D16" s="780"/>
    </row>
    <row r="17" spans="2:4" s="205" customFormat="1" ht="20.100000000000001" customHeight="1">
      <c r="B17" s="727">
        <v>10</v>
      </c>
      <c r="C17" s="554" t="s">
        <v>868</v>
      </c>
      <c r="D17" s="781"/>
    </row>
    <row r="18" spans="2:4" s="205" customFormat="1" ht="20.100000000000001" customHeight="1">
      <c r="B18" s="727">
        <v>11</v>
      </c>
      <c r="C18" s="554" t="s">
        <v>869</v>
      </c>
      <c r="D18" s="781"/>
    </row>
    <row r="19" spans="2:4" s="205" customFormat="1" ht="20.100000000000001" customHeight="1">
      <c r="B19" s="734">
        <v>12</v>
      </c>
      <c r="C19" s="556" t="s">
        <v>870</v>
      </c>
      <c r="D19" s="782"/>
    </row>
    <row r="20" spans="2:4" s="205" customFormat="1" ht="20.100000000000001" customHeight="1" thickBot="1">
      <c r="B20" s="1818" t="s">
        <v>873</v>
      </c>
      <c r="C20" s="1818"/>
      <c r="D20" s="1818"/>
    </row>
    <row r="21" spans="2:4" s="205" customFormat="1" ht="20.100000000000001" customHeight="1">
      <c r="B21" s="779">
        <v>13</v>
      </c>
      <c r="C21" s="737" t="s">
        <v>867</v>
      </c>
      <c r="D21" s="780"/>
    </row>
    <row r="22" spans="2:4" s="205" customFormat="1" ht="20.100000000000001" customHeight="1">
      <c r="B22" s="727">
        <v>14</v>
      </c>
      <c r="C22" s="554" t="s">
        <v>868</v>
      </c>
      <c r="D22" s="781"/>
    </row>
    <row r="23" spans="2:4" s="205" customFormat="1" ht="20.100000000000001" customHeight="1">
      <c r="B23" s="727">
        <v>15</v>
      </c>
      <c r="C23" s="554" t="s">
        <v>869</v>
      </c>
      <c r="D23" s="781"/>
    </row>
    <row r="24" spans="2:4" s="205" customFormat="1" ht="20.100000000000001" customHeight="1" thickBot="1">
      <c r="B24" s="728">
        <v>16</v>
      </c>
      <c r="C24" s="729" t="s">
        <v>870</v>
      </c>
      <c r="D24" s="783"/>
    </row>
  </sheetData>
  <mergeCells count="5">
    <mergeCell ref="B4:C4"/>
    <mergeCell ref="B5:D5"/>
    <mergeCell ref="B10:D10"/>
    <mergeCell ref="B15:D15"/>
    <mergeCell ref="B20:D20"/>
  </mergeCells>
  <hyperlinks>
    <hyperlink ref="F1" location="Índice!A1" display="Voltar ao Índice" xr:uid="{D6FFF857-D190-411C-8E99-A82D8CB9BE82}"/>
  </hyperlinks>
  <pageMargins left="0.70866141732283472" right="0.70866141732283472" top="0.74803149606299213" bottom="0.74803149606299213" header="0.31496062992125984" footer="0.31496062992125984"/>
  <pageSetup paperSize="9" orientation="landscape" r:id="rId1"/>
  <headerFooter>
    <oddHeader>&amp;CPT
Anexo XXIX</oddHeader>
    <oddFooter>&amp;C&amp;P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6630E-BC7C-48A8-8902-9428DE2D58E2}">
  <sheetPr>
    <pageSetUpPr fitToPage="1"/>
  </sheetPr>
  <dimension ref="B1:J2"/>
  <sheetViews>
    <sheetView showGridLines="0" zoomScale="90" zoomScaleNormal="90" zoomScalePageLayoutView="60" workbookViewId="0">
      <selection activeCell="J2" sqref="J2"/>
    </sheetView>
  </sheetViews>
  <sheetFormatPr defaultColWidth="11.42578125" defaultRowHeight="14.25"/>
  <cols>
    <col min="1" max="1" width="4.7109375" style="5" customWidth="1"/>
    <col min="2" max="3" width="11.42578125" style="5"/>
    <col min="4" max="4" width="64.140625" style="5" customWidth="1"/>
    <col min="5" max="8" width="11.42578125" style="5"/>
    <col min="9" max="9" width="14" style="5" customWidth="1"/>
    <col min="10" max="10" width="17.5703125" style="5" customWidth="1"/>
    <col min="11" max="16384" width="11.42578125" style="5"/>
  </cols>
  <sheetData>
    <row r="1" spans="2:10" ht="18.75">
      <c r="B1" s="41" t="s">
        <v>829</v>
      </c>
      <c r="J1" s="66" t="s">
        <v>893</v>
      </c>
    </row>
    <row r="2" spans="2:10">
      <c r="B2" s="153" t="s">
        <v>1558</v>
      </c>
    </row>
  </sheetData>
  <hyperlinks>
    <hyperlink ref="J1" location="Índice!A1" display="Voltar ao Índice" xr:uid="{3682CB23-1D2A-423E-A977-95CF7887DC13}"/>
  </hyperlinks>
  <pageMargins left="0.70866141732283472" right="0.70866141732283472" top="0.82677165354330717" bottom="0.74803149606299213" header="0.31496062992125984" footer="0.31496062992125984"/>
  <pageSetup paperSize="9" scale="97" orientation="landscape" r:id="rId1"/>
  <headerFooter>
    <oddHeader>&amp;CPT
Anexo XXIX</oddHeader>
    <oddFooter>&amp;C&amp;P</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34728-7116-44A9-BA8A-E99915835276}">
  <sheetPr>
    <pageSetUpPr fitToPage="1"/>
  </sheetPr>
  <dimension ref="B1:F22"/>
  <sheetViews>
    <sheetView showGridLines="0" zoomScale="90" zoomScaleNormal="90" zoomScalePageLayoutView="70" workbookViewId="0">
      <selection activeCell="J2" sqref="J2"/>
    </sheetView>
  </sheetViews>
  <sheetFormatPr defaultColWidth="9.140625" defaultRowHeight="14.25"/>
  <cols>
    <col min="1" max="1" width="4.7109375" style="5" customWidth="1"/>
    <col min="2" max="2" width="10" style="5" customWidth="1"/>
    <col min="3" max="3" width="86" style="5" customWidth="1"/>
    <col min="4" max="4" width="28.140625" style="5" customWidth="1"/>
    <col min="5" max="5" width="4.7109375" style="5" customWidth="1"/>
    <col min="6" max="6" width="19.28515625" style="5" customWidth="1"/>
    <col min="7" max="16384" width="9.140625" style="5"/>
  </cols>
  <sheetData>
    <row r="1" spans="2:6" ht="35.1" customHeight="1">
      <c r="B1" s="1827" t="s">
        <v>251</v>
      </c>
      <c r="C1" s="1828"/>
      <c r="D1" s="1828"/>
      <c r="F1" s="66" t="s">
        <v>893</v>
      </c>
    </row>
    <row r="2" spans="2:6" ht="15" customHeight="1">
      <c r="B2" s="153" t="s">
        <v>1039</v>
      </c>
      <c r="C2" s="16"/>
      <c r="D2" s="16"/>
    </row>
    <row r="4" spans="2:6" s="155" customFormat="1" ht="20.100000000000001" customHeight="1">
      <c r="D4" s="327" t="s">
        <v>4</v>
      </c>
      <c r="E4" s="395"/>
    </row>
    <row r="5" spans="2:6" s="155" customFormat="1" ht="20.100000000000001" customHeight="1" thickBot="1">
      <c r="D5" s="337" t="s">
        <v>253</v>
      </c>
      <c r="E5" s="395"/>
    </row>
    <row r="6" spans="2:6" s="205" customFormat="1" ht="24.95" customHeight="1">
      <c r="B6" s="725">
        <v>1</v>
      </c>
      <c r="C6" s="726" t="s">
        <v>254</v>
      </c>
      <c r="D6" s="970">
        <v>89860543.570079997</v>
      </c>
    </row>
    <row r="7" spans="2:6" s="205" customFormat="1" ht="24.95" customHeight="1">
      <c r="B7" s="727">
        <v>2</v>
      </c>
      <c r="C7" s="554" t="s">
        <v>255</v>
      </c>
      <c r="D7" s="971">
        <v>5693.3452700078487</v>
      </c>
    </row>
    <row r="8" spans="2:6" s="205" customFormat="1" ht="24.95" customHeight="1">
      <c r="B8" s="727">
        <v>3</v>
      </c>
      <c r="C8" s="554" t="s">
        <v>256</v>
      </c>
      <c r="D8" s="971">
        <v>0</v>
      </c>
    </row>
    <row r="9" spans="2:6" s="205" customFormat="1" ht="24.95" customHeight="1">
      <c r="B9" s="727">
        <v>4</v>
      </c>
      <c r="C9" s="554" t="s">
        <v>875</v>
      </c>
      <c r="D9" s="971">
        <v>0</v>
      </c>
    </row>
    <row r="10" spans="2:6" s="205" customFormat="1" ht="24.95" customHeight="1">
      <c r="B10" s="727">
        <v>5</v>
      </c>
      <c r="C10" s="554" t="s">
        <v>257</v>
      </c>
      <c r="D10" s="971">
        <v>0</v>
      </c>
    </row>
    <row r="11" spans="2:6" s="205" customFormat="1" ht="24.95" customHeight="1">
      <c r="B11" s="727">
        <v>6</v>
      </c>
      <c r="C11" s="554" t="s">
        <v>258</v>
      </c>
      <c r="D11" s="971">
        <v>0</v>
      </c>
    </row>
    <row r="12" spans="2:6" s="205" customFormat="1" ht="24.95" customHeight="1">
      <c r="B12" s="727">
        <v>7</v>
      </c>
      <c r="C12" s="554" t="s">
        <v>259</v>
      </c>
      <c r="D12" s="971">
        <v>0</v>
      </c>
    </row>
    <row r="13" spans="2:6" s="205" customFormat="1" ht="24.95" customHeight="1">
      <c r="B13" s="727">
        <v>8</v>
      </c>
      <c r="C13" s="554" t="s">
        <v>876</v>
      </c>
      <c r="D13" s="972">
        <v>564828.10567565088</v>
      </c>
    </row>
    <row r="14" spans="2:6" s="205" customFormat="1" ht="24.95" customHeight="1">
      <c r="B14" s="727">
        <v>9</v>
      </c>
      <c r="C14" s="554" t="s">
        <v>260</v>
      </c>
      <c r="D14" s="972">
        <v>0</v>
      </c>
    </row>
    <row r="15" spans="2:6" s="205" customFormat="1" ht="24.95" customHeight="1">
      <c r="B15" s="727">
        <v>10</v>
      </c>
      <c r="C15" s="554" t="s">
        <v>261</v>
      </c>
      <c r="D15" s="972">
        <v>7633878.1671944726</v>
      </c>
    </row>
    <row r="16" spans="2:6" s="205" customFormat="1" ht="24.95" customHeight="1">
      <c r="B16" s="727">
        <v>11</v>
      </c>
      <c r="C16" s="554" t="s">
        <v>262</v>
      </c>
      <c r="D16" s="972">
        <v>0</v>
      </c>
    </row>
    <row r="17" spans="2:5" s="205" customFormat="1" ht="24.95" customHeight="1">
      <c r="B17" s="727" t="s">
        <v>263</v>
      </c>
      <c r="C17" s="554" t="s">
        <v>264</v>
      </c>
      <c r="D17" s="972">
        <v>-5960.5862471200007</v>
      </c>
    </row>
    <row r="18" spans="2:5" s="205" customFormat="1" ht="24.95" customHeight="1">
      <c r="B18" s="727" t="s">
        <v>265</v>
      </c>
      <c r="C18" s="554" t="s">
        <v>266</v>
      </c>
      <c r="D18" s="972">
        <v>0</v>
      </c>
    </row>
    <row r="19" spans="2:5" s="205" customFormat="1" ht="24.95" customHeight="1">
      <c r="B19" s="734">
        <v>12</v>
      </c>
      <c r="C19" s="556" t="s">
        <v>267</v>
      </c>
      <c r="D19" s="973">
        <v>280435.49633108079</v>
      </c>
    </row>
    <row r="20" spans="2:5" s="205" customFormat="1" ht="24.95" customHeight="1" thickBot="1">
      <c r="B20" s="732">
        <v>13</v>
      </c>
      <c r="C20" s="733" t="s">
        <v>73</v>
      </c>
      <c r="D20" s="974">
        <v>98339418.098304093</v>
      </c>
    </row>
    <row r="21" spans="2:5" s="155" customFormat="1" ht="12.75">
      <c r="E21" s="395"/>
    </row>
    <row r="22" spans="2:5" s="155" customFormat="1" ht="12.75">
      <c r="E22" s="395"/>
    </row>
  </sheetData>
  <mergeCells count="1">
    <mergeCell ref="B1:D1"/>
  </mergeCells>
  <hyperlinks>
    <hyperlink ref="F1" location="Índice!A1" display="Voltar ao Índice" xr:uid="{2C59283C-7841-4E24-BC8F-4FA699303ACE}"/>
  </hyperlinks>
  <pageMargins left="0.70866141732283472" right="0.70866141732283472" top="0.74803149606299213" bottom="0.74803149606299213" header="0.31496062992125984" footer="0.31496062992125984"/>
  <pageSetup paperSize="9" scale="98" orientation="landscape" r:id="rId1"/>
  <headerFooter>
    <oddHeader>&amp;CPT
Anexo XI</oddHeader>
    <oddFooter>&amp;C1</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4EF82-6CED-4629-8B8F-8C9D5B5AC000}">
  <sheetPr>
    <pageSetUpPr fitToPage="1"/>
  </sheetPr>
  <dimension ref="A1:M71"/>
  <sheetViews>
    <sheetView showGridLines="0" zoomScale="90" zoomScaleNormal="90" zoomScalePageLayoutView="60" workbookViewId="0">
      <selection activeCell="J2" sqref="J2"/>
    </sheetView>
  </sheetViews>
  <sheetFormatPr defaultColWidth="9.140625" defaultRowHeight="43.5" customHeight="1"/>
  <cols>
    <col min="1" max="1" width="4.7109375" style="5" customWidth="1"/>
    <col min="2" max="2" width="8.5703125" style="12" customWidth="1"/>
    <col min="3" max="3" width="91.7109375" style="5" customWidth="1"/>
    <col min="4" max="5" width="17.7109375" style="5" customWidth="1"/>
    <col min="6" max="6" width="4.7109375" style="5" customWidth="1"/>
    <col min="7" max="7" width="16.140625" style="5" customWidth="1"/>
    <col min="8" max="16384" width="9.140625" style="5"/>
  </cols>
  <sheetData>
    <row r="1" spans="1:7" ht="24.6" customHeight="1">
      <c r="A1" s="18"/>
      <c r="B1" s="3" t="s">
        <v>252</v>
      </c>
      <c r="F1" s="18"/>
      <c r="G1" s="58"/>
    </row>
    <row r="2" spans="1:7" ht="15.95" customHeight="1">
      <c r="B2" s="153" t="s">
        <v>1039</v>
      </c>
      <c r="G2" s="66" t="s">
        <v>893</v>
      </c>
    </row>
    <row r="3" spans="1:7" s="155" customFormat="1" ht="24.95" customHeight="1">
      <c r="B3" s="275"/>
      <c r="D3" s="1750" t="s">
        <v>268</v>
      </c>
      <c r="E3" s="1750"/>
      <c r="F3" s="395"/>
    </row>
    <row r="4" spans="1:7" s="155" customFormat="1" ht="24.95" customHeight="1">
      <c r="B4" s="1830"/>
      <c r="C4" s="1830"/>
      <c r="D4" s="396" t="s">
        <v>4</v>
      </c>
      <c r="E4" s="396" t="s">
        <v>5</v>
      </c>
      <c r="F4" s="395"/>
    </row>
    <row r="5" spans="1:7" s="155" customFormat="1" ht="24.95" customHeight="1">
      <c r="B5" s="1830"/>
      <c r="C5" s="1830"/>
      <c r="D5" s="784" t="s">
        <v>1916</v>
      </c>
      <c r="E5" s="784" t="s">
        <v>1918</v>
      </c>
      <c r="F5" s="395"/>
    </row>
    <row r="6" spans="1:7" s="403" customFormat="1" ht="24.95" customHeight="1" thickBot="1">
      <c r="B6" s="1829" t="s">
        <v>269</v>
      </c>
      <c r="C6" s="1829"/>
      <c r="D6" s="1829"/>
      <c r="E6" s="1829"/>
    </row>
    <row r="7" spans="1:7" s="403" customFormat="1" ht="24.95" customHeight="1">
      <c r="B7" s="975">
        <v>1</v>
      </c>
      <c r="C7" s="976" t="s">
        <v>270</v>
      </c>
      <c r="D7" s="977">
        <v>89281032.976161599</v>
      </c>
      <c r="E7" s="978">
        <v>94559261.919594809</v>
      </c>
    </row>
    <row r="8" spans="1:7" s="403" customFormat="1" ht="24.95" customHeight="1">
      <c r="B8" s="766">
        <v>2</v>
      </c>
      <c r="C8" s="767" t="s">
        <v>271</v>
      </c>
      <c r="D8" s="979">
        <v>0</v>
      </c>
      <c r="E8" s="980">
        <v>0</v>
      </c>
    </row>
    <row r="9" spans="1:7" s="403" customFormat="1" ht="24.95" customHeight="1">
      <c r="B9" s="766">
        <v>3</v>
      </c>
      <c r="C9" s="767" t="s">
        <v>272</v>
      </c>
      <c r="D9" s="979">
        <v>-167053.331805027</v>
      </c>
      <c r="E9" s="980">
        <v>-754048.30047994095</v>
      </c>
    </row>
    <row r="10" spans="1:7" s="403" customFormat="1" ht="24.95" customHeight="1">
      <c r="B10" s="766">
        <v>4</v>
      </c>
      <c r="C10" s="767" t="s">
        <v>273</v>
      </c>
      <c r="D10" s="979">
        <v>0</v>
      </c>
      <c r="E10" s="980">
        <v>0</v>
      </c>
    </row>
    <row r="11" spans="1:7" s="403" customFormat="1" ht="24.95" customHeight="1">
      <c r="B11" s="766">
        <v>5</v>
      </c>
      <c r="C11" s="981" t="s">
        <v>274</v>
      </c>
      <c r="D11" s="979">
        <v>0</v>
      </c>
      <c r="E11" s="980">
        <v>0</v>
      </c>
    </row>
    <row r="12" spans="1:7" s="403" customFormat="1" ht="24.95" customHeight="1">
      <c r="B12" s="791">
        <v>6</v>
      </c>
      <c r="C12" s="767" t="s">
        <v>275</v>
      </c>
      <c r="D12" s="979">
        <v>292787.670827394</v>
      </c>
      <c r="E12" s="980">
        <v>-188136.38234923698</v>
      </c>
    </row>
    <row r="13" spans="1:7" s="403" customFormat="1" ht="24.95" customHeight="1" thickBot="1">
      <c r="B13" s="982">
        <v>7</v>
      </c>
      <c r="C13" s="983" t="s">
        <v>276</v>
      </c>
      <c r="D13" s="984">
        <v>89406767.315183967</v>
      </c>
      <c r="E13" s="984">
        <v>93617077.236765638</v>
      </c>
    </row>
    <row r="14" spans="1:7" s="403" customFormat="1" ht="24.95" customHeight="1" thickBot="1">
      <c r="B14" s="1829" t="s">
        <v>277</v>
      </c>
      <c r="C14" s="1829"/>
      <c r="D14" s="1829"/>
      <c r="E14" s="1829"/>
    </row>
    <row r="15" spans="1:7" s="403" customFormat="1" ht="24.95" customHeight="1">
      <c r="B15" s="788">
        <v>8</v>
      </c>
      <c r="C15" s="789" t="s">
        <v>278</v>
      </c>
      <c r="D15" s="985">
        <v>762642.61709847604</v>
      </c>
      <c r="E15" s="986">
        <v>166620.94589539099</v>
      </c>
    </row>
    <row r="16" spans="1:7" s="403" customFormat="1" ht="24.95" customHeight="1">
      <c r="B16" s="766" t="s">
        <v>279</v>
      </c>
      <c r="C16" s="987" t="s">
        <v>280</v>
      </c>
      <c r="D16" s="979">
        <v>0</v>
      </c>
      <c r="E16" s="980">
        <v>0</v>
      </c>
    </row>
    <row r="17" spans="2:5" s="403" customFormat="1" ht="24.95" customHeight="1">
      <c r="B17" s="766">
        <v>9</v>
      </c>
      <c r="C17" s="767" t="s">
        <v>281</v>
      </c>
      <c r="D17" s="988">
        <v>533124.88848717697</v>
      </c>
      <c r="E17" s="980">
        <v>144666.55596768099</v>
      </c>
    </row>
    <row r="18" spans="2:5" s="403" customFormat="1" ht="24.95" customHeight="1">
      <c r="B18" s="766" t="s">
        <v>222</v>
      </c>
      <c r="C18" s="989" t="s">
        <v>282</v>
      </c>
      <c r="D18" s="979">
        <v>0</v>
      </c>
      <c r="E18" s="980">
        <v>0</v>
      </c>
    </row>
    <row r="19" spans="2:5" s="403" customFormat="1" ht="24.95" customHeight="1">
      <c r="B19" s="766" t="s">
        <v>223</v>
      </c>
      <c r="C19" s="989" t="s">
        <v>283</v>
      </c>
      <c r="D19" s="979">
        <v>0</v>
      </c>
      <c r="E19" s="980">
        <v>0</v>
      </c>
    </row>
    <row r="20" spans="2:5" s="403" customFormat="1" ht="24.95" customHeight="1">
      <c r="B20" s="766">
        <v>10</v>
      </c>
      <c r="C20" s="990" t="s">
        <v>284</v>
      </c>
      <c r="D20" s="988">
        <v>0</v>
      </c>
      <c r="E20" s="980">
        <v>0</v>
      </c>
    </row>
    <row r="21" spans="2:5" s="403" customFormat="1" ht="24.95" customHeight="1">
      <c r="B21" s="766" t="s">
        <v>285</v>
      </c>
      <c r="C21" s="990" t="s">
        <v>1559</v>
      </c>
      <c r="D21" s="979">
        <v>0</v>
      </c>
      <c r="E21" s="980">
        <v>0</v>
      </c>
    </row>
    <row r="22" spans="2:5" s="403" customFormat="1" ht="24.95" customHeight="1">
      <c r="B22" s="766" t="s">
        <v>286</v>
      </c>
      <c r="C22" s="990" t="s">
        <v>877</v>
      </c>
      <c r="D22" s="988">
        <v>0</v>
      </c>
      <c r="E22" s="980">
        <v>0</v>
      </c>
    </row>
    <row r="23" spans="2:5" s="403" customFormat="1" ht="24.95" customHeight="1">
      <c r="B23" s="766">
        <v>11</v>
      </c>
      <c r="C23" s="767" t="s">
        <v>287</v>
      </c>
      <c r="D23" s="979">
        <v>1968.3983400000002</v>
      </c>
      <c r="E23" s="980">
        <v>1984.2251200000001</v>
      </c>
    </row>
    <row r="24" spans="2:5" s="403" customFormat="1" ht="24.95" customHeight="1">
      <c r="B24" s="766">
        <v>12</v>
      </c>
      <c r="C24" s="767" t="s">
        <v>288</v>
      </c>
      <c r="D24" s="979">
        <v>0</v>
      </c>
      <c r="E24" s="980">
        <v>0</v>
      </c>
    </row>
    <row r="25" spans="2:5" s="403" customFormat="1" ht="24.95" customHeight="1">
      <c r="B25" s="991">
        <v>13</v>
      </c>
      <c r="C25" s="992" t="s">
        <v>289</v>
      </c>
      <c r="D25" s="993">
        <v>1297735.9039256531</v>
      </c>
      <c r="E25" s="994">
        <v>313271.726983072</v>
      </c>
    </row>
    <row r="26" spans="2:5" s="403" customFormat="1" ht="24.95" customHeight="1" thickBot="1">
      <c r="B26" s="1829" t="s">
        <v>290</v>
      </c>
      <c r="C26" s="1829"/>
      <c r="D26" s="1829"/>
      <c r="E26" s="1829"/>
    </row>
    <row r="27" spans="2:5" s="403" customFormat="1" ht="24.95" customHeight="1">
      <c r="B27" s="794">
        <v>14</v>
      </c>
      <c r="C27" s="789" t="s">
        <v>291</v>
      </c>
      <c r="D27" s="985">
        <v>1036.712</v>
      </c>
      <c r="E27" s="986">
        <v>1749.8209999999999</v>
      </c>
    </row>
    <row r="28" spans="2:5" s="403" customFormat="1" ht="24.95" customHeight="1">
      <c r="B28" s="791">
        <v>15</v>
      </c>
      <c r="C28" s="767" t="s">
        <v>292</v>
      </c>
      <c r="D28" s="979">
        <v>0</v>
      </c>
      <c r="E28" s="980">
        <v>0</v>
      </c>
    </row>
    <row r="29" spans="2:5" s="403" customFormat="1" ht="24.95" customHeight="1">
      <c r="B29" s="791">
        <v>16</v>
      </c>
      <c r="C29" s="767" t="s">
        <v>293</v>
      </c>
      <c r="D29" s="979">
        <v>0</v>
      </c>
      <c r="E29" s="980">
        <v>0</v>
      </c>
    </row>
    <row r="30" spans="2:5" s="403" customFormat="1" ht="24.95" customHeight="1">
      <c r="B30" s="766" t="s">
        <v>294</v>
      </c>
      <c r="C30" s="767" t="s">
        <v>295</v>
      </c>
      <c r="D30" s="979">
        <v>0</v>
      </c>
      <c r="E30" s="980">
        <v>0</v>
      </c>
    </row>
    <row r="31" spans="2:5" s="403" customFormat="1" ht="24.95" customHeight="1">
      <c r="B31" s="766">
        <v>17</v>
      </c>
      <c r="C31" s="767" t="s">
        <v>296</v>
      </c>
      <c r="D31" s="979">
        <v>0</v>
      </c>
      <c r="E31" s="980">
        <v>0</v>
      </c>
    </row>
    <row r="32" spans="2:5" s="403" customFormat="1" ht="24.95" customHeight="1">
      <c r="B32" s="766" t="s">
        <v>297</v>
      </c>
      <c r="C32" s="767" t="s">
        <v>298</v>
      </c>
      <c r="D32" s="979">
        <v>0</v>
      </c>
      <c r="E32" s="980">
        <v>0</v>
      </c>
    </row>
    <row r="33" spans="2:5" s="403" customFormat="1" ht="24.95" customHeight="1">
      <c r="B33" s="991">
        <v>18</v>
      </c>
      <c r="C33" s="992" t="s">
        <v>299</v>
      </c>
      <c r="D33" s="995">
        <v>1036.712</v>
      </c>
      <c r="E33" s="995">
        <v>1749.8209999999999</v>
      </c>
    </row>
    <row r="34" spans="2:5" s="403" customFormat="1" ht="24.95" customHeight="1" thickBot="1">
      <c r="B34" s="1829" t="s">
        <v>300</v>
      </c>
      <c r="C34" s="1829"/>
      <c r="D34" s="1829"/>
      <c r="E34" s="1829"/>
    </row>
    <row r="35" spans="2:5" s="403" customFormat="1" ht="24.95" customHeight="1">
      <c r="B35" s="794">
        <v>19</v>
      </c>
      <c r="C35" s="789" t="s">
        <v>301</v>
      </c>
      <c r="D35" s="985">
        <v>15617543.3489806</v>
      </c>
      <c r="E35" s="986">
        <v>17224781.604147702</v>
      </c>
    </row>
    <row r="36" spans="2:5" s="403" customFormat="1" ht="24.95" customHeight="1">
      <c r="B36" s="791">
        <v>20</v>
      </c>
      <c r="C36" s="767" t="s">
        <v>302</v>
      </c>
      <c r="D36" s="988">
        <v>-7983665.1817861302</v>
      </c>
      <c r="E36" s="988">
        <v>-10638599.554155899</v>
      </c>
    </row>
    <row r="37" spans="2:5" s="403" customFormat="1" ht="24.95" customHeight="1">
      <c r="B37" s="791">
        <v>21</v>
      </c>
      <c r="C37" s="767" t="s">
        <v>878</v>
      </c>
      <c r="D37" s="979">
        <v>0</v>
      </c>
      <c r="E37" s="980">
        <v>0</v>
      </c>
    </row>
    <row r="38" spans="2:5" s="403" customFormat="1" ht="24.95" customHeight="1">
      <c r="B38" s="991">
        <v>22</v>
      </c>
      <c r="C38" s="992" t="s">
        <v>303</v>
      </c>
      <c r="D38" s="993">
        <v>7633878.1671944726</v>
      </c>
      <c r="E38" s="993">
        <v>6586182.0499918126</v>
      </c>
    </row>
    <row r="39" spans="2:5" s="403" customFormat="1" ht="24.95" customHeight="1" thickBot="1">
      <c r="B39" s="1829" t="s">
        <v>304</v>
      </c>
      <c r="C39" s="1829"/>
      <c r="D39" s="1829"/>
      <c r="E39" s="1829"/>
    </row>
    <row r="40" spans="2:5" s="403" customFormat="1" ht="24.95" customHeight="1">
      <c r="B40" s="788" t="s">
        <v>305</v>
      </c>
      <c r="C40" s="789" t="s">
        <v>306</v>
      </c>
      <c r="D40" s="996"/>
      <c r="E40" s="986"/>
    </row>
    <row r="41" spans="2:5" s="403" customFormat="1" ht="24.95" customHeight="1">
      <c r="B41" s="766" t="s">
        <v>307</v>
      </c>
      <c r="C41" s="767" t="s">
        <v>308</v>
      </c>
      <c r="D41" s="979"/>
      <c r="E41" s="980"/>
    </row>
    <row r="42" spans="2:5" s="403" customFormat="1" ht="24.95" customHeight="1">
      <c r="B42" s="791" t="s">
        <v>309</v>
      </c>
      <c r="C42" s="987" t="s">
        <v>310</v>
      </c>
      <c r="D42" s="979"/>
      <c r="E42" s="980"/>
    </row>
    <row r="43" spans="2:5" s="403" customFormat="1" ht="24.95" customHeight="1">
      <c r="B43" s="791" t="s">
        <v>311</v>
      </c>
      <c r="C43" s="987" t="s">
        <v>312</v>
      </c>
      <c r="D43" s="988"/>
      <c r="E43" s="980"/>
    </row>
    <row r="44" spans="2:5" s="403" customFormat="1" ht="24.95" customHeight="1">
      <c r="B44" s="791" t="s">
        <v>313</v>
      </c>
      <c r="C44" s="768" t="s">
        <v>1560</v>
      </c>
      <c r="D44" s="988"/>
      <c r="E44" s="980"/>
    </row>
    <row r="45" spans="2:5" s="403" customFormat="1" ht="24.95" customHeight="1">
      <c r="B45" s="791" t="s">
        <v>314</v>
      </c>
      <c r="C45" s="987" t="s">
        <v>315</v>
      </c>
      <c r="D45" s="979"/>
      <c r="E45" s="980"/>
    </row>
    <row r="46" spans="2:5" s="403" customFormat="1" ht="24.95" customHeight="1">
      <c r="B46" s="791" t="s">
        <v>316</v>
      </c>
      <c r="C46" s="987" t="s">
        <v>317</v>
      </c>
      <c r="D46" s="979"/>
      <c r="E46" s="980"/>
    </row>
    <row r="47" spans="2:5" s="403" customFormat="1" ht="24.95" customHeight="1">
      <c r="B47" s="791" t="s">
        <v>318</v>
      </c>
      <c r="C47" s="987" t="s">
        <v>319</v>
      </c>
      <c r="D47" s="979"/>
      <c r="E47" s="980"/>
    </row>
    <row r="48" spans="2:5" s="403" customFormat="1" ht="24.95" customHeight="1">
      <c r="B48" s="791" t="s">
        <v>320</v>
      </c>
      <c r="C48" s="987" t="s">
        <v>321</v>
      </c>
      <c r="D48" s="979"/>
      <c r="E48" s="980"/>
    </row>
    <row r="49" spans="2:13" s="403" customFormat="1" ht="24.95" customHeight="1">
      <c r="B49" s="791" t="s">
        <v>322</v>
      </c>
      <c r="C49" s="987" t="s">
        <v>323</v>
      </c>
      <c r="D49" s="979"/>
      <c r="E49" s="980"/>
    </row>
    <row r="50" spans="2:13" s="403" customFormat="1" ht="24.95" customHeight="1">
      <c r="B50" s="997" t="s">
        <v>324</v>
      </c>
      <c r="C50" s="998" t="s">
        <v>325</v>
      </c>
      <c r="D50" s="995"/>
      <c r="E50" s="999"/>
    </row>
    <row r="51" spans="2:13" s="403" customFormat="1" ht="24.95" customHeight="1" thickBot="1">
      <c r="B51" s="1829" t="s">
        <v>326</v>
      </c>
      <c r="C51" s="1829"/>
      <c r="D51" s="1829"/>
      <c r="E51" s="1829"/>
    </row>
    <row r="52" spans="2:13" s="403" customFormat="1" ht="24.95" customHeight="1">
      <c r="B52" s="794">
        <v>23</v>
      </c>
      <c r="C52" s="1005" t="s">
        <v>195</v>
      </c>
      <c r="D52" s="985">
        <v>5938796.7137454897</v>
      </c>
      <c r="E52" s="986">
        <v>5827638.5960804299</v>
      </c>
    </row>
    <row r="53" spans="2:13" s="403" customFormat="1" ht="24.95" customHeight="1">
      <c r="B53" s="991">
        <v>24</v>
      </c>
      <c r="C53" s="992" t="s">
        <v>73</v>
      </c>
      <c r="D53" s="995">
        <v>98339418.098304093</v>
      </c>
      <c r="E53" s="995">
        <v>100518280.83474001</v>
      </c>
    </row>
    <row r="54" spans="2:13" s="403" customFormat="1" ht="24.95" customHeight="1" thickBot="1">
      <c r="B54" s="1829" t="s">
        <v>72</v>
      </c>
      <c r="C54" s="1829"/>
      <c r="D54" s="1829"/>
      <c r="E54" s="1829"/>
    </row>
    <row r="55" spans="2:13" s="403" customFormat="1" ht="24.95" customHeight="1">
      <c r="B55" s="794">
        <v>25</v>
      </c>
      <c r="C55" s="1000" t="s">
        <v>74</v>
      </c>
      <c r="D55" s="1001">
        <v>6.0390805931033943E-2</v>
      </c>
      <c r="E55" s="1001">
        <v>5.797590794175516E-2</v>
      </c>
    </row>
    <row r="56" spans="2:13" s="403" customFormat="1" ht="24.95" customHeight="1">
      <c r="B56" s="766" t="s">
        <v>327</v>
      </c>
      <c r="C56" s="767" t="s">
        <v>328</v>
      </c>
      <c r="D56" s="1002">
        <v>6.0390805931033943E-2</v>
      </c>
      <c r="E56" s="1002">
        <v>5.797590794175516E-2</v>
      </c>
    </row>
    <row r="57" spans="2:13" s="403" customFormat="1" ht="24.95" customHeight="1">
      <c r="B57" s="766" t="s">
        <v>329</v>
      </c>
      <c r="C57" s="767" t="s">
        <v>879</v>
      </c>
      <c r="D57" s="1002">
        <v>6.0390805931033943E-2</v>
      </c>
      <c r="E57" s="1002">
        <v>5.797590794175516E-2</v>
      </c>
    </row>
    <row r="58" spans="2:13" s="403" customFormat="1" ht="24.95" customHeight="1">
      <c r="B58" s="766">
        <v>26</v>
      </c>
      <c r="C58" s="767" t="s">
        <v>330</v>
      </c>
      <c r="D58" s="1002">
        <v>0.03</v>
      </c>
      <c r="E58" s="1002">
        <v>0.03</v>
      </c>
    </row>
    <row r="59" spans="2:13" s="403" customFormat="1" ht="24.95" customHeight="1">
      <c r="B59" s="766" t="s">
        <v>331</v>
      </c>
      <c r="C59" s="767" t="s">
        <v>76</v>
      </c>
      <c r="D59" s="1002">
        <v>0</v>
      </c>
      <c r="E59" s="1003">
        <v>0</v>
      </c>
    </row>
    <row r="60" spans="2:13" s="403" customFormat="1" ht="24.95" customHeight="1">
      <c r="B60" s="766">
        <v>27</v>
      </c>
      <c r="C60" s="767" t="s">
        <v>80</v>
      </c>
      <c r="D60" s="1004">
        <v>0</v>
      </c>
      <c r="E60" s="1003">
        <v>0</v>
      </c>
    </row>
    <row r="61" spans="2:13" s="403" customFormat="1" ht="24.95" customHeight="1" thickBot="1">
      <c r="B61" s="1829" t="s">
        <v>332</v>
      </c>
      <c r="C61" s="1829"/>
      <c r="D61" s="1829"/>
      <c r="E61" s="1829"/>
    </row>
    <row r="62" spans="2:13" s="403" customFormat="1" ht="24.95" customHeight="1">
      <c r="B62" s="1006" t="s">
        <v>880</v>
      </c>
      <c r="C62" s="1007" t="s">
        <v>333</v>
      </c>
      <c r="D62" s="1008" t="s">
        <v>1561</v>
      </c>
      <c r="E62" s="1008" t="s">
        <v>1561</v>
      </c>
      <c r="M62" s="398"/>
    </row>
    <row r="63" spans="2:13" s="403" customFormat="1" ht="24.95" customHeight="1" thickBot="1">
      <c r="B63" s="1829" t="s">
        <v>334</v>
      </c>
      <c r="C63" s="1829"/>
      <c r="D63" s="1829"/>
      <c r="E63" s="1829"/>
    </row>
    <row r="64" spans="2:13" s="403" customFormat="1" ht="39.950000000000003" customHeight="1">
      <c r="B64" s="788">
        <v>28</v>
      </c>
      <c r="C64" s="789" t="s">
        <v>1562</v>
      </c>
      <c r="D64" s="996">
        <v>3565.8758913043498</v>
      </c>
      <c r="E64" s="996">
        <v>6233.8526373626401</v>
      </c>
      <c r="M64" s="398"/>
    </row>
    <row r="65" spans="2:13" s="403" customFormat="1" ht="39.950000000000003" customHeight="1">
      <c r="B65" s="766">
        <v>29</v>
      </c>
      <c r="C65" s="767" t="s">
        <v>335</v>
      </c>
      <c r="D65" s="988">
        <v>1036.712</v>
      </c>
      <c r="E65" s="979">
        <v>1749.8209999999999</v>
      </c>
      <c r="M65" s="398"/>
    </row>
    <row r="66" spans="2:13" s="403" customFormat="1" ht="39.950000000000003" customHeight="1">
      <c r="B66" s="766">
        <v>30</v>
      </c>
      <c r="C66" s="767" t="s">
        <v>881</v>
      </c>
      <c r="D66" s="988">
        <v>98341947.262195393</v>
      </c>
      <c r="E66" s="979">
        <v>100522764.86637738</v>
      </c>
      <c r="M66" s="398"/>
    </row>
    <row r="67" spans="2:13" s="403" customFormat="1" ht="39.950000000000003" customHeight="1">
      <c r="B67" s="766" t="s">
        <v>336</v>
      </c>
      <c r="C67" s="767" t="s">
        <v>882</v>
      </c>
      <c r="D67" s="988">
        <v>98341947.262195393</v>
      </c>
      <c r="E67" s="979">
        <v>100522764.86637738</v>
      </c>
      <c r="M67" s="398"/>
    </row>
    <row r="68" spans="2:13" s="403" customFormat="1" ht="39.950000000000003" customHeight="1">
      <c r="B68" s="766">
        <v>31</v>
      </c>
      <c r="C68" s="767" t="s">
        <v>337</v>
      </c>
      <c r="D68" s="1002">
        <v>6.0389252796791852E-2</v>
      </c>
      <c r="E68" s="1004">
        <v>5.7973321802548675E-2</v>
      </c>
      <c r="M68" s="398"/>
    </row>
    <row r="69" spans="2:13" s="403" customFormat="1" ht="39.950000000000003" customHeight="1" thickBot="1">
      <c r="B69" s="1009" t="s">
        <v>338</v>
      </c>
      <c r="C69" s="1010" t="s">
        <v>339</v>
      </c>
      <c r="D69" s="1011">
        <v>6.0389252796791852E-2</v>
      </c>
      <c r="E69" s="1012">
        <v>5.7973321802548675E-2</v>
      </c>
      <c r="M69" s="398"/>
    </row>
    <row r="70" spans="2:13" s="155" customFormat="1" ht="43.5" customHeight="1">
      <c r="B70" s="275"/>
      <c r="F70" s="395"/>
    </row>
    <row r="71" spans="2:13" s="155" customFormat="1" ht="43.5" customHeight="1">
      <c r="B71" s="275"/>
      <c r="F71" s="395"/>
    </row>
  </sheetData>
  <mergeCells count="11">
    <mergeCell ref="B34:E34"/>
    <mergeCell ref="D3:E3"/>
    <mergeCell ref="B4:C5"/>
    <mergeCell ref="B6:E6"/>
    <mergeCell ref="B14:E14"/>
    <mergeCell ref="B26:E26"/>
    <mergeCell ref="B39:E39"/>
    <mergeCell ref="B51:E51"/>
    <mergeCell ref="B54:E54"/>
    <mergeCell ref="B61:E61"/>
    <mergeCell ref="B63:E63"/>
  </mergeCells>
  <hyperlinks>
    <hyperlink ref="G2" location="Índice!A1" display="Voltar ao Índice" xr:uid="{5D3EB374-3D9E-4BDA-8EAA-21450B810E4D}"/>
  </hyperlinks>
  <pageMargins left="0.70866141732283472" right="0.70866141732283472" top="0.74803149606299213" bottom="0.74803149606299213" header="0.31496062992125984" footer="0.31496062992125984"/>
  <pageSetup paperSize="9" fitToHeight="0" orientation="landscape" verticalDpi="1200" r:id="rId1"/>
  <headerFooter>
    <oddHeader>&amp;CPT 
Anexo XI</oddHeader>
    <oddFooter>&amp;C1</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A8CF9-88E7-4B7F-9E89-9F476EE498E5}">
  <dimension ref="B1:F19"/>
  <sheetViews>
    <sheetView showGridLines="0" zoomScale="90" zoomScaleNormal="90" zoomScalePageLayoutView="70" workbookViewId="0">
      <selection activeCell="F2" sqref="F2"/>
    </sheetView>
  </sheetViews>
  <sheetFormatPr defaultColWidth="9.140625" defaultRowHeight="14.25"/>
  <cols>
    <col min="1" max="1" width="4.7109375" style="5" customWidth="1"/>
    <col min="2" max="2" width="9.140625" style="5"/>
    <col min="3" max="3" width="71.140625" style="5" customWidth="1"/>
    <col min="4" max="4" width="25" style="5" customWidth="1"/>
    <col min="5" max="5" width="4.7109375" style="5" customWidth="1"/>
    <col min="6" max="6" width="17" style="5" customWidth="1"/>
    <col min="7" max="16384" width="9.140625" style="5"/>
  </cols>
  <sheetData>
    <row r="1" spans="2:6" ht="18.75" customHeight="1">
      <c r="B1" s="1726" t="s">
        <v>340</v>
      </c>
      <c r="C1" s="1726"/>
      <c r="D1" s="1726"/>
    </row>
    <row r="2" spans="2:6" ht="12.95" customHeight="1">
      <c r="B2" s="153" t="s">
        <v>1039</v>
      </c>
      <c r="C2" s="3"/>
      <c r="D2" s="3"/>
      <c r="F2" s="66" t="s">
        <v>893</v>
      </c>
    </row>
    <row r="3" spans="2:6" ht="12.95" customHeight="1">
      <c r="C3" s="3"/>
      <c r="D3" s="3"/>
    </row>
    <row r="4" spans="2:6" s="155" customFormat="1" ht="20.100000000000001" customHeight="1">
      <c r="D4" s="275" t="s">
        <v>4</v>
      </c>
      <c r="E4" s="395"/>
    </row>
    <row r="5" spans="2:6" s="196" customFormat="1" ht="27.75" customHeight="1" thickBot="1">
      <c r="D5" s="274" t="s">
        <v>268</v>
      </c>
      <c r="E5" s="407"/>
    </row>
    <row r="6" spans="2:6" s="155" customFormat="1" ht="24.95" customHeight="1">
      <c r="B6" s="1137" t="s">
        <v>341</v>
      </c>
      <c r="C6" s="1137" t="s">
        <v>342</v>
      </c>
      <c r="D6" s="1663">
        <v>89115948.042461321</v>
      </c>
      <c r="E6" s="395"/>
    </row>
    <row r="7" spans="2:6" s="155" customFormat="1" ht="24.95" customHeight="1">
      <c r="B7" s="1661" t="s">
        <v>343</v>
      </c>
      <c r="C7" s="785" t="s">
        <v>344</v>
      </c>
      <c r="D7" s="1156">
        <v>334564.89535889204</v>
      </c>
      <c r="E7" s="395"/>
    </row>
    <row r="8" spans="2:6" s="155" customFormat="1" ht="24.95" customHeight="1">
      <c r="B8" s="1661" t="s">
        <v>345</v>
      </c>
      <c r="C8" s="785" t="s">
        <v>346</v>
      </c>
      <c r="D8" s="1157">
        <v>88781383.14710243</v>
      </c>
      <c r="E8" s="395"/>
    </row>
    <row r="9" spans="2:6" s="155" customFormat="1" ht="24.95" customHeight="1">
      <c r="B9" s="1661" t="s">
        <v>347</v>
      </c>
      <c r="C9" s="785" t="s">
        <v>348</v>
      </c>
      <c r="D9" s="1158">
        <v>0</v>
      </c>
      <c r="E9" s="395"/>
    </row>
    <row r="10" spans="2:6" s="155" customFormat="1" ht="24.95" customHeight="1">
      <c r="B10" s="1661" t="s">
        <v>349</v>
      </c>
      <c r="C10" s="785" t="s">
        <v>350</v>
      </c>
      <c r="D10" s="1158">
        <v>22531909.912298899</v>
      </c>
      <c r="E10" s="395"/>
    </row>
    <row r="11" spans="2:6" s="155" customFormat="1" ht="24.95" customHeight="1">
      <c r="B11" s="1661" t="s">
        <v>351</v>
      </c>
      <c r="C11" s="785" t="s">
        <v>352</v>
      </c>
      <c r="D11" s="1158">
        <v>1233824.8072692498</v>
      </c>
      <c r="E11" s="395"/>
    </row>
    <row r="12" spans="2:6" s="155" customFormat="1" ht="24.95" customHeight="1">
      <c r="B12" s="1661" t="s">
        <v>353</v>
      </c>
      <c r="C12" s="785" t="s">
        <v>354</v>
      </c>
      <c r="D12" s="1158">
        <v>1220197.6195441501</v>
      </c>
      <c r="E12" s="395"/>
    </row>
    <row r="13" spans="2:6" s="155" customFormat="1" ht="24.95" customHeight="1">
      <c r="B13" s="1661" t="s">
        <v>355</v>
      </c>
      <c r="C13" s="785" t="s">
        <v>356</v>
      </c>
      <c r="D13" s="1158">
        <v>28630942.273712698</v>
      </c>
      <c r="E13" s="395"/>
    </row>
    <row r="14" spans="2:6" s="155" customFormat="1" ht="24.95" customHeight="1">
      <c r="B14" s="1661" t="s">
        <v>357</v>
      </c>
      <c r="C14" s="785" t="s">
        <v>358</v>
      </c>
      <c r="D14" s="1158">
        <v>10601178.561632</v>
      </c>
      <c r="E14" s="395"/>
    </row>
    <row r="15" spans="2:6" s="155" customFormat="1" ht="24.95" customHeight="1">
      <c r="B15" s="1661" t="s">
        <v>359</v>
      </c>
      <c r="C15" s="785" t="s">
        <v>360</v>
      </c>
      <c r="D15" s="1158">
        <v>13296817.1320462</v>
      </c>
      <c r="E15" s="395"/>
    </row>
    <row r="16" spans="2:6" s="155" customFormat="1" ht="24.95" customHeight="1">
      <c r="B16" s="1661" t="s">
        <v>361</v>
      </c>
      <c r="C16" s="785" t="s">
        <v>362</v>
      </c>
      <c r="D16" s="1158">
        <v>1845459.0579647801</v>
      </c>
      <c r="E16" s="395"/>
    </row>
    <row r="17" spans="2:5" s="155" customFormat="1" ht="24.95" customHeight="1" thickBot="1">
      <c r="B17" s="786" t="s">
        <v>363</v>
      </c>
      <c r="C17" s="787" t="s">
        <v>364</v>
      </c>
      <c r="D17" s="1159">
        <v>9421053.7826344501</v>
      </c>
      <c r="E17" s="395"/>
    </row>
    <row r="18" spans="2:5" s="153" customFormat="1" ht="20.100000000000001" customHeight="1"/>
    <row r="19" spans="2:5" s="153" customFormat="1" ht="20.100000000000001" customHeight="1"/>
  </sheetData>
  <mergeCells count="1">
    <mergeCell ref="B1:D1"/>
  </mergeCells>
  <hyperlinks>
    <hyperlink ref="F2" location="Índice!A1" display="Voltar ao Índice" xr:uid="{5614A2E4-FA16-4AA7-A297-19EC7B4F04EA}"/>
  </hyperlinks>
  <pageMargins left="0.70866141732283472" right="0.70866141732283472" top="0.74803149606299213" bottom="0.74803149606299213" header="0.31496062992125984" footer="0.31496062992125984"/>
  <pageSetup paperSize="9" orientation="landscape" verticalDpi="1200" r:id="rId1"/>
  <headerFooter>
    <oddHeader>&amp;CPT 
Anexo XI</oddHeader>
    <oddFooter>&amp;C1</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C77D9-B77C-4113-985C-53B6382668EA}">
  <dimension ref="A1:M47"/>
  <sheetViews>
    <sheetView showGridLines="0" zoomScale="90" zoomScaleNormal="90" zoomScalePageLayoutView="60" workbookViewId="0">
      <selection activeCell="J2" sqref="J2"/>
    </sheetView>
  </sheetViews>
  <sheetFormatPr defaultColWidth="9.140625" defaultRowHeight="14.25"/>
  <cols>
    <col min="1" max="1" width="4.7109375" style="5" customWidth="1"/>
    <col min="2" max="2" width="7.85546875" style="5" customWidth="1"/>
    <col min="3" max="3" width="67.85546875" style="5" customWidth="1"/>
    <col min="4" max="11" width="17.140625" style="5" customWidth="1"/>
    <col min="12" max="12" width="4.7109375" style="5" customWidth="1"/>
    <col min="13" max="13" width="16" style="5" customWidth="1"/>
    <col min="14" max="16384" width="9.140625" style="5"/>
  </cols>
  <sheetData>
    <row r="1" spans="1:13" ht="18.75">
      <c r="B1" s="3" t="s">
        <v>365</v>
      </c>
      <c r="M1" s="66" t="s">
        <v>893</v>
      </c>
    </row>
    <row r="2" spans="1:13" ht="15.75">
      <c r="A2" s="20"/>
      <c r="B2" s="153" t="s">
        <v>1039</v>
      </c>
      <c r="L2" s="20"/>
    </row>
    <row r="3" spans="1:13" ht="15.75">
      <c r="A3" s="20"/>
      <c r="C3" s="404"/>
      <c r="L3" s="20"/>
    </row>
    <row r="4" spans="1:13" ht="15.75">
      <c r="A4" s="20"/>
      <c r="C4" s="21"/>
      <c r="D4" s="153"/>
      <c r="E4" s="153"/>
      <c r="F4" s="153"/>
      <c r="G4" s="153"/>
      <c r="H4" s="153"/>
      <c r="I4" s="153"/>
      <c r="J4" s="153"/>
      <c r="K4" s="153"/>
      <c r="L4" s="20"/>
    </row>
    <row r="5" spans="1:13" s="125" customFormat="1" ht="20.100000000000001" customHeight="1">
      <c r="B5" s="74"/>
      <c r="C5" s="404" t="s">
        <v>1092</v>
      </c>
      <c r="D5" s="396" t="s">
        <v>4</v>
      </c>
      <c r="E5" s="396" t="s">
        <v>5</v>
      </c>
      <c r="F5" s="396" t="s">
        <v>6</v>
      </c>
      <c r="G5" s="396" t="s">
        <v>41</v>
      </c>
      <c r="H5" s="396" t="s">
        <v>42</v>
      </c>
      <c r="I5" s="396" t="s">
        <v>96</v>
      </c>
      <c r="J5" s="396" t="s">
        <v>97</v>
      </c>
      <c r="K5" s="396" t="s">
        <v>98</v>
      </c>
    </row>
    <row r="6" spans="1:13" s="155" customFormat="1" ht="20.100000000000001" customHeight="1">
      <c r="D6" s="1840" t="s">
        <v>367</v>
      </c>
      <c r="E6" s="1840"/>
      <c r="F6" s="1840"/>
      <c r="G6" s="1840"/>
      <c r="H6" s="1840" t="s">
        <v>368</v>
      </c>
      <c r="I6" s="1840"/>
      <c r="J6" s="1840"/>
      <c r="K6" s="1840"/>
      <c r="L6" s="395"/>
    </row>
    <row r="7" spans="1:13" s="155" customFormat="1" ht="24.95" customHeight="1" thickBot="1">
      <c r="B7" s="205" t="s">
        <v>369</v>
      </c>
      <c r="C7" s="405" t="s">
        <v>370</v>
      </c>
      <c r="D7" s="393" t="s">
        <v>1997</v>
      </c>
      <c r="E7" s="393" t="s">
        <v>1998</v>
      </c>
      <c r="F7" s="393" t="s">
        <v>1995</v>
      </c>
      <c r="G7" s="393" t="s">
        <v>1996</v>
      </c>
      <c r="H7" s="393" t="s">
        <v>1997</v>
      </c>
      <c r="I7" s="393" t="s">
        <v>1998</v>
      </c>
      <c r="J7" s="393" t="s">
        <v>1995</v>
      </c>
      <c r="K7" s="393" t="s">
        <v>1996</v>
      </c>
      <c r="L7" s="395"/>
    </row>
    <row r="8" spans="1:13" s="155" customFormat="1" ht="20.100000000000001" customHeight="1">
      <c r="B8" s="195" t="s">
        <v>371</v>
      </c>
      <c r="C8" s="405" t="s">
        <v>372</v>
      </c>
      <c r="D8" s="406">
        <v>12</v>
      </c>
      <c r="E8" s="406">
        <v>12</v>
      </c>
      <c r="F8" s="406">
        <v>12</v>
      </c>
      <c r="G8" s="406">
        <v>12</v>
      </c>
      <c r="H8" s="406">
        <v>12</v>
      </c>
      <c r="I8" s="406">
        <v>12</v>
      </c>
      <c r="J8" s="406">
        <v>12</v>
      </c>
      <c r="K8" s="406">
        <v>12</v>
      </c>
      <c r="L8" s="395"/>
    </row>
    <row r="9" spans="1:13" s="403" customFormat="1" ht="20.100000000000001" customHeight="1" thickBot="1">
      <c r="B9" s="1769" t="s">
        <v>373</v>
      </c>
      <c r="C9" s="1769"/>
      <c r="D9" s="1769"/>
      <c r="E9" s="1769"/>
      <c r="F9" s="1769"/>
      <c r="G9" s="1769"/>
      <c r="H9" s="1769"/>
      <c r="I9" s="1769"/>
      <c r="J9" s="1769"/>
      <c r="K9" s="1769"/>
    </row>
    <row r="10" spans="1:13" s="155" customFormat="1" ht="20.100000000000001" customHeight="1">
      <c r="B10" s="1134">
        <v>1</v>
      </c>
      <c r="C10" s="1135" t="s">
        <v>374</v>
      </c>
      <c r="D10" s="1841"/>
      <c r="E10" s="1841"/>
      <c r="F10" s="1841"/>
      <c r="G10" s="1841"/>
      <c r="H10" s="1473">
        <v>23539207.251130644</v>
      </c>
      <c r="I10" s="1473">
        <v>23415772.012688477</v>
      </c>
      <c r="J10" s="1473">
        <v>23060322.394673381</v>
      </c>
      <c r="K10" s="1473">
        <v>22719059.147237651</v>
      </c>
      <c r="L10" s="395"/>
    </row>
    <row r="11" spans="1:13" s="403" customFormat="1" ht="20.100000000000001" customHeight="1" thickBot="1">
      <c r="B11" s="1769" t="s">
        <v>375</v>
      </c>
      <c r="C11" s="1769"/>
      <c r="D11" s="1769"/>
      <c r="E11" s="1769"/>
      <c r="F11" s="1769"/>
      <c r="G11" s="1769"/>
      <c r="H11" s="1769"/>
      <c r="I11" s="1769"/>
      <c r="J11" s="1769"/>
      <c r="K11" s="1769"/>
    </row>
    <row r="12" spans="1:13" s="155" customFormat="1" ht="20.100000000000001" customHeight="1">
      <c r="B12" s="1136">
        <v>2</v>
      </c>
      <c r="C12" s="1137" t="s">
        <v>376</v>
      </c>
      <c r="D12" s="1474">
        <v>58399537.399098411</v>
      </c>
      <c r="E12" s="1474">
        <v>57447969.786860846</v>
      </c>
      <c r="F12" s="1474">
        <v>56568273.922146581</v>
      </c>
      <c r="G12" s="1474">
        <v>55688047.442459844</v>
      </c>
      <c r="H12" s="1474">
        <v>3043734.3439153787</v>
      </c>
      <c r="I12" s="1474">
        <v>3023325.6302944985</v>
      </c>
      <c r="J12" s="1474">
        <v>2992770.863753926</v>
      </c>
      <c r="K12" s="1474">
        <v>2946011.5882804412</v>
      </c>
      <c r="L12" s="395"/>
    </row>
    <row r="13" spans="1:13" s="155" customFormat="1" ht="20.100000000000001" customHeight="1">
      <c r="B13" s="1138">
        <v>3</v>
      </c>
      <c r="C13" s="777" t="s">
        <v>377</v>
      </c>
      <c r="D13" s="1475">
        <v>31172478.740527909</v>
      </c>
      <c r="E13" s="1475">
        <v>30965964.439040989</v>
      </c>
      <c r="F13" s="1475">
        <v>30759624.825520977</v>
      </c>
      <c r="G13" s="1475">
        <v>30349425.220170513</v>
      </c>
      <c r="H13" s="1475">
        <v>1558623.9370263955</v>
      </c>
      <c r="I13" s="1475">
        <v>1548298.22195205</v>
      </c>
      <c r="J13" s="1475">
        <v>1537981.2412760488</v>
      </c>
      <c r="K13" s="1475">
        <v>1517471.2610085257</v>
      </c>
      <c r="L13" s="395"/>
    </row>
    <row r="14" spans="1:13" s="155" customFormat="1" ht="20.100000000000001" customHeight="1">
      <c r="B14" s="1138">
        <v>4</v>
      </c>
      <c r="C14" s="777" t="s">
        <v>378</v>
      </c>
      <c r="D14" s="1475">
        <v>11271372.986722438</v>
      </c>
      <c r="E14" s="1475">
        <v>11203403.730408601</v>
      </c>
      <c r="F14" s="1475">
        <v>11059096.954724394</v>
      </c>
      <c r="G14" s="1475">
        <v>10854165.939687273</v>
      </c>
      <c r="H14" s="1475">
        <v>1485110.4068889825</v>
      </c>
      <c r="I14" s="1475">
        <v>1475027.408342449</v>
      </c>
      <c r="J14" s="1475">
        <v>1454789.6224778774</v>
      </c>
      <c r="K14" s="1475">
        <v>1428540.3272719153</v>
      </c>
      <c r="L14" s="395"/>
    </row>
    <row r="15" spans="1:13" s="155" customFormat="1" ht="20.100000000000001" customHeight="1">
      <c r="B15" s="1138">
        <v>5</v>
      </c>
      <c r="C15" s="777" t="s">
        <v>379</v>
      </c>
      <c r="D15" s="1475">
        <v>15969018.669595556</v>
      </c>
      <c r="E15" s="1475">
        <v>15423811.475295098</v>
      </c>
      <c r="F15" s="1475">
        <v>15030199.455823313</v>
      </c>
      <c r="G15" s="1475">
        <v>14670717.473042829</v>
      </c>
      <c r="H15" s="1475">
        <v>5424287.3436046261</v>
      </c>
      <c r="I15" s="1475">
        <v>5310953.9577128915</v>
      </c>
      <c r="J15" s="1475">
        <v>5220337.0445973827</v>
      </c>
      <c r="K15" s="1475">
        <v>5107191.4858897049</v>
      </c>
      <c r="L15" s="395"/>
    </row>
    <row r="16" spans="1:13" s="155" customFormat="1" ht="20.100000000000001" customHeight="1">
      <c r="B16" s="1138">
        <v>6</v>
      </c>
      <c r="C16" s="777" t="s">
        <v>380</v>
      </c>
      <c r="D16" s="1475">
        <v>7818356.4720435943</v>
      </c>
      <c r="E16" s="1475">
        <v>7320155.2486070609</v>
      </c>
      <c r="F16" s="1475">
        <v>6994638.8796353899</v>
      </c>
      <c r="G16" s="1475">
        <v>6802652.9803975187</v>
      </c>
      <c r="H16" s="1475">
        <v>1910659.7168815848</v>
      </c>
      <c r="I16" s="1475">
        <v>1789679.8492390234</v>
      </c>
      <c r="J16" s="1475">
        <v>1711876.8128059844</v>
      </c>
      <c r="K16" s="1475">
        <v>1666921.6206913395</v>
      </c>
      <c r="L16" s="395"/>
    </row>
    <row r="17" spans="2:12" s="155" customFormat="1" ht="20.100000000000001" customHeight="1">
      <c r="B17" s="1138">
        <v>7</v>
      </c>
      <c r="C17" s="777" t="s">
        <v>381</v>
      </c>
      <c r="D17" s="1475">
        <v>8150560.3638852919</v>
      </c>
      <c r="E17" s="1475">
        <v>8103655.7408547057</v>
      </c>
      <c r="F17" s="1475">
        <v>8027832.6378545901</v>
      </c>
      <c r="G17" s="1475">
        <v>7860196.2523119766</v>
      </c>
      <c r="H17" s="1475">
        <v>3513525.7930563749</v>
      </c>
      <c r="I17" s="1475">
        <v>3521273.6226405352</v>
      </c>
      <c r="J17" s="1475">
        <v>3500732.2934580636</v>
      </c>
      <c r="K17" s="1475">
        <v>3432401.6248650309</v>
      </c>
      <c r="L17" s="395"/>
    </row>
    <row r="18" spans="2:12" s="155" customFormat="1" ht="20.100000000000001" customHeight="1">
      <c r="B18" s="1138">
        <v>8</v>
      </c>
      <c r="C18" s="777" t="s">
        <v>382</v>
      </c>
      <c r="D18" s="1475">
        <v>101.83366666666667</v>
      </c>
      <c r="E18" s="1475">
        <v>0.48583333333333334</v>
      </c>
      <c r="F18" s="1475">
        <v>7727.9383333333326</v>
      </c>
      <c r="G18" s="1475">
        <v>7868.2403333333332</v>
      </c>
      <c r="H18" s="1475">
        <v>101.83366666666667</v>
      </c>
      <c r="I18" s="1475">
        <v>0.48583333333333334</v>
      </c>
      <c r="J18" s="1475">
        <v>7727.9383333333326</v>
      </c>
      <c r="K18" s="1475">
        <v>7868.2403333333332</v>
      </c>
      <c r="L18" s="395"/>
    </row>
    <row r="19" spans="2:12" s="155" customFormat="1" ht="20.100000000000001" customHeight="1">
      <c r="B19" s="1138">
        <v>9</v>
      </c>
      <c r="C19" s="777" t="s">
        <v>383</v>
      </c>
      <c r="D19" s="1476"/>
      <c r="E19" s="1476"/>
      <c r="F19" s="1476"/>
      <c r="G19" s="1476"/>
      <c r="H19" s="1475">
        <v>277.77777750000001</v>
      </c>
      <c r="I19" s="1475">
        <v>694.4444441666667</v>
      </c>
      <c r="J19" s="1475">
        <v>694.4444441666667</v>
      </c>
      <c r="K19" s="1475">
        <v>694.4444441666667</v>
      </c>
      <c r="L19" s="395"/>
    </row>
    <row r="20" spans="2:12" s="155" customFormat="1" ht="20.100000000000001" customHeight="1">
      <c r="B20" s="1138">
        <v>10</v>
      </c>
      <c r="C20" s="777" t="s">
        <v>384</v>
      </c>
      <c r="D20" s="1475">
        <v>11733971.980339028</v>
      </c>
      <c r="E20" s="1475">
        <v>11652394.765216606</v>
      </c>
      <c r="F20" s="1475">
        <v>11953329.854331611</v>
      </c>
      <c r="G20" s="1475">
        <v>12469084.888875533</v>
      </c>
      <c r="H20" s="1475">
        <v>1660773.4157516572</v>
      </c>
      <c r="I20" s="1475">
        <v>1620033.9003190487</v>
      </c>
      <c r="J20" s="1475">
        <v>1926851.6484818493</v>
      </c>
      <c r="K20" s="1475">
        <v>2419537.9991994682</v>
      </c>
      <c r="L20" s="395"/>
    </row>
    <row r="21" spans="2:12" s="155" customFormat="1" ht="20.100000000000001" customHeight="1">
      <c r="B21" s="1138">
        <v>11</v>
      </c>
      <c r="C21" s="777" t="s">
        <v>385</v>
      </c>
      <c r="D21" s="1475">
        <v>516802.88640818995</v>
      </c>
      <c r="E21" s="1475">
        <v>469871.53307478235</v>
      </c>
      <c r="F21" s="1475">
        <v>753398.05623971368</v>
      </c>
      <c r="G21" s="1475">
        <v>1176731.5652062239</v>
      </c>
      <c r="H21" s="1475">
        <v>516802.88640818995</v>
      </c>
      <c r="I21" s="1475">
        <v>469871.53307478235</v>
      </c>
      <c r="J21" s="1475">
        <v>753398.05623971368</v>
      </c>
      <c r="K21" s="1475">
        <v>1176731.5652062239</v>
      </c>
      <c r="L21" s="395"/>
    </row>
    <row r="22" spans="2:12" s="155" customFormat="1" ht="20.100000000000001" customHeight="1">
      <c r="B22" s="1138">
        <v>12</v>
      </c>
      <c r="C22" s="777" t="s">
        <v>386</v>
      </c>
      <c r="D22" s="1475">
        <v>0</v>
      </c>
      <c r="E22" s="1475">
        <v>0</v>
      </c>
      <c r="F22" s="1475">
        <v>0</v>
      </c>
      <c r="G22" s="1475">
        <v>0</v>
      </c>
      <c r="H22" s="1475">
        <v>0</v>
      </c>
      <c r="I22" s="1475">
        <v>0</v>
      </c>
      <c r="J22" s="1475">
        <v>0</v>
      </c>
      <c r="K22" s="1475">
        <v>0</v>
      </c>
      <c r="L22" s="395"/>
    </row>
    <row r="23" spans="2:12" s="155" customFormat="1" ht="20.100000000000001" customHeight="1">
      <c r="B23" s="1138">
        <v>13</v>
      </c>
      <c r="C23" s="777" t="s">
        <v>387</v>
      </c>
      <c r="D23" s="1475">
        <v>11217169.093930837</v>
      </c>
      <c r="E23" s="1475">
        <v>11182523.232141824</v>
      </c>
      <c r="F23" s="1475">
        <v>11199931.7980919</v>
      </c>
      <c r="G23" s="1475">
        <v>11292353.323669309</v>
      </c>
      <c r="H23" s="1475">
        <v>1143970.5293434672</v>
      </c>
      <c r="I23" s="1475">
        <v>1150162.3672442662</v>
      </c>
      <c r="J23" s="1475">
        <v>1173453.5922421352</v>
      </c>
      <c r="K23" s="1475">
        <v>1242806.4339932438</v>
      </c>
      <c r="L23" s="395"/>
    </row>
    <row r="24" spans="2:12" s="155" customFormat="1" ht="20.100000000000001" customHeight="1">
      <c r="B24" s="1138">
        <v>14</v>
      </c>
      <c r="C24" s="777" t="s">
        <v>388</v>
      </c>
      <c r="D24" s="1475">
        <v>991983.18730051036</v>
      </c>
      <c r="E24" s="1475">
        <v>988157.43652440829</v>
      </c>
      <c r="F24" s="1475">
        <v>918469.08836454584</v>
      </c>
      <c r="G24" s="1475">
        <v>831960.61943573062</v>
      </c>
      <c r="H24" s="1475">
        <v>991983.18730051036</v>
      </c>
      <c r="I24" s="1475">
        <v>988157.43652440829</v>
      </c>
      <c r="J24" s="1475">
        <v>918469.08836454584</v>
      </c>
      <c r="K24" s="1475">
        <v>831960.61943573062</v>
      </c>
      <c r="L24" s="395"/>
    </row>
    <row r="25" spans="2:12" s="155" customFormat="1" ht="20.100000000000001" customHeight="1">
      <c r="B25" s="1138">
        <v>15</v>
      </c>
      <c r="C25" s="777" t="s">
        <v>389</v>
      </c>
      <c r="D25" s="1475">
        <v>5151838.893237533</v>
      </c>
      <c r="E25" s="1475">
        <v>4954067.2657260466</v>
      </c>
      <c r="F25" s="1475">
        <v>4763585.6103731813</v>
      </c>
      <c r="G25" s="1475">
        <v>4665963.4616917958</v>
      </c>
      <c r="H25" s="1475">
        <v>713620.4628056105</v>
      </c>
      <c r="I25" s="1475">
        <v>658690.13466045528</v>
      </c>
      <c r="J25" s="1475">
        <v>588311.63326325698</v>
      </c>
      <c r="K25" s="1475">
        <v>537024.66656521277</v>
      </c>
      <c r="L25" s="395"/>
    </row>
    <row r="26" spans="2:12" s="155" customFormat="1" ht="20.100000000000001" customHeight="1">
      <c r="B26" s="1139">
        <v>16</v>
      </c>
      <c r="C26" s="1140" t="s">
        <v>390</v>
      </c>
      <c r="D26" s="1477"/>
      <c r="E26" s="1477"/>
      <c r="F26" s="1477"/>
      <c r="G26" s="1477"/>
      <c r="H26" s="1478">
        <v>11834676.531155283</v>
      </c>
      <c r="I26" s="1478">
        <v>11601855.503955469</v>
      </c>
      <c r="J26" s="1478">
        <v>11647434.722905127</v>
      </c>
      <c r="K26" s="1478">
        <v>11842420.803814722</v>
      </c>
      <c r="L26" s="395"/>
    </row>
    <row r="27" spans="2:12" s="403" customFormat="1" ht="20.100000000000001" customHeight="1" thickBot="1">
      <c r="B27" s="1769" t="s">
        <v>391</v>
      </c>
      <c r="C27" s="1769"/>
      <c r="D27" s="1769"/>
      <c r="E27" s="1769"/>
      <c r="F27" s="1769"/>
      <c r="G27" s="1769"/>
      <c r="H27" s="1769"/>
      <c r="I27" s="1769"/>
      <c r="J27" s="1769"/>
      <c r="K27" s="1769"/>
    </row>
    <row r="28" spans="2:12" s="155" customFormat="1" ht="20.100000000000001" customHeight="1">
      <c r="B28" s="1136">
        <v>17</v>
      </c>
      <c r="C28" s="1137" t="s">
        <v>392</v>
      </c>
      <c r="D28" s="1479">
        <v>18825.636981066997</v>
      </c>
      <c r="E28" s="1479">
        <v>23862.231819646255</v>
      </c>
      <c r="F28" s="1479">
        <v>9036.540386069586</v>
      </c>
      <c r="G28" s="1479">
        <v>10889.976708578981</v>
      </c>
      <c r="H28" s="1479"/>
      <c r="I28" s="1479"/>
      <c r="J28" s="1479"/>
      <c r="K28" s="1479"/>
      <c r="L28" s="395"/>
    </row>
    <row r="29" spans="2:12" s="155" customFormat="1" ht="20.100000000000001" customHeight="1">
      <c r="B29" s="1138">
        <v>18</v>
      </c>
      <c r="C29" s="777" t="s">
        <v>393</v>
      </c>
      <c r="D29" s="1480">
        <v>2540731.4873492215</v>
      </c>
      <c r="E29" s="1480">
        <v>2500694.8396096812</v>
      </c>
      <c r="F29" s="1480">
        <v>2389508.5503351833</v>
      </c>
      <c r="G29" s="1480">
        <v>2329481.3069301811</v>
      </c>
      <c r="H29" s="1480">
        <v>1615306.4221968444</v>
      </c>
      <c r="I29" s="1480">
        <v>1595599.8472570251</v>
      </c>
      <c r="J29" s="1480">
        <v>1522162.6165554794</v>
      </c>
      <c r="K29" s="1480">
        <v>1524593.318597337</v>
      </c>
      <c r="L29" s="395"/>
    </row>
    <row r="30" spans="2:12" s="155" customFormat="1" ht="20.100000000000001" customHeight="1">
      <c r="B30" s="1138">
        <v>19</v>
      </c>
      <c r="C30" s="777" t="s">
        <v>394</v>
      </c>
      <c r="D30" s="1480">
        <v>5850925.9475122904</v>
      </c>
      <c r="E30" s="1480">
        <v>5688103.3631129786</v>
      </c>
      <c r="F30" s="1480">
        <v>5943790.8326404113</v>
      </c>
      <c r="G30" s="1480">
        <v>6320355.483016544</v>
      </c>
      <c r="H30" s="1480">
        <v>1471353.7796037912</v>
      </c>
      <c r="I30" s="1480">
        <v>1424165.0540372622</v>
      </c>
      <c r="J30" s="1480">
        <v>1689575.2458450773</v>
      </c>
      <c r="K30" s="1480">
        <v>2106465.9483672129</v>
      </c>
      <c r="L30" s="395"/>
    </row>
    <row r="31" spans="2:12" s="155" customFormat="1" ht="20.100000000000001" customHeight="1">
      <c r="B31" s="1835" t="s">
        <v>395</v>
      </c>
      <c r="C31" s="1837" t="s">
        <v>396</v>
      </c>
      <c r="D31" s="1839"/>
      <c r="E31" s="1839"/>
      <c r="F31" s="1839"/>
      <c r="G31" s="1839"/>
      <c r="H31" s="1833"/>
      <c r="I31" s="1833"/>
      <c r="J31" s="1833"/>
      <c r="K31" s="1833"/>
      <c r="L31" s="395"/>
    </row>
    <row r="32" spans="2:12" s="155" customFormat="1" ht="20.100000000000001" customHeight="1">
      <c r="B32" s="1835"/>
      <c r="C32" s="1837"/>
      <c r="D32" s="1839"/>
      <c r="E32" s="1839"/>
      <c r="F32" s="1839"/>
      <c r="G32" s="1839"/>
      <c r="H32" s="1833"/>
      <c r="I32" s="1833"/>
      <c r="J32" s="1833"/>
      <c r="K32" s="1833"/>
      <c r="L32" s="395"/>
    </row>
    <row r="33" spans="2:12" s="155" customFormat="1" ht="20.100000000000001" customHeight="1">
      <c r="B33" s="1835" t="s">
        <v>397</v>
      </c>
      <c r="C33" s="1837" t="s">
        <v>398</v>
      </c>
      <c r="D33" s="1839"/>
      <c r="E33" s="1839"/>
      <c r="F33" s="1839"/>
      <c r="G33" s="1839"/>
      <c r="H33" s="1833"/>
      <c r="I33" s="1833"/>
      <c r="J33" s="1833"/>
      <c r="K33" s="1833"/>
      <c r="L33" s="395"/>
    </row>
    <row r="34" spans="2:12" s="155" customFormat="1" ht="20.100000000000001" customHeight="1">
      <c r="B34" s="1835"/>
      <c r="C34" s="1837"/>
      <c r="D34" s="1839"/>
      <c r="E34" s="1839"/>
      <c r="F34" s="1839"/>
      <c r="G34" s="1839"/>
      <c r="H34" s="1833"/>
      <c r="I34" s="1833"/>
      <c r="J34" s="1833"/>
      <c r="K34" s="1833"/>
      <c r="L34" s="395"/>
    </row>
    <row r="35" spans="2:12" s="155" customFormat="1" ht="20.100000000000001" customHeight="1">
      <c r="B35" s="1138">
        <v>20</v>
      </c>
      <c r="C35" s="777" t="s">
        <v>399</v>
      </c>
      <c r="D35" s="1480">
        <v>8410483.0718425792</v>
      </c>
      <c r="E35" s="1480">
        <v>8212660.4345423058</v>
      </c>
      <c r="F35" s="1480">
        <v>8342335.9233616637</v>
      </c>
      <c r="G35" s="1480">
        <v>8660726.7666553054</v>
      </c>
      <c r="H35" s="1480">
        <v>3086660.2018006351</v>
      </c>
      <c r="I35" s="1480">
        <v>3019764.9012942882</v>
      </c>
      <c r="J35" s="1480">
        <v>3211737.8624005569</v>
      </c>
      <c r="K35" s="1480">
        <v>3631059.2669645497</v>
      </c>
      <c r="L35" s="395"/>
    </row>
    <row r="36" spans="2:12" s="155" customFormat="1" ht="20.100000000000001" customHeight="1">
      <c r="B36" s="1835" t="s">
        <v>131</v>
      </c>
      <c r="C36" s="1837" t="s">
        <v>400</v>
      </c>
      <c r="D36" s="1833"/>
      <c r="E36" s="1833"/>
      <c r="F36" s="1833"/>
      <c r="G36" s="1833"/>
      <c r="H36" s="1833"/>
      <c r="I36" s="1833"/>
      <c r="J36" s="1833"/>
      <c r="K36" s="1833"/>
      <c r="L36" s="395"/>
    </row>
    <row r="37" spans="2:12" s="155" customFormat="1" ht="20.100000000000001" customHeight="1">
      <c r="B37" s="1835"/>
      <c r="C37" s="1837"/>
      <c r="D37" s="1833"/>
      <c r="E37" s="1833"/>
      <c r="F37" s="1833"/>
      <c r="G37" s="1833"/>
      <c r="H37" s="1833"/>
      <c r="I37" s="1833"/>
      <c r="J37" s="1833"/>
      <c r="K37" s="1833"/>
      <c r="L37" s="395"/>
    </row>
    <row r="38" spans="2:12" s="155" customFormat="1" ht="20.100000000000001" customHeight="1">
      <c r="B38" s="1835" t="s">
        <v>133</v>
      </c>
      <c r="C38" s="1837" t="s">
        <v>401</v>
      </c>
      <c r="D38" s="1833"/>
      <c r="E38" s="1833"/>
      <c r="F38" s="1833"/>
      <c r="G38" s="1833"/>
      <c r="H38" s="1833"/>
      <c r="I38" s="1833"/>
      <c r="J38" s="1833"/>
      <c r="K38" s="1833"/>
      <c r="L38" s="395"/>
    </row>
    <row r="39" spans="2:12" s="155" customFormat="1" ht="20.100000000000001" customHeight="1">
      <c r="B39" s="1835"/>
      <c r="C39" s="1837"/>
      <c r="D39" s="1833"/>
      <c r="E39" s="1833"/>
      <c r="F39" s="1833"/>
      <c r="G39" s="1833"/>
      <c r="H39" s="1833"/>
      <c r="I39" s="1833"/>
      <c r="J39" s="1833"/>
      <c r="K39" s="1833"/>
      <c r="L39" s="395"/>
    </row>
    <row r="40" spans="2:12" s="155" customFormat="1" ht="20.100000000000001" customHeight="1">
      <c r="B40" s="1835" t="s">
        <v>135</v>
      </c>
      <c r="C40" s="1837" t="s">
        <v>402</v>
      </c>
      <c r="D40" s="1833">
        <v>8410483.0718425792</v>
      </c>
      <c r="E40" s="1833">
        <v>8212660.4345423058</v>
      </c>
      <c r="F40" s="1833">
        <v>8342335.9233616637</v>
      </c>
      <c r="G40" s="1833">
        <v>8660726.7666553054</v>
      </c>
      <c r="H40" s="1833">
        <v>3086660.2018006351</v>
      </c>
      <c r="I40" s="1833">
        <v>3019764.9012942882</v>
      </c>
      <c r="J40" s="1833">
        <v>3211737.8624005569</v>
      </c>
      <c r="K40" s="1833">
        <v>3631059.2669645501</v>
      </c>
      <c r="L40" s="395"/>
    </row>
    <row r="41" spans="2:12" s="155" customFormat="1" ht="20.100000000000001" customHeight="1">
      <c r="B41" s="1836"/>
      <c r="C41" s="1838"/>
      <c r="D41" s="1834"/>
      <c r="E41" s="1834"/>
      <c r="F41" s="1834"/>
      <c r="G41" s="1834"/>
      <c r="H41" s="1834"/>
      <c r="I41" s="1834"/>
      <c r="J41" s="1834"/>
      <c r="K41" s="1834"/>
      <c r="L41" s="395"/>
    </row>
    <row r="42" spans="2:12" s="403" customFormat="1" ht="20.100000000000001" customHeight="1" thickBot="1">
      <c r="B42" s="1769" t="s">
        <v>403</v>
      </c>
      <c r="C42" s="1769"/>
      <c r="D42" s="1769"/>
      <c r="E42" s="1769"/>
      <c r="F42" s="1769"/>
      <c r="G42" s="1769"/>
      <c r="H42" s="1769"/>
      <c r="I42" s="1769"/>
      <c r="J42" s="1769"/>
      <c r="K42" s="1769"/>
    </row>
    <row r="43" spans="2:12" s="155" customFormat="1" ht="20.100000000000001" customHeight="1">
      <c r="B43" s="265" t="s">
        <v>404</v>
      </c>
      <c r="C43" s="371" t="s">
        <v>405</v>
      </c>
      <c r="D43" s="1831"/>
      <c r="E43" s="1831"/>
      <c r="F43" s="1831"/>
      <c r="G43" s="1831"/>
      <c r="H43" s="1481">
        <v>23539207.251130644</v>
      </c>
      <c r="I43" s="1481">
        <v>23415772.012688477</v>
      </c>
      <c r="J43" s="1481">
        <v>23060322.394673381</v>
      </c>
      <c r="K43" s="1481">
        <v>22719059.147237651</v>
      </c>
      <c r="L43" s="395"/>
    </row>
    <row r="44" spans="2:12" s="155" customFormat="1" ht="20.100000000000001" customHeight="1">
      <c r="B44" s="265">
        <v>22</v>
      </c>
      <c r="C44" s="371" t="s">
        <v>406</v>
      </c>
      <c r="D44" s="1831"/>
      <c r="E44" s="1831"/>
      <c r="F44" s="1831"/>
      <c r="G44" s="1831"/>
      <c r="H44" s="1481">
        <v>8748016.3293546475</v>
      </c>
      <c r="I44" s="1481">
        <v>8582090.6026611831</v>
      </c>
      <c r="J44" s="1481">
        <v>8435696.8605045695</v>
      </c>
      <c r="K44" s="1481">
        <v>8211361.536850174</v>
      </c>
      <c r="L44" s="395"/>
    </row>
    <row r="45" spans="2:12" s="155" customFormat="1" ht="20.100000000000001" customHeight="1" thickBot="1">
      <c r="B45" s="1141">
        <v>23</v>
      </c>
      <c r="C45" s="1142" t="s">
        <v>407</v>
      </c>
      <c r="D45" s="1832"/>
      <c r="E45" s="1832"/>
      <c r="F45" s="1832"/>
      <c r="G45" s="1832"/>
      <c r="H45" s="1482">
        <v>2.6936635159741082</v>
      </c>
      <c r="I45" s="1482">
        <v>2.7304086756290906</v>
      </c>
      <c r="J45" s="1482">
        <v>2.7356075355203688</v>
      </c>
      <c r="K45" s="1482">
        <v>2.7682231495528384</v>
      </c>
      <c r="L45" s="395"/>
    </row>
    <row r="46" spans="2:12" s="153" customFormat="1"/>
    <row r="47" spans="2:12">
      <c r="B47" s="15"/>
    </row>
  </sheetData>
  <mergeCells count="54">
    <mergeCell ref="D6:G6"/>
    <mergeCell ref="H6:K6"/>
    <mergeCell ref="B9:K9"/>
    <mergeCell ref="D10:G10"/>
    <mergeCell ref="B11:K11"/>
    <mergeCell ref="B27:K27"/>
    <mergeCell ref="B31:B32"/>
    <mergeCell ref="C31:C32"/>
    <mergeCell ref="D31:G32"/>
    <mergeCell ref="H31:H32"/>
    <mergeCell ref="I31:I32"/>
    <mergeCell ref="J31:J32"/>
    <mergeCell ref="K31:K32"/>
    <mergeCell ref="K33:K34"/>
    <mergeCell ref="B36:B37"/>
    <mergeCell ref="C36:C37"/>
    <mergeCell ref="D36:D37"/>
    <mergeCell ref="E36:E37"/>
    <mergeCell ref="F36:F37"/>
    <mergeCell ref="G36:G37"/>
    <mergeCell ref="H36:H37"/>
    <mergeCell ref="I36:I37"/>
    <mergeCell ref="J36:J37"/>
    <mergeCell ref="B33:B34"/>
    <mergeCell ref="C33:C34"/>
    <mergeCell ref="D33:G34"/>
    <mergeCell ref="H33:H34"/>
    <mergeCell ref="I33:I34"/>
    <mergeCell ref="J33:J34"/>
    <mergeCell ref="K36:K37"/>
    <mergeCell ref="B38:B39"/>
    <mergeCell ref="C38:C39"/>
    <mergeCell ref="D38:D39"/>
    <mergeCell ref="E38:E39"/>
    <mergeCell ref="F38:F39"/>
    <mergeCell ref="G38:G39"/>
    <mergeCell ref="H38:H39"/>
    <mergeCell ref="I38:I39"/>
    <mergeCell ref="J38:J39"/>
    <mergeCell ref="K38:K39"/>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s>
  <hyperlinks>
    <hyperlink ref="M1" location="Índice!A1" display="Voltar ao Índice" xr:uid="{2F028246-8634-4A4F-A293-D976F45AC04D}"/>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F33A-DEEF-404E-B78B-A961828D0C1C}">
  <dimension ref="B1:J44"/>
  <sheetViews>
    <sheetView showGridLines="0" zoomScale="90" zoomScaleNormal="90" zoomScalePageLayoutView="70" workbookViewId="0">
      <selection activeCell="C11" sqref="C11"/>
    </sheetView>
  </sheetViews>
  <sheetFormatPr defaultColWidth="9.140625" defaultRowHeight="14.25"/>
  <cols>
    <col min="1" max="1" width="4.7109375" style="5" customWidth="1"/>
    <col min="2" max="2" width="8.28515625" style="5" customWidth="1"/>
    <col min="3" max="3" width="115.5703125" style="5" customWidth="1"/>
    <col min="4" max="8" width="15.7109375" style="5" customWidth="1"/>
    <col min="9" max="9" width="4.7109375" style="5" customWidth="1"/>
    <col min="10" max="10" width="15" style="5" customWidth="1"/>
    <col min="11" max="16384" width="9.140625" style="5"/>
  </cols>
  <sheetData>
    <row r="1" spans="2:10" ht="18.75">
      <c r="B1" s="3" t="s">
        <v>366</v>
      </c>
      <c r="J1" s="66" t="s">
        <v>893</v>
      </c>
    </row>
    <row r="2" spans="2:10" ht="15">
      <c r="B2" s="19" t="s">
        <v>408</v>
      </c>
    </row>
    <row r="3" spans="2:10" s="11" customFormat="1">
      <c r="B3" s="153" t="s">
        <v>1039</v>
      </c>
    </row>
    <row r="4" spans="2:10" s="11" customFormat="1">
      <c r="B4" s="5"/>
    </row>
    <row r="5" spans="2:10" s="155" customFormat="1" ht="20.100000000000001" customHeight="1">
      <c r="B5" s="1842"/>
      <c r="C5" s="1842"/>
      <c r="D5" s="267" t="s">
        <v>4</v>
      </c>
      <c r="E5" s="267" t="s">
        <v>5</v>
      </c>
      <c r="F5" s="267" t="s">
        <v>6</v>
      </c>
      <c r="G5" s="267" t="s">
        <v>41</v>
      </c>
      <c r="H5" s="196" t="s">
        <v>42</v>
      </c>
      <c r="I5" s="395"/>
    </row>
    <row r="6" spans="2:10" s="155" customFormat="1" ht="30" customHeight="1">
      <c r="B6" s="1842"/>
      <c r="C6" s="1842"/>
      <c r="D6" s="1761" t="s">
        <v>409</v>
      </c>
      <c r="E6" s="1761"/>
      <c r="F6" s="1761"/>
      <c r="G6" s="1761"/>
      <c r="H6" s="1751" t="s">
        <v>410</v>
      </c>
      <c r="I6" s="395"/>
    </row>
    <row r="7" spans="2:10" s="155" customFormat="1" ht="30" customHeight="1">
      <c r="B7" s="1842"/>
      <c r="C7" s="1842"/>
      <c r="D7" s="206" t="s">
        <v>411</v>
      </c>
      <c r="E7" s="206" t="s">
        <v>412</v>
      </c>
      <c r="F7" s="206" t="s">
        <v>413</v>
      </c>
      <c r="G7" s="206" t="s">
        <v>414</v>
      </c>
      <c r="H7" s="1753"/>
      <c r="I7" s="395"/>
    </row>
    <row r="8" spans="2:10" s="155" customFormat="1" ht="24.95" customHeight="1" thickBot="1">
      <c r="B8" s="408" t="s">
        <v>415</v>
      </c>
      <c r="C8" s="408"/>
      <c r="D8" s="408"/>
      <c r="E8" s="408"/>
      <c r="F8" s="408"/>
      <c r="G8" s="408"/>
      <c r="H8" s="408"/>
      <c r="I8" s="395"/>
    </row>
    <row r="9" spans="2:10" s="403" customFormat="1" ht="20.100000000000001" customHeight="1">
      <c r="B9" s="788">
        <v>1</v>
      </c>
      <c r="C9" s="789" t="s">
        <v>416</v>
      </c>
      <c r="D9" s="1483">
        <v>5131412.4262661636</v>
      </c>
      <c r="E9" s="1483"/>
      <c r="F9" s="1483"/>
      <c r="G9" s="1484">
        <v>1374686.4021037442</v>
      </c>
      <c r="H9" s="1484">
        <v>6506098.828369908</v>
      </c>
    </row>
    <row r="10" spans="2:10" s="155" customFormat="1" ht="20.100000000000001" customHeight="1">
      <c r="B10" s="790">
        <v>2</v>
      </c>
      <c r="C10" s="538" t="s">
        <v>417</v>
      </c>
      <c r="D10" s="1485">
        <v>5131412.4262661636</v>
      </c>
      <c r="E10" s="1485"/>
      <c r="F10" s="1485"/>
      <c r="G10" s="1486">
        <v>1374686.4021037442</v>
      </c>
      <c r="H10" s="1486">
        <v>6506098.828369908</v>
      </c>
      <c r="I10" s="395"/>
    </row>
    <row r="11" spans="2:10" s="155" customFormat="1" ht="20.100000000000001" customHeight="1">
      <c r="B11" s="790">
        <v>3</v>
      </c>
      <c r="C11" s="538" t="s">
        <v>418</v>
      </c>
      <c r="D11" s="1487"/>
      <c r="E11" s="1485"/>
      <c r="F11" s="1485"/>
      <c r="G11" s="1486"/>
      <c r="H11" s="1486"/>
      <c r="I11" s="395"/>
    </row>
    <row r="12" spans="2:10" s="403" customFormat="1" ht="20.100000000000001" customHeight="1">
      <c r="B12" s="791">
        <v>4</v>
      </c>
      <c r="C12" s="767" t="s">
        <v>419</v>
      </c>
      <c r="D12" s="1487"/>
      <c r="E12" s="1488">
        <v>54751998.26298999</v>
      </c>
      <c r="F12" s="1489">
        <v>4009933.4113199986</v>
      </c>
      <c r="G12" s="1489">
        <v>1753713.5477699996</v>
      </c>
      <c r="H12" s="1489">
        <v>56768231.991334483</v>
      </c>
    </row>
    <row r="13" spans="2:10" s="155" customFormat="1" ht="20.100000000000001" customHeight="1">
      <c r="B13" s="790">
        <v>5</v>
      </c>
      <c r="C13" s="538" t="s">
        <v>377</v>
      </c>
      <c r="D13" s="1487"/>
      <c r="E13" s="1486">
        <v>40450590.006989993</v>
      </c>
      <c r="F13" s="1486">
        <v>2125008.7267199988</v>
      </c>
      <c r="G13" s="1486">
        <v>1088720.3978399998</v>
      </c>
      <c r="H13" s="1486">
        <v>41535539.194864482</v>
      </c>
      <c r="I13" s="395"/>
    </row>
    <row r="14" spans="2:10" s="155" customFormat="1" ht="20.100000000000001" customHeight="1">
      <c r="B14" s="790">
        <v>6</v>
      </c>
      <c r="C14" s="538" t="s">
        <v>378</v>
      </c>
      <c r="D14" s="1487"/>
      <c r="E14" s="1486">
        <v>14301408.256000005</v>
      </c>
      <c r="F14" s="1486">
        <v>1884924.6846</v>
      </c>
      <c r="G14" s="1486">
        <v>664993.14992999984</v>
      </c>
      <c r="H14" s="1486">
        <v>15232692.796470003</v>
      </c>
      <c r="I14" s="395"/>
    </row>
    <row r="15" spans="2:10" s="403" customFormat="1" ht="20.100000000000001" customHeight="1">
      <c r="B15" s="791">
        <v>7</v>
      </c>
      <c r="C15" s="767" t="s">
        <v>420</v>
      </c>
      <c r="D15" s="1487"/>
      <c r="E15" s="1490">
        <v>25576147.846743949</v>
      </c>
      <c r="F15" s="1490">
        <v>181319.42105999999</v>
      </c>
      <c r="G15" s="1490">
        <v>2437743.399686256</v>
      </c>
      <c r="H15" s="1490">
        <v>15078152.391821258</v>
      </c>
    </row>
    <row r="16" spans="2:10" s="155" customFormat="1" ht="20.100000000000001" customHeight="1">
      <c r="B16" s="790">
        <v>8</v>
      </c>
      <c r="C16" s="538" t="s">
        <v>421</v>
      </c>
      <c r="D16" s="1487"/>
      <c r="E16" s="1491">
        <v>8996411.0142800044</v>
      </c>
      <c r="F16" s="1491">
        <v>62099.880820000006</v>
      </c>
      <c r="G16" s="1491">
        <v>1036.6837399999999</v>
      </c>
      <c r="H16" s="1491">
        <v>4530292.1312900018</v>
      </c>
      <c r="I16" s="395"/>
    </row>
    <row r="17" spans="2:9" s="155" customFormat="1" ht="20.100000000000001" customHeight="1">
      <c r="B17" s="790">
        <v>9</v>
      </c>
      <c r="C17" s="538" t="s">
        <v>422</v>
      </c>
      <c r="D17" s="1487"/>
      <c r="E17" s="1491">
        <v>16579736.832463944</v>
      </c>
      <c r="F17" s="1491">
        <v>119219.54023999999</v>
      </c>
      <c r="G17" s="1491">
        <v>2436706.7159462562</v>
      </c>
      <c r="H17" s="1491">
        <v>10547860.260531256</v>
      </c>
      <c r="I17" s="395"/>
    </row>
    <row r="18" spans="2:9" s="403" customFormat="1" ht="20.100000000000001" customHeight="1">
      <c r="B18" s="791">
        <v>10</v>
      </c>
      <c r="C18" s="767" t="s">
        <v>423</v>
      </c>
      <c r="D18" s="1487"/>
      <c r="E18" s="1489"/>
      <c r="F18" s="1489"/>
      <c r="G18" s="1489"/>
      <c r="H18" s="1489"/>
    </row>
    <row r="19" spans="2:9" s="403" customFormat="1" ht="20.100000000000001" customHeight="1">
      <c r="B19" s="791">
        <v>11</v>
      </c>
      <c r="C19" s="767" t="s">
        <v>424</v>
      </c>
      <c r="D19" s="1492"/>
      <c r="E19" s="1489">
        <v>1164141.8485399859</v>
      </c>
      <c r="F19" s="1489"/>
      <c r="G19" s="1489">
        <v>1960610.9454999997</v>
      </c>
      <c r="H19" s="1489">
        <v>1960610.9454999997</v>
      </c>
    </row>
    <row r="20" spans="2:9" s="155" customFormat="1" ht="20.100000000000001" customHeight="1">
      <c r="B20" s="790">
        <v>12</v>
      </c>
      <c r="C20" s="538" t="s">
        <v>425</v>
      </c>
      <c r="D20" s="1493"/>
      <c r="E20" s="1487"/>
      <c r="F20" s="1487"/>
      <c r="G20" s="1487"/>
      <c r="H20" s="1487"/>
      <c r="I20" s="395"/>
    </row>
    <row r="21" spans="2:9" s="155" customFormat="1" ht="20.100000000000001" customHeight="1">
      <c r="B21" s="790">
        <v>13</v>
      </c>
      <c r="C21" s="538" t="s">
        <v>426</v>
      </c>
      <c r="D21" s="1487"/>
      <c r="E21" s="1486">
        <v>1164141.8485399859</v>
      </c>
      <c r="F21" s="1486"/>
      <c r="G21" s="1486">
        <v>1960610.9454999997</v>
      </c>
      <c r="H21" s="1486">
        <v>1960610.9454999997</v>
      </c>
      <c r="I21" s="395"/>
    </row>
    <row r="22" spans="2:9" s="155" customFormat="1" ht="20.100000000000001" customHeight="1">
      <c r="B22" s="792">
        <v>14</v>
      </c>
      <c r="C22" s="793" t="s">
        <v>427</v>
      </c>
      <c r="D22" s="1494"/>
      <c r="E22" s="1494"/>
      <c r="F22" s="1494"/>
      <c r="G22" s="1494"/>
      <c r="H22" s="1495">
        <v>75782802.025735646</v>
      </c>
      <c r="I22" s="395"/>
    </row>
    <row r="23" spans="2:9" s="155" customFormat="1" ht="20.100000000000001" customHeight="1" thickBot="1">
      <c r="B23" s="408" t="s">
        <v>428</v>
      </c>
      <c r="C23" s="408"/>
      <c r="D23" s="409"/>
      <c r="E23" s="409"/>
      <c r="F23" s="409"/>
      <c r="G23" s="409"/>
      <c r="H23" s="409"/>
      <c r="I23" s="395"/>
    </row>
    <row r="24" spans="2:9" s="403" customFormat="1" ht="20.100000000000001" customHeight="1">
      <c r="B24" s="794">
        <v>15</v>
      </c>
      <c r="C24" s="789" t="s">
        <v>374</v>
      </c>
      <c r="D24" s="1496"/>
      <c r="E24" s="1497"/>
      <c r="F24" s="1497"/>
      <c r="G24" s="1497"/>
      <c r="H24" s="1483">
        <v>1033850.6574861332</v>
      </c>
    </row>
    <row r="25" spans="2:9" s="403" customFormat="1" ht="20.100000000000001" customHeight="1">
      <c r="B25" s="791" t="s">
        <v>429</v>
      </c>
      <c r="C25" s="767" t="s">
        <v>430</v>
      </c>
      <c r="D25" s="1487"/>
      <c r="E25" s="1489"/>
      <c r="F25" s="1489"/>
      <c r="G25" s="1489"/>
      <c r="H25" s="1489"/>
    </row>
    <row r="26" spans="2:9" s="403" customFormat="1" ht="20.100000000000001" customHeight="1">
      <c r="B26" s="791">
        <v>16</v>
      </c>
      <c r="C26" s="767" t="s">
        <v>431</v>
      </c>
      <c r="D26" s="1487"/>
      <c r="E26" s="1489">
        <v>232178.98314</v>
      </c>
      <c r="F26" s="1489"/>
      <c r="G26" s="1489"/>
      <c r="H26" s="1489">
        <v>116089.49157</v>
      </c>
    </row>
    <row r="27" spans="2:9" s="403" customFormat="1" ht="20.100000000000001" customHeight="1">
      <c r="B27" s="791">
        <v>17</v>
      </c>
      <c r="C27" s="767" t="s">
        <v>432</v>
      </c>
      <c r="D27" s="1487"/>
      <c r="E27" s="1489">
        <v>9651197.2376886774</v>
      </c>
      <c r="F27" s="1489">
        <v>3138951.8802200379</v>
      </c>
      <c r="G27" s="1489">
        <v>45211163.901011974</v>
      </c>
      <c r="H27" s="1489">
        <v>39554715.782756992</v>
      </c>
    </row>
    <row r="28" spans="2:9" s="155" customFormat="1" ht="24.95" customHeight="1">
      <c r="B28" s="790">
        <v>18</v>
      </c>
      <c r="C28" s="538" t="s">
        <v>883</v>
      </c>
      <c r="D28" s="1487"/>
      <c r="E28" s="1486"/>
      <c r="F28" s="1486"/>
      <c r="G28" s="1486"/>
      <c r="H28" s="1486"/>
      <c r="I28" s="395"/>
    </row>
    <row r="29" spans="2:9" s="155" customFormat="1" ht="24.95" customHeight="1">
      <c r="B29" s="790">
        <v>19</v>
      </c>
      <c r="C29" s="538" t="s">
        <v>884</v>
      </c>
      <c r="D29" s="1487"/>
      <c r="E29" s="1486">
        <v>611332.11117000005</v>
      </c>
      <c r="F29" s="1486">
        <v>197759.70863000001</v>
      </c>
      <c r="G29" s="1486">
        <v>819697.25193000003</v>
      </c>
      <c r="H29" s="1486">
        <v>979710.31736200012</v>
      </c>
      <c r="I29" s="395"/>
    </row>
    <row r="30" spans="2:9" s="155" customFormat="1" ht="24.95" customHeight="1">
      <c r="B30" s="790">
        <v>20</v>
      </c>
      <c r="C30" s="538" t="s">
        <v>885</v>
      </c>
      <c r="D30" s="1487"/>
      <c r="E30" s="1486">
        <v>8062485.6639900114</v>
      </c>
      <c r="F30" s="1486">
        <v>2343936.2554100011</v>
      </c>
      <c r="G30" s="1486">
        <v>17091149.887161627</v>
      </c>
      <c r="H30" s="1486">
        <v>19081967.98928263</v>
      </c>
      <c r="I30" s="395"/>
    </row>
    <row r="31" spans="2:9" s="155" customFormat="1" ht="20.100000000000001" customHeight="1">
      <c r="B31" s="790">
        <v>21</v>
      </c>
      <c r="C31" s="538" t="s">
        <v>433</v>
      </c>
      <c r="D31" s="1487"/>
      <c r="E31" s="1486">
        <v>1349456.0773000012</v>
      </c>
      <c r="F31" s="1486">
        <v>699187.76508000074</v>
      </c>
      <c r="G31" s="1486">
        <v>3827379.3453616104</v>
      </c>
      <c r="H31" s="1486">
        <v>3628865.2808116111</v>
      </c>
      <c r="I31" s="395"/>
    </row>
    <row r="32" spans="2:9" s="155" customFormat="1" ht="20.100000000000001" customHeight="1">
      <c r="B32" s="790">
        <v>22</v>
      </c>
      <c r="C32" s="538" t="s">
        <v>434</v>
      </c>
      <c r="D32" s="1487"/>
      <c r="E32" s="1486">
        <v>598728.80163999985</v>
      </c>
      <c r="F32" s="1486">
        <v>563778.8692999999</v>
      </c>
      <c r="G32" s="1486">
        <v>24925931.853759997</v>
      </c>
      <c r="H32" s="1486">
        <v>17214683.526788004</v>
      </c>
      <c r="I32" s="395"/>
    </row>
    <row r="33" spans="2:9" s="155" customFormat="1" ht="20.100000000000001" customHeight="1">
      <c r="B33" s="790">
        <v>23</v>
      </c>
      <c r="C33" s="538" t="s">
        <v>433</v>
      </c>
      <c r="D33" s="1487"/>
      <c r="E33" s="1486">
        <v>584202.2789299998</v>
      </c>
      <c r="F33" s="1486">
        <v>552780.53268999991</v>
      </c>
      <c r="G33" s="1486">
        <v>24006039.491999999</v>
      </c>
      <c r="H33" s="1486">
        <v>16419887.021595001</v>
      </c>
      <c r="I33" s="395"/>
    </row>
    <row r="34" spans="2:9" s="155" customFormat="1" ht="24.95" customHeight="1">
      <c r="B34" s="790">
        <v>24</v>
      </c>
      <c r="C34" s="538" t="s">
        <v>435</v>
      </c>
      <c r="D34" s="1487"/>
      <c r="E34" s="1486">
        <v>378650.6608886639</v>
      </c>
      <c r="F34" s="1486">
        <v>33477.046880037087</v>
      </c>
      <c r="G34" s="1486">
        <v>2374384.9081603531</v>
      </c>
      <c r="H34" s="1486">
        <v>2278353.9493243527</v>
      </c>
      <c r="I34" s="395"/>
    </row>
    <row r="35" spans="2:9" s="403" customFormat="1" ht="20.100000000000001" customHeight="1">
      <c r="B35" s="791">
        <v>25</v>
      </c>
      <c r="C35" s="767" t="s">
        <v>436</v>
      </c>
      <c r="D35" s="1487"/>
      <c r="E35" s="1489"/>
      <c r="F35" s="1489"/>
      <c r="G35" s="1489"/>
      <c r="H35" s="1489"/>
    </row>
    <row r="36" spans="2:9" s="403" customFormat="1" ht="20.100000000000001" customHeight="1">
      <c r="B36" s="791">
        <v>26</v>
      </c>
      <c r="C36" s="767" t="s">
        <v>437</v>
      </c>
      <c r="D36" s="1489"/>
      <c r="E36" s="1498">
        <f>+E37+E38+E39+E40+E41</f>
        <v>1446140.6551138018</v>
      </c>
      <c r="F36" s="1498">
        <f t="shared" ref="F36:H36" si="0">+F37+F38+F39+F40+F41</f>
        <v>187916.72393033665</v>
      </c>
      <c r="G36" s="1498">
        <f t="shared" si="0"/>
        <v>7495112.3038580101</v>
      </c>
      <c r="H36" s="1498">
        <f t="shared" si="0"/>
        <v>7804858.8294226797</v>
      </c>
    </row>
    <row r="37" spans="2:9" s="155" customFormat="1" ht="20.100000000000001" customHeight="1">
      <c r="B37" s="790">
        <v>27</v>
      </c>
      <c r="C37" s="538" t="s">
        <v>438</v>
      </c>
      <c r="D37" s="1487"/>
      <c r="E37" s="1487"/>
      <c r="F37" s="1487"/>
      <c r="G37" s="1486">
        <v>0</v>
      </c>
      <c r="H37" s="1499">
        <v>0</v>
      </c>
      <c r="I37" s="395"/>
    </row>
    <row r="38" spans="2:9" s="155" customFormat="1" ht="20.100000000000001" customHeight="1">
      <c r="B38" s="790">
        <v>28</v>
      </c>
      <c r="C38" s="538" t="s">
        <v>439</v>
      </c>
      <c r="D38" s="1487"/>
      <c r="E38" s="1486"/>
      <c r="F38" s="1486"/>
      <c r="G38" s="1486">
        <v>951865.99800000002</v>
      </c>
      <c r="H38" s="1486">
        <v>809086.09829999995</v>
      </c>
      <c r="I38" s="395"/>
    </row>
    <row r="39" spans="2:9" s="155" customFormat="1" ht="20.100000000000001" customHeight="1">
      <c r="B39" s="790">
        <v>29</v>
      </c>
      <c r="C39" s="538" t="s">
        <v>1093</v>
      </c>
      <c r="D39" s="1487"/>
      <c r="E39" s="1491">
        <v>71351.007469999968</v>
      </c>
      <c r="F39" s="1487"/>
      <c r="G39" s="1487"/>
      <c r="H39" s="1486">
        <v>71351.007469999968</v>
      </c>
      <c r="I39" s="395"/>
    </row>
    <row r="40" spans="2:9" s="155" customFormat="1" ht="20.100000000000001" customHeight="1">
      <c r="B40" s="790">
        <v>30</v>
      </c>
      <c r="C40" s="538" t="s">
        <v>440</v>
      </c>
      <c r="D40" s="1487"/>
      <c r="E40" s="1486">
        <v>403653.38619000005</v>
      </c>
      <c r="F40" s="1487"/>
      <c r="G40" s="1487"/>
      <c r="H40" s="1486">
        <v>20182.669309500005</v>
      </c>
      <c r="I40" s="395"/>
    </row>
    <row r="41" spans="2:9" s="155" customFormat="1" ht="20.100000000000001" customHeight="1">
      <c r="B41" s="790">
        <v>31</v>
      </c>
      <c r="C41" s="538" t="s">
        <v>441</v>
      </c>
      <c r="D41" s="1487"/>
      <c r="E41" s="1499">
        <v>971136.26145380177</v>
      </c>
      <c r="F41" s="1499">
        <v>187916.72393033665</v>
      </c>
      <c r="G41" s="1499">
        <v>6543246.3058580104</v>
      </c>
      <c r="H41" s="1499">
        <v>6904239.0543431798</v>
      </c>
      <c r="I41" s="395"/>
    </row>
    <row r="42" spans="2:9" s="155" customFormat="1" ht="20.100000000000001" customHeight="1">
      <c r="B42" s="791">
        <v>32</v>
      </c>
      <c r="C42" s="767" t="s">
        <v>442</v>
      </c>
      <c r="D42" s="1487"/>
      <c r="E42" s="1489">
        <v>3827909.4105599993</v>
      </c>
      <c r="F42" s="1489">
        <v>1404398.4060900002</v>
      </c>
      <c r="G42" s="1489">
        <v>6945842.8442200013</v>
      </c>
      <c r="H42" s="1498">
        <v>667481.32917050016</v>
      </c>
      <c r="I42" s="395"/>
    </row>
    <row r="43" spans="2:9" s="155" customFormat="1" ht="20.100000000000001" customHeight="1">
      <c r="B43" s="792">
        <v>33</v>
      </c>
      <c r="C43" s="793" t="s">
        <v>443</v>
      </c>
      <c r="D43" s="1494"/>
      <c r="E43" s="1494"/>
      <c r="F43" s="1494"/>
      <c r="G43" s="1494"/>
      <c r="H43" s="1495">
        <v>49176996.090406306</v>
      </c>
      <c r="I43" s="395"/>
    </row>
    <row r="44" spans="2:9" s="155" customFormat="1" ht="20.100000000000001" customHeight="1" thickBot="1">
      <c r="B44" s="795">
        <v>34</v>
      </c>
      <c r="C44" s="795" t="s">
        <v>444</v>
      </c>
      <c r="D44" s="409"/>
      <c r="E44" s="409"/>
      <c r="F44" s="409"/>
      <c r="G44" s="409"/>
      <c r="H44" s="1500">
        <v>1.5410213728064559</v>
      </c>
      <c r="I44" s="395"/>
    </row>
  </sheetData>
  <mergeCells count="4">
    <mergeCell ref="B5:C5"/>
    <mergeCell ref="B6:C7"/>
    <mergeCell ref="D6:G6"/>
    <mergeCell ref="H6:H7"/>
  </mergeCells>
  <hyperlinks>
    <hyperlink ref="J1" location="Índice!A1" display="Voltar ao Índice" xr:uid="{FEF1E77C-98A4-4694-B88C-27B6AE71B7C7}"/>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2C94B-F7FF-4A0A-B270-89B6E7884EB0}">
  <dimension ref="B1:J53"/>
  <sheetViews>
    <sheetView showGridLines="0" zoomScale="90" zoomScaleNormal="90" zoomScalePageLayoutView="70" workbookViewId="0">
      <selection activeCell="J2" sqref="J2"/>
    </sheetView>
  </sheetViews>
  <sheetFormatPr defaultColWidth="8.7109375" defaultRowHeight="14.25"/>
  <cols>
    <col min="1" max="1" width="4.7109375" style="5" customWidth="1"/>
    <col min="2" max="2" width="8.42578125" style="5" customWidth="1"/>
    <col min="3" max="3" width="74.42578125" style="5" customWidth="1"/>
    <col min="4" max="8" width="18.85546875" style="212" customWidth="1"/>
    <col min="9" max="9" width="4.7109375" style="5" customWidth="1"/>
    <col min="10" max="10" width="14.5703125" style="5" customWidth="1"/>
    <col min="11" max="16384" width="8.7109375" style="5"/>
  </cols>
  <sheetData>
    <row r="1" spans="2:10" ht="24.6" customHeight="1">
      <c r="B1" s="3" t="s">
        <v>1</v>
      </c>
      <c r="J1" s="66" t="s">
        <v>893</v>
      </c>
    </row>
    <row r="2" spans="2:10">
      <c r="B2" s="153" t="s">
        <v>1039</v>
      </c>
    </row>
    <row r="4" spans="2:10" ht="15">
      <c r="B4" s="213"/>
      <c r="C4" s="214"/>
      <c r="D4" s="215" t="s">
        <v>4</v>
      </c>
      <c r="E4" s="215" t="s">
        <v>5</v>
      </c>
      <c r="F4" s="215" t="s">
        <v>6</v>
      </c>
      <c r="G4" s="215" t="s">
        <v>41</v>
      </c>
      <c r="H4" s="215" t="s">
        <v>42</v>
      </c>
    </row>
    <row r="5" spans="2:10" s="125" customFormat="1" ht="20.100000000000001" customHeight="1" thickBot="1">
      <c r="B5" s="216"/>
      <c r="C5" s="216"/>
      <c r="D5" s="711" t="s">
        <v>1916</v>
      </c>
      <c r="E5" s="711" t="s">
        <v>1917</v>
      </c>
      <c r="F5" s="711" t="s">
        <v>1918</v>
      </c>
      <c r="G5" s="711" t="s">
        <v>1919</v>
      </c>
      <c r="H5" s="711" t="s">
        <v>1597</v>
      </c>
    </row>
    <row r="6" spans="2:10" s="155" customFormat="1" ht="20.100000000000001" customHeight="1">
      <c r="B6" s="217"/>
      <c r="C6" s="1725" t="s">
        <v>43</v>
      </c>
      <c r="D6" s="1725"/>
      <c r="E6" s="1725"/>
      <c r="F6" s="1725"/>
      <c r="G6" s="1725"/>
      <c r="H6" s="1725"/>
      <c r="I6" s="700"/>
    </row>
    <row r="7" spans="2:10" s="177" customFormat="1" ht="20.100000000000001" customHeight="1">
      <c r="B7" s="218">
        <v>1</v>
      </c>
      <c r="C7" s="256" t="s">
        <v>44</v>
      </c>
      <c r="D7" s="892">
        <v>5442455.6900000004</v>
      </c>
      <c r="E7" s="892">
        <v>5360923.58</v>
      </c>
      <c r="F7" s="892">
        <v>5320199.72</v>
      </c>
      <c r="G7" s="892">
        <v>5164655.91</v>
      </c>
      <c r="H7" s="892">
        <v>5372775.0499999998</v>
      </c>
    </row>
    <row r="8" spans="2:10" s="177" customFormat="1" ht="20.100000000000001" customHeight="1">
      <c r="B8" s="218">
        <v>2</v>
      </c>
      <c r="C8" s="256" t="s">
        <v>45</v>
      </c>
      <c r="D8" s="892">
        <v>5938796.71</v>
      </c>
      <c r="E8" s="892">
        <v>5795258.5800000001</v>
      </c>
      <c r="F8" s="892">
        <v>5827638.5999999996</v>
      </c>
      <c r="G8" s="892">
        <v>5671627.8200000003</v>
      </c>
      <c r="H8" s="892">
        <v>5882041.1299999999</v>
      </c>
    </row>
    <row r="9" spans="2:10" s="177" customFormat="1" ht="20.100000000000001" customHeight="1" thickBot="1">
      <c r="B9" s="218">
        <v>3</v>
      </c>
      <c r="C9" s="256" t="s">
        <v>46</v>
      </c>
      <c r="D9" s="892">
        <v>7278711.8700000001</v>
      </c>
      <c r="E9" s="892">
        <v>7122796.0300000003</v>
      </c>
      <c r="F9" s="892">
        <v>7146370.1500000004</v>
      </c>
      <c r="G9" s="892">
        <v>7005249.1900000004</v>
      </c>
      <c r="H9" s="892">
        <v>7212799.5</v>
      </c>
    </row>
    <row r="10" spans="2:10" s="155" customFormat="1" ht="20.100000000000001" customHeight="1">
      <c r="B10" s="217"/>
      <c r="C10" s="1725" t="s">
        <v>47</v>
      </c>
      <c r="D10" s="1725"/>
      <c r="E10" s="1725"/>
      <c r="F10" s="1725"/>
      <c r="G10" s="1725"/>
      <c r="H10" s="1725"/>
      <c r="I10" s="700"/>
    </row>
    <row r="11" spans="2:10" s="177" customFormat="1" ht="20.100000000000001" customHeight="1" thickBot="1">
      <c r="B11" s="218">
        <v>4</v>
      </c>
      <c r="C11" s="256" t="s">
        <v>48</v>
      </c>
      <c r="D11" s="892">
        <v>43102759.049999997</v>
      </c>
      <c r="E11" s="892">
        <v>46101219.469999999</v>
      </c>
      <c r="F11" s="892">
        <v>46207717.710000001</v>
      </c>
      <c r="G11" s="892">
        <v>46045443.490000002</v>
      </c>
      <c r="H11" s="892">
        <v>45932529.049999997</v>
      </c>
    </row>
    <row r="12" spans="2:10" s="155" customFormat="1" ht="20.100000000000001" customHeight="1">
      <c r="B12" s="217"/>
      <c r="C12" s="1725" t="s">
        <v>874</v>
      </c>
      <c r="D12" s="1725"/>
      <c r="E12" s="1725"/>
      <c r="F12" s="1725"/>
      <c r="G12" s="1725"/>
      <c r="H12" s="1725"/>
      <c r="I12" s="700"/>
    </row>
    <row r="13" spans="2:10" s="177" customFormat="1" ht="20.100000000000001" customHeight="1">
      <c r="B13" s="218">
        <v>5</v>
      </c>
      <c r="C13" s="256" t="s">
        <v>1529</v>
      </c>
      <c r="D13" s="893">
        <v>0.1263</v>
      </c>
      <c r="E13" s="893">
        <v>0.1163</v>
      </c>
      <c r="F13" s="893">
        <v>0.11509999999999999</v>
      </c>
      <c r="G13" s="893">
        <v>0.11219999999999999</v>
      </c>
      <c r="H13" s="893">
        <v>0.11700000000000001</v>
      </c>
    </row>
    <row r="14" spans="2:10" s="177" customFormat="1" ht="20.100000000000001" customHeight="1">
      <c r="B14" s="218">
        <v>6</v>
      </c>
      <c r="C14" s="256" t="s">
        <v>49</v>
      </c>
      <c r="D14" s="893">
        <v>0.13780000000000001</v>
      </c>
      <c r="E14" s="893">
        <v>0.12570000000000001</v>
      </c>
      <c r="F14" s="893">
        <v>0.12609999999999999</v>
      </c>
      <c r="G14" s="893">
        <v>0.1232</v>
      </c>
      <c r="H14" s="893">
        <v>0.12809999999999999</v>
      </c>
    </row>
    <row r="15" spans="2:10" s="177" customFormat="1" ht="20.100000000000001" customHeight="1" thickBot="1">
      <c r="B15" s="218">
        <v>7</v>
      </c>
      <c r="C15" s="256" t="s">
        <v>50</v>
      </c>
      <c r="D15" s="893">
        <v>0.16889999999999999</v>
      </c>
      <c r="E15" s="893">
        <v>0.1545</v>
      </c>
      <c r="F15" s="893">
        <v>0.1547</v>
      </c>
      <c r="G15" s="893">
        <v>0.15210000000000001</v>
      </c>
      <c r="H15" s="893">
        <v>0.157</v>
      </c>
    </row>
    <row r="16" spans="2:10" s="155" customFormat="1" ht="20.100000000000001" customHeight="1">
      <c r="B16" s="217"/>
      <c r="C16" s="1725" t="s">
        <v>51</v>
      </c>
      <c r="D16" s="1725"/>
      <c r="E16" s="1725"/>
      <c r="F16" s="1725"/>
      <c r="G16" s="1725"/>
      <c r="H16" s="1725"/>
      <c r="I16" s="700"/>
    </row>
    <row r="17" spans="2:9" s="177" customFormat="1" ht="20.100000000000001" customHeight="1">
      <c r="B17" s="218" t="s">
        <v>52</v>
      </c>
      <c r="C17" s="256" t="s">
        <v>1530</v>
      </c>
      <c r="D17" s="894">
        <v>2.4999999999999994E-2</v>
      </c>
      <c r="E17" s="894">
        <v>2.4999999999999994E-2</v>
      </c>
      <c r="F17" s="894">
        <v>2.4999999999999994E-2</v>
      </c>
      <c r="G17" s="894">
        <v>2.4999999999999994E-2</v>
      </c>
      <c r="H17" s="894">
        <v>2.2499999999999992E-2</v>
      </c>
    </row>
    <row r="18" spans="2:9" s="177" customFormat="1" ht="20.100000000000001" customHeight="1">
      <c r="B18" s="218" t="s">
        <v>53</v>
      </c>
      <c r="C18" s="256" t="s">
        <v>54</v>
      </c>
      <c r="D18" s="894">
        <v>1.4100000000000001E-2</v>
      </c>
      <c r="E18" s="894">
        <v>1.4100000000000001E-2</v>
      </c>
      <c r="F18" s="894">
        <v>1.4100000000000001E-2</v>
      </c>
      <c r="G18" s="894">
        <v>1.4100000000000001E-2</v>
      </c>
      <c r="H18" s="894">
        <v>1.2700000000000003E-2</v>
      </c>
    </row>
    <row r="19" spans="2:9" s="177" customFormat="1" ht="20.100000000000001" customHeight="1">
      <c r="B19" s="218" t="s">
        <v>55</v>
      </c>
      <c r="C19" s="256" t="s">
        <v>56</v>
      </c>
      <c r="D19" s="894">
        <v>1.8799999999999997E-2</v>
      </c>
      <c r="E19" s="894">
        <v>1.8799999999999997E-2</v>
      </c>
      <c r="F19" s="894">
        <v>1.8799999999999997E-2</v>
      </c>
      <c r="G19" s="894">
        <v>1.8799999999999997E-2</v>
      </c>
      <c r="H19" s="894">
        <v>1.6899999999999998E-2</v>
      </c>
    </row>
    <row r="20" spans="2:9" s="177" customFormat="1" ht="20.100000000000001" customHeight="1" thickBot="1">
      <c r="B20" s="218" t="s">
        <v>57</v>
      </c>
      <c r="C20" s="256" t="s">
        <v>58</v>
      </c>
      <c r="D20" s="894">
        <v>0.105</v>
      </c>
      <c r="E20" s="894">
        <v>0.105</v>
      </c>
      <c r="F20" s="894">
        <v>0.105</v>
      </c>
      <c r="G20" s="894">
        <v>0.105</v>
      </c>
      <c r="H20" s="894">
        <v>0.10249999999999999</v>
      </c>
    </row>
    <row r="21" spans="2:9" s="155" customFormat="1" ht="20.100000000000001" customHeight="1">
      <c r="B21" s="217"/>
      <c r="C21" s="1725" t="s">
        <v>59</v>
      </c>
      <c r="D21" s="1725"/>
      <c r="E21" s="1725"/>
      <c r="F21" s="1725"/>
      <c r="G21" s="1725"/>
      <c r="H21" s="1725"/>
      <c r="I21" s="700"/>
    </row>
    <row r="22" spans="2:9" s="177" customFormat="1" ht="20.100000000000001" customHeight="1">
      <c r="B22" s="218">
        <v>8</v>
      </c>
      <c r="C22" s="256" t="s">
        <v>60</v>
      </c>
      <c r="D22" s="893">
        <v>2.49999999999014E-2</v>
      </c>
      <c r="E22" s="893">
        <v>2.4999999999972888E-2</v>
      </c>
      <c r="F22" s="893">
        <v>2.4999999999945895E-2</v>
      </c>
      <c r="G22" s="893">
        <v>2.4999999999891415E-2</v>
      </c>
      <c r="H22" s="893">
        <v>2.4999999999989114E-2</v>
      </c>
    </row>
    <row r="23" spans="2:9" s="177" customFormat="1" ht="20.100000000000001" customHeight="1">
      <c r="B23" s="218" t="s">
        <v>16</v>
      </c>
      <c r="C23" s="256" t="s">
        <v>61</v>
      </c>
      <c r="D23" s="893">
        <v>0</v>
      </c>
      <c r="E23" s="893">
        <v>0</v>
      </c>
      <c r="F23" s="893">
        <v>0</v>
      </c>
      <c r="G23" s="893">
        <v>0</v>
      </c>
      <c r="H23" s="893">
        <v>0</v>
      </c>
    </row>
    <row r="24" spans="2:9" s="177" customFormat="1" ht="20.100000000000001" customHeight="1">
      <c r="B24" s="218">
        <v>9</v>
      </c>
      <c r="C24" s="256" t="s">
        <v>62</v>
      </c>
      <c r="D24" s="893">
        <v>0</v>
      </c>
      <c r="E24" s="893">
        <v>0</v>
      </c>
      <c r="F24" s="893">
        <v>0</v>
      </c>
      <c r="G24" s="893">
        <v>0</v>
      </c>
      <c r="H24" s="893">
        <v>0</v>
      </c>
    </row>
    <row r="25" spans="2:9" s="177" customFormat="1" ht="20.100000000000001" customHeight="1">
      <c r="B25" s="218" t="s">
        <v>63</v>
      </c>
      <c r="C25" s="256" t="s">
        <v>64</v>
      </c>
      <c r="D25" s="893">
        <v>0</v>
      </c>
      <c r="E25" s="893">
        <v>0</v>
      </c>
      <c r="F25" s="893">
        <v>0</v>
      </c>
      <c r="G25" s="893">
        <v>0</v>
      </c>
      <c r="H25" s="893">
        <v>0</v>
      </c>
    </row>
    <row r="26" spans="2:9" s="177" customFormat="1" ht="20.100000000000001" customHeight="1">
      <c r="B26" s="218">
        <v>10</v>
      </c>
      <c r="C26" s="256" t="s">
        <v>65</v>
      </c>
      <c r="D26" s="893">
        <v>0</v>
      </c>
      <c r="E26" s="893">
        <v>0</v>
      </c>
      <c r="F26" s="893">
        <v>0</v>
      </c>
      <c r="G26" s="893">
        <v>0</v>
      </c>
      <c r="H26" s="893">
        <v>0</v>
      </c>
    </row>
    <row r="27" spans="2:9" s="177" customFormat="1" ht="20.100000000000001" customHeight="1">
      <c r="B27" s="218" t="s">
        <v>66</v>
      </c>
      <c r="C27" s="256" t="s">
        <v>67</v>
      </c>
      <c r="D27" s="893">
        <v>7.5000000000400207E-3</v>
      </c>
      <c r="E27" s="893">
        <v>7.4999999999701746E-3</v>
      </c>
      <c r="F27" s="893">
        <v>7.4999999999621272E-3</v>
      </c>
      <c r="G27" s="893">
        <v>7.5000000000760127E-3</v>
      </c>
      <c r="H27" s="893">
        <v>5.6250000000029931E-3</v>
      </c>
    </row>
    <row r="28" spans="2:9" s="177" customFormat="1" ht="20.100000000000001" customHeight="1">
      <c r="B28" s="218">
        <v>11</v>
      </c>
      <c r="C28" s="256" t="s">
        <v>68</v>
      </c>
      <c r="D28" s="893">
        <v>3.2499999999941423E-2</v>
      </c>
      <c r="E28" s="893">
        <v>3.2499999999943061E-2</v>
      </c>
      <c r="F28" s="893">
        <v>3.2499999999908019E-2</v>
      </c>
      <c r="G28" s="893">
        <v>3.249999999996743E-2</v>
      </c>
      <c r="H28" s="893">
        <v>3.062499999999211E-2</v>
      </c>
    </row>
    <row r="29" spans="2:9" s="177" customFormat="1" ht="20.100000000000001" customHeight="1">
      <c r="B29" s="218" t="s">
        <v>69</v>
      </c>
      <c r="C29" s="256" t="s">
        <v>70</v>
      </c>
      <c r="D29" s="893">
        <v>0.13750000000000001</v>
      </c>
      <c r="E29" s="893">
        <v>0.13750000000000001</v>
      </c>
      <c r="F29" s="893">
        <v>0.13750000000000001</v>
      </c>
      <c r="G29" s="893">
        <v>0.13750000000000001</v>
      </c>
      <c r="H29" s="893">
        <v>0.1331</v>
      </c>
    </row>
    <row r="30" spans="2:9" s="177" customFormat="1" ht="20.100000000000001" customHeight="1" thickBot="1">
      <c r="B30" s="218">
        <v>12</v>
      </c>
      <c r="C30" s="256" t="s">
        <v>71</v>
      </c>
      <c r="D30" s="892">
        <v>2544454.44</v>
      </c>
      <c r="E30" s="892">
        <v>2164787.54</v>
      </c>
      <c r="F30" s="892">
        <v>3131418.89</v>
      </c>
      <c r="G30" s="892">
        <v>2445096.9</v>
      </c>
      <c r="H30" s="892">
        <v>2724477.67</v>
      </c>
    </row>
    <row r="31" spans="2:9" s="155" customFormat="1" ht="20.100000000000001" customHeight="1">
      <c r="B31" s="217"/>
      <c r="C31" s="1725" t="s">
        <v>72</v>
      </c>
      <c r="D31" s="1725"/>
      <c r="E31" s="1725"/>
      <c r="F31" s="1725"/>
      <c r="G31" s="1725"/>
      <c r="H31" s="1725"/>
      <c r="I31" s="700"/>
    </row>
    <row r="32" spans="2:9" s="177" customFormat="1" ht="20.100000000000001" customHeight="1">
      <c r="B32" s="218">
        <v>13</v>
      </c>
      <c r="C32" s="895" t="s">
        <v>73</v>
      </c>
      <c r="D32" s="892">
        <v>98339418.098304093</v>
      </c>
      <c r="E32" s="892">
        <v>102560156.29231301</v>
      </c>
      <c r="F32" s="892">
        <v>100518280.83474001</v>
      </c>
      <c r="G32" s="892">
        <v>100889057.44887601</v>
      </c>
      <c r="H32" s="892">
        <v>99785900.257249892</v>
      </c>
    </row>
    <row r="33" spans="2:9" s="177" customFormat="1" ht="20.100000000000001" customHeight="1" thickBot="1">
      <c r="B33" s="218">
        <v>14</v>
      </c>
      <c r="C33" s="895" t="s">
        <v>74</v>
      </c>
      <c r="D33" s="894">
        <v>6.0390805931033971E-2</v>
      </c>
      <c r="E33" s="894">
        <v>5.6505945256498255E-2</v>
      </c>
      <c r="F33" s="894">
        <v>5.797590794175516E-2</v>
      </c>
      <c r="G33" s="894">
        <v>5.6216481344541699E-2</v>
      </c>
      <c r="H33" s="894">
        <v>5.8946615851694868E-2</v>
      </c>
    </row>
    <row r="34" spans="2:9" s="155" customFormat="1" ht="20.100000000000001" customHeight="1">
      <c r="B34" s="217"/>
      <c r="C34" s="1725" t="s">
        <v>1531</v>
      </c>
      <c r="D34" s="1725"/>
      <c r="E34" s="1725"/>
      <c r="F34" s="1725"/>
      <c r="G34" s="1725"/>
      <c r="H34" s="1725"/>
      <c r="I34" s="700"/>
    </row>
    <row r="35" spans="2:9" s="81" customFormat="1" ht="20.100000000000001" customHeight="1">
      <c r="B35" s="218" t="s">
        <v>75</v>
      </c>
      <c r="C35" s="256" t="s">
        <v>1101</v>
      </c>
      <c r="D35" s="894">
        <v>0</v>
      </c>
      <c r="E35" s="894">
        <v>0</v>
      </c>
      <c r="F35" s="894">
        <v>0</v>
      </c>
      <c r="G35" s="894">
        <v>0</v>
      </c>
      <c r="H35" s="894">
        <v>0</v>
      </c>
    </row>
    <row r="36" spans="2:9" s="81" customFormat="1" ht="20.100000000000001" customHeight="1">
      <c r="B36" s="218" t="s">
        <v>77</v>
      </c>
      <c r="C36" s="256" t="s">
        <v>1100</v>
      </c>
      <c r="D36" s="894">
        <v>0</v>
      </c>
      <c r="E36" s="894">
        <v>0</v>
      </c>
      <c r="F36" s="894">
        <v>0</v>
      </c>
      <c r="G36" s="894">
        <v>0</v>
      </c>
      <c r="H36" s="894">
        <v>0</v>
      </c>
    </row>
    <row r="37" spans="2:9" s="81" customFormat="1" ht="20.100000000000001" customHeight="1">
      <c r="B37" s="218" t="s">
        <v>78</v>
      </c>
      <c r="C37" s="256" t="s">
        <v>1102</v>
      </c>
      <c r="D37" s="894">
        <v>0</v>
      </c>
      <c r="E37" s="894">
        <v>0</v>
      </c>
      <c r="F37" s="894">
        <v>0</v>
      </c>
      <c r="G37" s="894">
        <v>0</v>
      </c>
      <c r="H37" s="894">
        <v>0</v>
      </c>
    </row>
    <row r="38" spans="2:9" s="81" customFormat="1" ht="20.100000000000001" customHeight="1">
      <c r="B38" s="218" t="s">
        <v>79</v>
      </c>
      <c r="C38" s="256" t="s">
        <v>1097</v>
      </c>
      <c r="D38" s="894">
        <v>0.03</v>
      </c>
      <c r="E38" s="894">
        <v>0.03</v>
      </c>
      <c r="F38" s="894">
        <v>0.03</v>
      </c>
      <c r="G38" s="894">
        <v>0.03</v>
      </c>
      <c r="H38" s="894">
        <v>0.03</v>
      </c>
    </row>
    <row r="39" spans="2:9" s="81" customFormat="1" ht="20.100000000000001" customHeight="1">
      <c r="B39" s="218" t="s">
        <v>81</v>
      </c>
      <c r="C39" s="256" t="s">
        <v>1099</v>
      </c>
      <c r="D39" s="894">
        <v>0</v>
      </c>
      <c r="E39" s="894">
        <v>0</v>
      </c>
      <c r="F39" s="894">
        <v>0</v>
      </c>
      <c r="G39" s="894">
        <v>0</v>
      </c>
      <c r="H39" s="894">
        <v>0</v>
      </c>
    </row>
    <row r="40" spans="2:9" s="81" customFormat="1" ht="20.100000000000001" customHeight="1" thickBot="1">
      <c r="B40" s="218" t="s">
        <v>1096</v>
      </c>
      <c r="C40" s="256" t="s">
        <v>1098</v>
      </c>
      <c r="D40" s="894">
        <v>0.03</v>
      </c>
      <c r="E40" s="894">
        <v>0.03</v>
      </c>
      <c r="F40" s="894">
        <v>0.03</v>
      </c>
      <c r="G40" s="894">
        <v>0.03</v>
      </c>
      <c r="H40" s="894">
        <v>0.03</v>
      </c>
    </row>
    <row r="41" spans="2:9" s="155" customFormat="1" ht="20.100000000000001" customHeight="1">
      <c r="B41" s="217"/>
      <c r="C41" s="1725" t="s">
        <v>1040</v>
      </c>
      <c r="D41" s="1725"/>
      <c r="E41" s="1725"/>
      <c r="F41" s="1725"/>
      <c r="G41" s="1725"/>
      <c r="H41" s="1725"/>
      <c r="I41" s="700"/>
    </row>
    <row r="42" spans="2:9" s="177" customFormat="1" ht="20.100000000000001" customHeight="1">
      <c r="B42" s="218">
        <v>15</v>
      </c>
      <c r="C42" s="895" t="s">
        <v>82</v>
      </c>
      <c r="D42" s="892">
        <v>23539207.251130644</v>
      </c>
      <c r="E42" s="892">
        <v>23415772.012688477</v>
      </c>
      <c r="F42" s="892">
        <v>23060322.394673381</v>
      </c>
      <c r="G42" s="892">
        <v>22719059.147237651</v>
      </c>
      <c r="H42" s="892">
        <v>21896644.259401027</v>
      </c>
    </row>
    <row r="43" spans="2:9" s="177" customFormat="1" ht="20.100000000000001" customHeight="1">
      <c r="B43" s="218" t="s">
        <v>83</v>
      </c>
      <c r="C43" s="895" t="s">
        <v>84</v>
      </c>
      <c r="D43" s="892">
        <v>11834676.531155283</v>
      </c>
      <c r="E43" s="892">
        <v>11601855.503955469</v>
      </c>
      <c r="F43" s="892">
        <v>11647434.722905127</v>
      </c>
      <c r="G43" s="892">
        <v>11842420.803814722</v>
      </c>
      <c r="H43" s="892">
        <v>12351345.247010199</v>
      </c>
    </row>
    <row r="44" spans="2:9" s="177" customFormat="1" ht="20.100000000000001" customHeight="1">
      <c r="B44" s="218" t="s">
        <v>85</v>
      </c>
      <c r="C44" s="895" t="s">
        <v>86</v>
      </c>
      <c r="D44" s="892">
        <v>3086660.2018006351</v>
      </c>
      <c r="E44" s="892">
        <v>3019764.9012942882</v>
      </c>
      <c r="F44" s="892">
        <v>3211737.8624005569</v>
      </c>
      <c r="G44" s="892">
        <v>3631059.2669645497</v>
      </c>
      <c r="H44" s="892">
        <v>4239083.1362375682</v>
      </c>
    </row>
    <row r="45" spans="2:9" s="177" customFormat="1" ht="20.100000000000001" customHeight="1">
      <c r="B45" s="218">
        <v>16</v>
      </c>
      <c r="C45" s="895" t="s">
        <v>87</v>
      </c>
      <c r="D45" s="892">
        <v>8748016.3293546475</v>
      </c>
      <c r="E45" s="892">
        <v>8582090.6026611831</v>
      </c>
      <c r="F45" s="892">
        <v>8435696.8605045695</v>
      </c>
      <c r="G45" s="892">
        <v>8211361.536850174</v>
      </c>
      <c r="H45" s="892">
        <v>8112262.110772633</v>
      </c>
    </row>
    <row r="46" spans="2:9" s="177" customFormat="1" ht="20.100000000000001" customHeight="1" thickBot="1">
      <c r="B46" s="218">
        <v>17</v>
      </c>
      <c r="C46" s="895" t="s">
        <v>88</v>
      </c>
      <c r="D46" s="896">
        <v>2.6936635159741082</v>
      </c>
      <c r="E46" s="897">
        <v>2.7304086756290906</v>
      </c>
      <c r="F46" s="897">
        <v>2.7356075355203688</v>
      </c>
      <c r="G46" s="897">
        <v>2.7682231495528384</v>
      </c>
      <c r="H46" s="897">
        <v>2.7008028617763906</v>
      </c>
    </row>
    <row r="47" spans="2:9" s="155" customFormat="1" ht="20.100000000000001" customHeight="1">
      <c r="B47" s="217"/>
      <c r="C47" s="1725" t="s">
        <v>1994</v>
      </c>
      <c r="D47" s="1725"/>
      <c r="E47" s="1725"/>
      <c r="F47" s="1725"/>
      <c r="G47" s="1725"/>
      <c r="H47" s="1725"/>
      <c r="I47" s="700"/>
    </row>
    <row r="48" spans="2:9" s="177" customFormat="1" ht="20.100000000000001" customHeight="1">
      <c r="B48" s="218">
        <v>18</v>
      </c>
      <c r="C48" s="895" t="s">
        <v>89</v>
      </c>
      <c r="D48" s="892">
        <v>75782802.025735646</v>
      </c>
      <c r="E48" s="892">
        <v>76906596.522833139</v>
      </c>
      <c r="F48" s="892">
        <v>76993583.455654919</v>
      </c>
      <c r="G48" s="892">
        <v>79810812.377035886</v>
      </c>
      <c r="H48" s="892">
        <v>79036419.702872723</v>
      </c>
    </row>
    <row r="49" spans="2:8" s="177" customFormat="1" ht="20.100000000000001" customHeight="1">
      <c r="B49" s="218">
        <v>19</v>
      </c>
      <c r="C49" s="371" t="s">
        <v>90</v>
      </c>
      <c r="D49" s="892">
        <v>49176996.090406306</v>
      </c>
      <c r="E49" s="892">
        <v>50317599.874348082</v>
      </c>
      <c r="F49" s="892">
        <v>50167087.561127141</v>
      </c>
      <c r="G49" s="892">
        <v>53306769.424521483</v>
      </c>
      <c r="H49" s="892">
        <v>52727455.955931045</v>
      </c>
    </row>
    <row r="50" spans="2:8" s="177" customFormat="1" ht="20.100000000000001" customHeight="1">
      <c r="B50" s="220">
        <v>20</v>
      </c>
      <c r="C50" s="898" t="s">
        <v>91</v>
      </c>
      <c r="D50" s="899">
        <v>1.5410213728064559</v>
      </c>
      <c r="E50" s="899">
        <v>1.5284233889311587</v>
      </c>
      <c r="F50" s="899">
        <v>1.5347429400170076</v>
      </c>
      <c r="G50" s="899">
        <v>1.4971984466258494</v>
      </c>
      <c r="H50" s="899">
        <v>1.4989613716415673</v>
      </c>
    </row>
    <row r="51" spans="2:8">
      <c r="B51" s="153"/>
      <c r="C51" s="153"/>
      <c r="D51" s="221"/>
      <c r="E51" s="221"/>
      <c r="F51" s="221"/>
      <c r="G51" s="221"/>
      <c r="H51" s="221"/>
    </row>
    <row r="52" spans="2:8">
      <c r="B52" s="153"/>
      <c r="C52" s="1472" t="s">
        <v>1602</v>
      </c>
      <c r="D52" s="221"/>
      <c r="E52" s="221"/>
      <c r="F52" s="221"/>
      <c r="G52" s="221"/>
      <c r="H52" s="221"/>
    </row>
    <row r="53" spans="2:8">
      <c r="B53" s="153"/>
      <c r="C53" s="155"/>
      <c r="D53" s="221"/>
      <c r="E53" s="221"/>
      <c r="F53" s="221"/>
      <c r="G53" s="221"/>
      <c r="H53" s="221"/>
    </row>
  </sheetData>
  <mergeCells count="9">
    <mergeCell ref="C34:H34"/>
    <mergeCell ref="C41:H41"/>
    <mergeCell ref="C47:H47"/>
    <mergeCell ref="C6:H6"/>
    <mergeCell ref="C10:H10"/>
    <mergeCell ref="C12:H12"/>
    <mergeCell ref="C16:H16"/>
    <mergeCell ref="C21:H21"/>
    <mergeCell ref="C31:H31"/>
  </mergeCells>
  <hyperlinks>
    <hyperlink ref="J1" location="Índice!A1" display="Voltar ao Índice" xr:uid="{5165A46F-4060-42F1-891F-7980E7B13B3D}"/>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EB856-8B95-4D4F-8A0B-3DEA15681E79}">
  <dimension ref="A1:M33"/>
  <sheetViews>
    <sheetView showGridLines="0" zoomScale="80" zoomScaleNormal="80" zoomScalePageLayoutView="70" workbookViewId="0">
      <selection activeCell="J2" sqref="J2"/>
    </sheetView>
  </sheetViews>
  <sheetFormatPr defaultColWidth="8.7109375" defaultRowHeight="14.25"/>
  <cols>
    <col min="1" max="1" width="4.7109375" style="44" customWidth="1"/>
    <col min="2" max="2" width="5.7109375" style="5" customWidth="1"/>
    <col min="3" max="3" width="48.85546875" style="5" customWidth="1"/>
    <col min="4" max="11" width="21" style="5" customWidth="1"/>
    <col min="12" max="12" width="4.7109375" style="44" customWidth="1"/>
    <col min="13" max="13" width="14.28515625" style="5" bestFit="1" customWidth="1"/>
    <col min="14" max="16384" width="8.7109375" style="5"/>
  </cols>
  <sheetData>
    <row r="1" spans="1:13" ht="26.25">
      <c r="B1" s="87"/>
      <c r="C1" s="88" t="s">
        <v>1196</v>
      </c>
      <c r="D1" s="89"/>
      <c r="E1" s="90"/>
      <c r="F1" s="90"/>
      <c r="G1" s="90"/>
      <c r="H1" s="90"/>
      <c r="I1" s="90"/>
      <c r="J1" s="90"/>
      <c r="K1" s="90"/>
      <c r="M1" s="58"/>
    </row>
    <row r="2" spans="1:13" ht="18.95" customHeight="1">
      <c r="A2" s="440"/>
      <c r="B2" s="87"/>
      <c r="C2" s="153" t="s">
        <v>1039</v>
      </c>
      <c r="D2" s="91"/>
      <c r="E2" s="91"/>
      <c r="F2" s="91"/>
      <c r="G2" s="91"/>
      <c r="H2" s="91"/>
      <c r="I2" s="91"/>
      <c r="J2" s="91"/>
      <c r="K2" s="87"/>
      <c r="L2" s="440"/>
      <c r="M2" s="66" t="s">
        <v>893</v>
      </c>
    </row>
    <row r="3" spans="1:13" s="438" customFormat="1" ht="16.5" thickBot="1">
      <c r="A3" s="440"/>
      <c r="B3" s="599"/>
      <c r="C3" s="600"/>
      <c r="D3" s="601"/>
      <c r="E3" s="601"/>
      <c r="F3" s="601"/>
      <c r="G3" s="601"/>
      <c r="H3" s="601"/>
      <c r="I3" s="601"/>
      <c r="J3" s="601"/>
      <c r="K3" s="599"/>
      <c r="L3" s="440"/>
      <c r="M3" s="447"/>
    </row>
    <row r="4" spans="1:13" s="438" customFormat="1" ht="15">
      <c r="A4" s="566"/>
      <c r="B4" s="599"/>
      <c r="C4" s="602"/>
      <c r="D4" s="1843" t="s">
        <v>1197</v>
      </c>
      <c r="E4" s="1843"/>
      <c r="F4" s="1843" t="s">
        <v>1198</v>
      </c>
      <c r="G4" s="1843"/>
      <c r="H4" s="1843" t="s">
        <v>1199</v>
      </c>
      <c r="I4" s="1843"/>
      <c r="J4" s="1843" t="s">
        <v>1200</v>
      </c>
      <c r="K4" s="1843"/>
      <c r="L4" s="566"/>
      <c r="M4" s="447"/>
    </row>
    <row r="5" spans="1:13" s="438" customFormat="1" ht="42.75">
      <c r="A5" s="440"/>
      <c r="B5" s="599"/>
      <c r="C5" s="603"/>
      <c r="D5" s="614"/>
      <c r="E5" s="615" t="s">
        <v>1201</v>
      </c>
      <c r="F5" s="614"/>
      <c r="G5" s="615" t="s">
        <v>1201</v>
      </c>
      <c r="H5" s="614"/>
      <c r="I5" s="615" t="s">
        <v>1202</v>
      </c>
      <c r="J5" s="614"/>
      <c r="K5" s="615" t="s">
        <v>1202</v>
      </c>
      <c r="L5" s="440"/>
      <c r="M5" s="447"/>
    </row>
    <row r="6" spans="1:13" s="438" customFormat="1" ht="20.100000000000001" customHeight="1">
      <c r="A6" s="440"/>
      <c r="B6" s="599"/>
      <c r="C6" s="605"/>
      <c r="D6" s="1143" t="s">
        <v>246</v>
      </c>
      <c r="E6" s="1143" t="s">
        <v>465</v>
      </c>
      <c r="F6" s="1143" t="s">
        <v>467</v>
      </c>
      <c r="G6" s="1143" t="s">
        <v>469</v>
      </c>
      <c r="H6" s="1143" t="s">
        <v>471</v>
      </c>
      <c r="I6" s="1143" t="s">
        <v>475</v>
      </c>
      <c r="J6" s="1143" t="s">
        <v>477</v>
      </c>
      <c r="K6" s="1143" t="s">
        <v>479</v>
      </c>
      <c r="L6" s="440"/>
      <c r="M6" s="447"/>
    </row>
    <row r="7" spans="1:13" s="438" customFormat="1" ht="20.100000000000001" customHeight="1">
      <c r="A7" s="440"/>
      <c r="B7" s="607" t="s">
        <v>246</v>
      </c>
      <c r="C7" s="608" t="s">
        <v>1203</v>
      </c>
      <c r="D7" s="1501">
        <v>13756969</v>
      </c>
      <c r="E7" s="1501">
        <v>1091650</v>
      </c>
      <c r="F7" s="1502"/>
      <c r="G7" s="1502"/>
      <c r="H7" s="1501">
        <v>82775892</v>
      </c>
      <c r="I7" s="1501">
        <v>25254479</v>
      </c>
      <c r="J7" s="1502"/>
      <c r="K7" s="1502"/>
      <c r="L7" s="440"/>
      <c r="M7" s="447"/>
    </row>
    <row r="8" spans="1:13" s="438" customFormat="1" ht="20.100000000000001" customHeight="1">
      <c r="A8" s="440"/>
      <c r="B8" s="609" t="s">
        <v>465</v>
      </c>
      <c r="C8" s="610" t="s">
        <v>1204</v>
      </c>
      <c r="D8" s="1503">
        <v>0</v>
      </c>
      <c r="E8" s="1503">
        <v>0</v>
      </c>
      <c r="F8" s="1503">
        <v>0</v>
      </c>
      <c r="G8" s="1503">
        <v>0</v>
      </c>
      <c r="H8" s="1503">
        <v>127810</v>
      </c>
      <c r="I8" s="1503">
        <v>0</v>
      </c>
      <c r="J8" s="1503">
        <v>127810</v>
      </c>
      <c r="K8" s="1503">
        <v>0</v>
      </c>
      <c r="L8" s="440"/>
      <c r="M8" s="447"/>
    </row>
    <row r="9" spans="1:13" s="438" customFormat="1" ht="20.100000000000001" customHeight="1">
      <c r="A9" s="440"/>
      <c r="B9" s="609" t="s">
        <v>467</v>
      </c>
      <c r="C9" s="610" t="s">
        <v>478</v>
      </c>
      <c r="D9" s="1503">
        <v>1091650</v>
      </c>
      <c r="E9" s="1503">
        <v>1091650</v>
      </c>
      <c r="F9" s="1503">
        <v>968647</v>
      </c>
      <c r="G9" s="1503">
        <v>968647</v>
      </c>
      <c r="H9" s="1503">
        <v>20604616</v>
      </c>
      <c r="I9" s="1503">
        <v>15841854</v>
      </c>
      <c r="J9" s="1503">
        <v>20024958</v>
      </c>
      <c r="K9" s="1503">
        <v>15227018</v>
      </c>
      <c r="L9" s="440"/>
      <c r="M9" s="447"/>
    </row>
    <row r="10" spans="1:13" s="438" customFormat="1" ht="20.100000000000001" customHeight="1">
      <c r="A10" s="440"/>
      <c r="B10" s="609" t="s">
        <v>469</v>
      </c>
      <c r="C10" s="611" t="s">
        <v>1205</v>
      </c>
      <c r="D10" s="1503">
        <v>0</v>
      </c>
      <c r="E10" s="1503">
        <v>0</v>
      </c>
      <c r="F10" s="1503">
        <v>0</v>
      </c>
      <c r="G10" s="1503">
        <v>0</v>
      </c>
      <c r="H10" s="1503">
        <v>0</v>
      </c>
      <c r="I10" s="1503">
        <v>0</v>
      </c>
      <c r="J10" s="1503">
        <v>0</v>
      </c>
      <c r="K10" s="1503">
        <v>0</v>
      </c>
      <c r="L10" s="440"/>
      <c r="M10" s="447"/>
    </row>
    <row r="11" spans="1:13" s="438" customFormat="1" ht="20.100000000000001" customHeight="1">
      <c r="A11" s="440"/>
      <c r="B11" s="609" t="s">
        <v>471</v>
      </c>
      <c r="C11" s="611" t="s">
        <v>1206</v>
      </c>
      <c r="D11" s="1503">
        <v>0</v>
      </c>
      <c r="E11" s="1503">
        <v>0</v>
      </c>
      <c r="F11" s="1503">
        <v>0</v>
      </c>
      <c r="G11" s="1503">
        <v>0</v>
      </c>
      <c r="H11" s="1503">
        <v>29291</v>
      </c>
      <c r="I11" s="1503">
        <v>0</v>
      </c>
      <c r="J11" s="1503">
        <v>24793</v>
      </c>
      <c r="K11" s="1503">
        <v>0</v>
      </c>
      <c r="L11" s="440"/>
      <c r="M11" s="447"/>
    </row>
    <row r="12" spans="1:13" s="438" customFormat="1" ht="20.100000000000001" customHeight="1">
      <c r="A12" s="440"/>
      <c r="B12" s="609" t="s">
        <v>473</v>
      </c>
      <c r="C12" s="611" t="s">
        <v>1207</v>
      </c>
      <c r="D12" s="1503">
        <v>1052101</v>
      </c>
      <c r="E12" s="1503">
        <v>1052101</v>
      </c>
      <c r="F12" s="1503">
        <v>930126</v>
      </c>
      <c r="G12" s="1503">
        <v>930126</v>
      </c>
      <c r="H12" s="1503">
        <v>15452215</v>
      </c>
      <c r="I12" s="1503">
        <v>14962526</v>
      </c>
      <c r="J12" s="1503">
        <v>14877737</v>
      </c>
      <c r="K12" s="1503">
        <v>14391677</v>
      </c>
      <c r="L12" s="440"/>
      <c r="M12" s="447"/>
    </row>
    <row r="13" spans="1:13" s="438" customFormat="1" ht="20.100000000000001" customHeight="1">
      <c r="A13" s="440"/>
      <c r="B13" s="609" t="s">
        <v>475</v>
      </c>
      <c r="C13" s="611" t="s">
        <v>1208</v>
      </c>
      <c r="D13" s="1503">
        <v>0</v>
      </c>
      <c r="E13" s="1503">
        <v>0</v>
      </c>
      <c r="F13" s="1503">
        <v>0</v>
      </c>
      <c r="G13" s="1503">
        <v>0</v>
      </c>
      <c r="H13" s="1503">
        <v>1804297</v>
      </c>
      <c r="I13" s="1503">
        <v>119941</v>
      </c>
      <c r="J13" s="1503">
        <v>1804289</v>
      </c>
      <c r="K13" s="1503">
        <v>119941</v>
      </c>
      <c r="L13" s="440"/>
      <c r="M13" s="447"/>
    </row>
    <row r="14" spans="1:13" s="438" customFormat="1" ht="20.100000000000001" customHeight="1">
      <c r="A14" s="440"/>
      <c r="B14" s="609" t="s">
        <v>477</v>
      </c>
      <c r="C14" s="611" t="s">
        <v>1209</v>
      </c>
      <c r="D14" s="1503">
        <v>39560</v>
      </c>
      <c r="E14" s="1503">
        <v>39560</v>
      </c>
      <c r="F14" s="1503">
        <v>38521</v>
      </c>
      <c r="G14" s="1503">
        <v>38521</v>
      </c>
      <c r="H14" s="1503">
        <v>2754650</v>
      </c>
      <c r="I14" s="1503">
        <v>541928</v>
      </c>
      <c r="J14" s="1503">
        <v>2754901</v>
      </c>
      <c r="K14" s="1503">
        <v>541928</v>
      </c>
      <c r="L14" s="440"/>
      <c r="M14" s="447"/>
    </row>
    <row r="15" spans="1:13" s="438" customFormat="1" ht="20.100000000000001" customHeight="1" thickBot="1">
      <c r="A15" s="440"/>
      <c r="B15" s="612" t="s">
        <v>481</v>
      </c>
      <c r="C15" s="613" t="s">
        <v>1094</v>
      </c>
      <c r="D15" s="1504">
        <v>12793413</v>
      </c>
      <c r="E15" s="1504">
        <v>0</v>
      </c>
      <c r="F15" s="1505"/>
      <c r="G15" s="1505"/>
      <c r="H15" s="1504">
        <v>61561554</v>
      </c>
      <c r="I15" s="1504">
        <v>8879947</v>
      </c>
      <c r="J15" s="1505"/>
      <c r="K15" s="1505"/>
      <c r="L15" s="440"/>
      <c r="M15" s="447"/>
    </row>
    <row r="16" spans="1:13" s="438" customFormat="1">
      <c r="A16" s="440"/>
      <c r="B16" s="447"/>
      <c r="C16" s="447"/>
      <c r="D16" s="447"/>
      <c r="E16" s="447"/>
      <c r="F16" s="447"/>
      <c r="G16" s="447"/>
      <c r="H16" s="447"/>
      <c r="I16" s="447"/>
      <c r="J16" s="447"/>
      <c r="K16" s="447"/>
      <c r="L16" s="440"/>
      <c r="M16" s="447"/>
    </row>
    <row r="17" spans="1:13" s="438" customFormat="1">
      <c r="A17" s="440"/>
      <c r="B17" s="447"/>
      <c r="C17" s="447"/>
      <c r="D17" s="447"/>
      <c r="E17" s="447"/>
      <c r="F17" s="447"/>
      <c r="G17" s="447"/>
      <c r="H17" s="447"/>
      <c r="I17" s="447"/>
      <c r="J17" s="447"/>
      <c r="K17" s="447"/>
      <c r="L17" s="440"/>
      <c r="M17" s="447"/>
    </row>
    <row r="18" spans="1:13" s="438" customFormat="1">
      <c r="A18" s="440"/>
      <c r="B18" s="447"/>
      <c r="C18" s="447"/>
      <c r="D18" s="447"/>
      <c r="E18" s="447"/>
      <c r="F18" s="447"/>
      <c r="G18" s="447"/>
      <c r="H18" s="447"/>
      <c r="I18" s="447"/>
      <c r="J18" s="447"/>
      <c r="K18" s="447"/>
      <c r="L18" s="440"/>
      <c r="M18" s="447"/>
    </row>
    <row r="19" spans="1:13" s="438" customFormat="1">
      <c r="A19" s="440"/>
      <c r="B19" s="447"/>
      <c r="C19" s="447"/>
      <c r="D19" s="447"/>
      <c r="E19" s="447"/>
      <c r="F19" s="447"/>
      <c r="G19" s="447"/>
      <c r="H19" s="447"/>
      <c r="I19" s="447"/>
      <c r="J19" s="447"/>
      <c r="K19" s="447"/>
      <c r="L19" s="440"/>
      <c r="M19" s="447"/>
    </row>
    <row r="20" spans="1:13" s="438" customFormat="1">
      <c r="A20" s="440"/>
      <c r="B20" s="447"/>
      <c r="C20" s="447"/>
      <c r="D20" s="447"/>
      <c r="E20" s="447"/>
      <c r="F20" s="447"/>
      <c r="G20" s="447"/>
      <c r="H20" s="447"/>
      <c r="I20" s="447"/>
      <c r="J20" s="447"/>
      <c r="K20" s="447"/>
      <c r="L20" s="440"/>
      <c r="M20" s="447"/>
    </row>
    <row r="21" spans="1:13" s="438" customFormat="1">
      <c r="A21" s="440"/>
      <c r="L21" s="440"/>
    </row>
    <row r="22" spans="1:13" s="438" customFormat="1">
      <c r="A22" s="440"/>
      <c r="L22" s="440"/>
    </row>
    <row r="23" spans="1:13" s="438" customFormat="1">
      <c r="A23" s="440"/>
      <c r="L23" s="440"/>
    </row>
    <row r="24" spans="1:13" s="438" customFormat="1">
      <c r="A24" s="440"/>
      <c r="L24" s="440"/>
    </row>
    <row r="25" spans="1:13" s="438" customFormat="1">
      <c r="A25" s="440"/>
      <c r="L25" s="440"/>
    </row>
    <row r="26" spans="1:13">
      <c r="A26" s="440"/>
      <c r="L26" s="440"/>
    </row>
    <row r="27" spans="1:13">
      <c r="A27" s="440"/>
      <c r="L27" s="440"/>
    </row>
    <row r="28" spans="1:13">
      <c r="A28" s="440"/>
      <c r="L28" s="440"/>
    </row>
    <row r="29" spans="1:13">
      <c r="A29" s="440"/>
      <c r="L29" s="440"/>
    </row>
    <row r="30" spans="1:13">
      <c r="A30" s="440"/>
      <c r="L30" s="440"/>
    </row>
    <row r="31" spans="1:13">
      <c r="A31" s="440"/>
      <c r="L31" s="440"/>
    </row>
    <row r="32" spans="1:13">
      <c r="A32" s="440"/>
      <c r="L32" s="440"/>
    </row>
    <row r="33" spans="1:12">
      <c r="A33" s="441"/>
      <c r="L33" s="441"/>
    </row>
  </sheetData>
  <mergeCells count="4">
    <mergeCell ref="D4:E4"/>
    <mergeCell ref="F4:G4"/>
    <mergeCell ref="H4:I4"/>
    <mergeCell ref="J4:K4"/>
  </mergeCells>
  <conditionalFormatting sqref="D7:K15">
    <cfRule type="cellIs" dxfId="5" priority="1" stopIfTrue="1" operator="lessThan">
      <formula>0</formula>
    </cfRule>
  </conditionalFormatting>
  <hyperlinks>
    <hyperlink ref="M2" location="Índice!A1" display="Voltar ao Índice" xr:uid="{15350BE8-92B2-4423-9BCF-5489FDC9F72A}"/>
  </hyperlinks>
  <pageMargins left="0.70866141732283472" right="0.70866141732283472" top="0.74803149606299213" bottom="0.74803149606299213" header="0.31496062992125984" footer="0.31496062992125984"/>
  <pageSetup paperSize="9" scale="65" orientation="landscape" r:id="rId1"/>
  <headerFooter>
    <oddHeader>&amp;CPT
Anexo XXXV</oddHeader>
    <oddFooter>&amp;C&amp;P</oddFooter>
  </headerFooter>
  <ignoredErrors>
    <ignoredError sqref="M12:N23 B7:C11 M6:O11 D6:K6 B16:K23 B12:C15"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6E4D8-34E2-4286-89FD-273798AD68B3}">
  <dimension ref="A1:AK33"/>
  <sheetViews>
    <sheetView showGridLines="0" zoomScale="90" zoomScaleNormal="90" zoomScalePageLayoutView="60" workbookViewId="0">
      <selection activeCell="J2" sqref="J2"/>
    </sheetView>
  </sheetViews>
  <sheetFormatPr defaultColWidth="8.85546875" defaultRowHeight="12.75"/>
  <cols>
    <col min="1" max="1" width="4.7109375" style="44" customWidth="1"/>
    <col min="2" max="2" width="5.7109375" style="87" customWidth="1"/>
    <col min="3" max="3" width="72.85546875" style="87" customWidth="1"/>
    <col min="4" max="7" width="25.7109375" style="87" customWidth="1"/>
    <col min="8" max="8" width="4.7109375" style="44" customWidth="1"/>
    <col min="9" max="9" width="17.7109375" style="87" customWidth="1"/>
    <col min="10" max="10" width="19.42578125" style="87" customWidth="1"/>
    <col min="11" max="12" width="17.7109375" style="87" customWidth="1"/>
    <col min="13" max="13" width="13.7109375" style="87" customWidth="1"/>
    <col min="14" max="16384" width="8.85546875" style="87"/>
  </cols>
  <sheetData>
    <row r="1" spans="1:37" ht="18.75">
      <c r="B1" s="92"/>
      <c r="C1" s="88" t="s">
        <v>1210</v>
      </c>
      <c r="D1" s="93"/>
      <c r="E1" s="93"/>
      <c r="F1" s="93"/>
      <c r="G1" s="93"/>
      <c r="I1" s="66" t="s">
        <v>893</v>
      </c>
    </row>
    <row r="2" spans="1:37" ht="14.25">
      <c r="A2" s="440"/>
      <c r="B2" s="92"/>
      <c r="C2" s="153" t="s">
        <v>1039</v>
      </c>
      <c r="D2" s="93"/>
      <c r="E2" s="93"/>
      <c r="F2" s="93"/>
      <c r="G2" s="93"/>
      <c r="H2" s="440"/>
    </row>
    <row r="3" spans="1:37" s="600" customFormat="1" ht="16.5" thickBot="1">
      <c r="A3" s="440"/>
      <c r="D3" s="601"/>
      <c r="E3" s="601"/>
      <c r="F3" s="601"/>
      <c r="G3" s="601"/>
      <c r="H3" s="440"/>
      <c r="I3" s="599"/>
      <c r="J3" s="599"/>
      <c r="K3" s="599"/>
      <c r="L3" s="599"/>
      <c r="M3" s="599"/>
      <c r="N3" s="599"/>
      <c r="O3" s="599"/>
      <c r="P3" s="599"/>
      <c r="Q3" s="599"/>
      <c r="R3" s="599"/>
      <c r="S3" s="599"/>
      <c r="T3" s="599"/>
      <c r="U3" s="599"/>
      <c r="V3" s="599"/>
      <c r="W3" s="599"/>
      <c r="X3" s="599"/>
      <c r="Y3" s="599"/>
      <c r="Z3" s="599"/>
      <c r="AA3" s="599"/>
      <c r="AB3" s="599"/>
      <c r="AC3" s="599"/>
      <c r="AD3" s="599"/>
      <c r="AE3" s="599"/>
      <c r="AF3" s="599"/>
      <c r="AG3" s="599"/>
      <c r="AH3" s="599"/>
      <c r="AI3" s="599"/>
      <c r="AJ3" s="599"/>
      <c r="AK3" s="599"/>
    </row>
    <row r="4" spans="1:37" s="599" customFormat="1" ht="14.25">
      <c r="A4" s="566"/>
      <c r="B4" s="617"/>
      <c r="C4" s="618"/>
      <c r="D4" s="1843" t="s">
        <v>1211</v>
      </c>
      <c r="E4" s="1843"/>
      <c r="F4" s="1843" t="s">
        <v>1212</v>
      </c>
      <c r="G4" s="1845"/>
      <c r="H4" s="566"/>
    </row>
    <row r="5" spans="1:37" s="599" customFormat="1" ht="45.6" customHeight="1">
      <c r="A5" s="440"/>
      <c r="B5" s="617"/>
      <c r="C5" s="618"/>
      <c r="D5" s="1844"/>
      <c r="E5" s="1844"/>
      <c r="F5" s="1844" t="s">
        <v>1213</v>
      </c>
      <c r="G5" s="1844"/>
      <c r="H5" s="440"/>
    </row>
    <row r="6" spans="1:37" s="599" customFormat="1" ht="36" customHeight="1">
      <c r="A6" s="440"/>
      <c r="B6" s="603"/>
      <c r="C6" s="619"/>
      <c r="D6" s="603"/>
      <c r="E6" s="625" t="s">
        <v>1201</v>
      </c>
      <c r="F6" s="604"/>
      <c r="G6" s="625" t="s">
        <v>1202</v>
      </c>
      <c r="H6" s="440"/>
    </row>
    <row r="7" spans="1:37" s="599" customFormat="1" ht="20.100000000000001" customHeight="1">
      <c r="A7" s="440"/>
      <c r="B7" s="603"/>
      <c r="C7" s="619"/>
      <c r="D7" s="1144" t="s">
        <v>246</v>
      </c>
      <c r="E7" s="1144" t="s">
        <v>465</v>
      </c>
      <c r="F7" s="1144" t="s">
        <v>467</v>
      </c>
      <c r="G7" s="1144" t="s">
        <v>471</v>
      </c>
      <c r="H7" s="440"/>
    </row>
    <row r="8" spans="1:37" s="599" customFormat="1" ht="24.95" customHeight="1">
      <c r="A8" s="440"/>
      <c r="B8" s="621" t="s">
        <v>482</v>
      </c>
      <c r="C8" s="622" t="s">
        <v>1214</v>
      </c>
      <c r="D8" s="1506">
        <v>0</v>
      </c>
      <c r="E8" s="1506">
        <v>0</v>
      </c>
      <c r="F8" s="1506">
        <v>88857</v>
      </c>
      <c r="G8" s="1506">
        <v>1502</v>
      </c>
      <c r="H8" s="440"/>
    </row>
    <row r="9" spans="1:37" s="599" customFormat="1" ht="24.95" customHeight="1">
      <c r="A9" s="440"/>
      <c r="B9" s="609" t="s">
        <v>483</v>
      </c>
      <c r="C9" s="610" t="s">
        <v>1215</v>
      </c>
      <c r="D9" s="1507">
        <v>0</v>
      </c>
      <c r="E9" s="1507">
        <v>0</v>
      </c>
      <c r="F9" s="1507">
        <v>0</v>
      </c>
      <c r="G9" s="1507">
        <v>0</v>
      </c>
      <c r="H9" s="440"/>
    </row>
    <row r="10" spans="1:37" s="599" customFormat="1" ht="24.95" customHeight="1">
      <c r="A10" s="440"/>
      <c r="B10" s="609" t="s">
        <v>484</v>
      </c>
      <c r="C10" s="610" t="s">
        <v>1204</v>
      </c>
      <c r="D10" s="1507">
        <v>0</v>
      </c>
      <c r="E10" s="1507">
        <v>0</v>
      </c>
      <c r="F10" s="1507">
        <v>0</v>
      </c>
      <c r="G10" s="1507">
        <v>0</v>
      </c>
      <c r="H10" s="440"/>
    </row>
    <row r="11" spans="1:37" s="599" customFormat="1" ht="24.95" customHeight="1">
      <c r="A11" s="440"/>
      <c r="B11" s="609" t="s">
        <v>485</v>
      </c>
      <c r="C11" s="610" t="s">
        <v>478</v>
      </c>
      <c r="D11" s="1507">
        <v>0</v>
      </c>
      <c r="E11" s="1507">
        <v>0</v>
      </c>
      <c r="F11" s="1507">
        <v>1502</v>
      </c>
      <c r="G11" s="1507">
        <v>1502</v>
      </c>
      <c r="H11" s="440"/>
    </row>
    <row r="12" spans="1:37" s="599" customFormat="1" ht="24.95" customHeight="1">
      <c r="A12" s="440"/>
      <c r="B12" s="609" t="s">
        <v>486</v>
      </c>
      <c r="C12" s="611" t="s">
        <v>1205</v>
      </c>
      <c r="D12" s="1507">
        <v>0</v>
      </c>
      <c r="E12" s="1507">
        <v>0</v>
      </c>
      <c r="F12" s="1507">
        <v>0</v>
      </c>
      <c r="G12" s="1507">
        <v>0</v>
      </c>
      <c r="H12" s="440"/>
    </row>
    <row r="13" spans="1:37" s="599" customFormat="1" ht="24.95" customHeight="1">
      <c r="A13" s="440"/>
      <c r="B13" s="609" t="s">
        <v>487</v>
      </c>
      <c r="C13" s="611" t="s">
        <v>1206</v>
      </c>
      <c r="D13" s="1507">
        <v>0</v>
      </c>
      <c r="E13" s="1507">
        <v>0</v>
      </c>
      <c r="F13" s="1507">
        <v>0</v>
      </c>
      <c r="G13" s="1507">
        <v>0</v>
      </c>
      <c r="H13" s="440"/>
    </row>
    <row r="14" spans="1:37" s="599" customFormat="1" ht="24.95" customHeight="1">
      <c r="A14" s="440"/>
      <c r="B14" s="609" t="s">
        <v>488</v>
      </c>
      <c r="C14" s="611" t="s">
        <v>1207</v>
      </c>
      <c r="D14" s="1507">
        <v>0</v>
      </c>
      <c r="E14" s="1507">
        <v>0</v>
      </c>
      <c r="F14" s="1507">
        <v>1502</v>
      </c>
      <c r="G14" s="1507">
        <v>1502</v>
      </c>
      <c r="H14" s="440"/>
    </row>
    <row r="15" spans="1:37" s="599" customFormat="1" ht="24.95" customHeight="1">
      <c r="A15" s="440"/>
      <c r="B15" s="609" t="s">
        <v>489</v>
      </c>
      <c r="C15" s="611" t="s">
        <v>1208</v>
      </c>
      <c r="D15" s="1507">
        <v>0</v>
      </c>
      <c r="E15" s="1507">
        <v>0</v>
      </c>
      <c r="F15" s="1507">
        <v>0</v>
      </c>
      <c r="G15" s="1507">
        <v>0</v>
      </c>
      <c r="H15" s="440"/>
    </row>
    <row r="16" spans="1:37" s="599" customFormat="1" ht="24.95" customHeight="1">
      <c r="A16" s="440"/>
      <c r="B16" s="609" t="s">
        <v>490</v>
      </c>
      <c r="C16" s="611" t="s">
        <v>1209</v>
      </c>
      <c r="D16" s="1507">
        <v>0</v>
      </c>
      <c r="E16" s="1507">
        <v>0</v>
      </c>
      <c r="F16" s="1507">
        <v>0</v>
      </c>
      <c r="G16" s="1507">
        <v>0</v>
      </c>
      <c r="H16" s="440"/>
    </row>
    <row r="17" spans="1:8" s="599" customFormat="1" ht="24.95" customHeight="1">
      <c r="A17" s="440"/>
      <c r="B17" s="609" t="s">
        <v>491</v>
      </c>
      <c r="C17" s="610" t="s">
        <v>1216</v>
      </c>
      <c r="D17" s="1507">
        <v>0</v>
      </c>
      <c r="E17" s="1507">
        <v>0</v>
      </c>
      <c r="F17" s="1507">
        <v>87393</v>
      </c>
      <c r="G17" s="1507">
        <v>0</v>
      </c>
      <c r="H17" s="440"/>
    </row>
    <row r="18" spans="1:8" s="599" customFormat="1" ht="24.95" customHeight="1">
      <c r="A18" s="440"/>
      <c r="B18" s="609" t="s">
        <v>1217</v>
      </c>
      <c r="C18" s="610" t="s">
        <v>1218</v>
      </c>
      <c r="D18" s="1507">
        <v>0</v>
      </c>
      <c r="E18" s="1507">
        <v>0</v>
      </c>
      <c r="F18" s="1507">
        <v>0</v>
      </c>
      <c r="G18" s="1507">
        <v>0</v>
      </c>
      <c r="H18" s="440"/>
    </row>
    <row r="19" spans="1:8" s="599" customFormat="1" ht="30" customHeight="1">
      <c r="A19" s="440"/>
      <c r="B19" s="609" t="s">
        <v>1219</v>
      </c>
      <c r="C19" s="623" t="s">
        <v>1220</v>
      </c>
      <c r="D19" s="1507">
        <v>0</v>
      </c>
      <c r="E19" s="1507">
        <v>0</v>
      </c>
      <c r="F19" s="1507">
        <v>0</v>
      </c>
      <c r="G19" s="1507">
        <v>0</v>
      </c>
      <c r="H19" s="440"/>
    </row>
    <row r="20" spans="1:8" s="599" customFormat="1" ht="30" customHeight="1">
      <c r="A20" s="440"/>
      <c r="B20" s="609">
        <v>241</v>
      </c>
      <c r="C20" s="623" t="s">
        <v>1221</v>
      </c>
      <c r="D20" s="1508"/>
      <c r="E20" s="1508"/>
      <c r="F20" s="1507">
        <v>6113493</v>
      </c>
      <c r="G20" s="1507">
        <v>0</v>
      </c>
      <c r="H20" s="440"/>
    </row>
    <row r="21" spans="1:8" s="599" customFormat="1" ht="30" customHeight="1" thickBot="1">
      <c r="A21" s="440"/>
      <c r="B21" s="612">
        <v>250</v>
      </c>
      <c r="C21" s="624" t="s">
        <v>1222</v>
      </c>
      <c r="D21" s="1509">
        <v>13756969</v>
      </c>
      <c r="E21" s="1509">
        <v>1091650</v>
      </c>
      <c r="F21" s="1510"/>
      <c r="G21" s="1510"/>
      <c r="H21" s="440"/>
    </row>
    <row r="22" spans="1:8" s="599" customFormat="1">
      <c r="A22" s="440"/>
      <c r="C22" s="620"/>
      <c r="H22" s="440"/>
    </row>
    <row r="23" spans="1:8" s="599" customFormat="1">
      <c r="A23" s="440"/>
      <c r="H23" s="440"/>
    </row>
    <row r="24" spans="1:8" s="599" customFormat="1">
      <c r="A24" s="440"/>
      <c r="H24" s="440"/>
    </row>
    <row r="25" spans="1:8" s="616" customFormat="1">
      <c r="A25" s="440"/>
      <c r="H25" s="440"/>
    </row>
    <row r="26" spans="1:8" s="616" customFormat="1">
      <c r="A26" s="440"/>
      <c r="H26" s="440"/>
    </row>
    <row r="27" spans="1:8" s="616" customFormat="1">
      <c r="A27" s="440"/>
      <c r="H27" s="440"/>
    </row>
    <row r="28" spans="1:8" s="616" customFormat="1">
      <c r="A28" s="440"/>
      <c r="H28" s="440"/>
    </row>
    <row r="29" spans="1:8">
      <c r="A29" s="440"/>
      <c r="H29" s="440"/>
    </row>
    <row r="30" spans="1:8">
      <c r="A30" s="440"/>
      <c r="H30" s="440"/>
    </row>
    <row r="31" spans="1:8">
      <c r="A31" s="440"/>
      <c r="H31" s="440"/>
    </row>
    <row r="32" spans="1:8">
      <c r="A32" s="440"/>
      <c r="H32" s="440"/>
    </row>
    <row r="33" spans="1:8">
      <c r="A33" s="441"/>
      <c r="H33" s="441"/>
    </row>
  </sheetData>
  <mergeCells count="3">
    <mergeCell ref="D4:E5"/>
    <mergeCell ref="F4:G4"/>
    <mergeCell ref="F5:G5"/>
  </mergeCells>
  <conditionalFormatting sqref="D4:D7 E7 F6:F7 E4:F5 I8:I21 G7 D1:G2 I1:K2">
    <cfRule type="cellIs" dxfId="4" priority="4" stopIfTrue="1" operator="lessThan">
      <formula>0</formula>
    </cfRule>
  </conditionalFormatting>
  <conditionalFormatting sqref="D8:F19 D21:F21 F20 G8:G21">
    <cfRule type="cellIs" dxfId="3" priority="2" stopIfTrue="1" operator="lessThan">
      <formula>0</formula>
    </cfRule>
  </conditionalFormatting>
  <conditionalFormatting sqref="D20:E20">
    <cfRule type="cellIs" dxfId="2" priority="1" stopIfTrue="1" operator="lessThan">
      <formula>0</formula>
    </cfRule>
  </conditionalFormatting>
  <hyperlinks>
    <hyperlink ref="I1" location="Índice!A1" display="Voltar ao Índice" xr:uid="{C37A5FFA-E696-4666-8989-8E6028394EA6}"/>
  </hyperlinks>
  <pageMargins left="0.70866141732283472" right="0.70866141732283472" top="0.74803149606299213" bottom="0.74803149606299213" header="0.31496062992125984" footer="0.31496062992125984"/>
  <pageSetup paperSize="9" scale="85" orientation="landscape" r:id="rId1"/>
  <headerFooter>
    <oddHeader>&amp;CPT
Anexo XXXV</oddHeader>
    <oddFooter>&amp;C&amp;P</oddFooter>
  </headerFooter>
  <ignoredErrors>
    <ignoredError sqref="B13:C21 B8:C12 I7:I12 D7:G7" numberStoredAsText="1"/>
  </ignoredError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EE3D-1EBF-4610-8EFC-620B10CD905C}">
  <dimension ref="A1:H33"/>
  <sheetViews>
    <sheetView showGridLines="0" zoomScale="90" zoomScaleNormal="90" zoomScalePageLayoutView="70" workbookViewId="0">
      <selection activeCell="C5" sqref="C5"/>
    </sheetView>
  </sheetViews>
  <sheetFormatPr defaultColWidth="8.85546875" defaultRowHeight="12.75"/>
  <cols>
    <col min="1" max="1" width="4.7109375" style="44" customWidth="1"/>
    <col min="2" max="2" width="5.7109375" style="87" customWidth="1"/>
    <col min="3" max="3" width="60" style="87" customWidth="1"/>
    <col min="4" max="5" width="36.7109375" style="87" customWidth="1"/>
    <col min="6" max="6" width="4.7109375" style="44" customWidth="1"/>
    <col min="7" max="8" width="17.7109375" style="87" customWidth="1"/>
    <col min="9" max="9" width="19.42578125" style="87" customWidth="1"/>
    <col min="10" max="11" width="17.7109375" style="87" customWidth="1"/>
    <col min="12" max="12" width="13.7109375" style="87" customWidth="1"/>
    <col min="13" max="16384" width="8.85546875" style="87"/>
  </cols>
  <sheetData>
    <row r="1" spans="1:8" ht="20.100000000000001" customHeight="1">
      <c r="C1" s="95" t="s">
        <v>1223</v>
      </c>
      <c r="D1" s="89"/>
      <c r="E1" s="89"/>
      <c r="G1" s="58"/>
      <c r="H1" s="89"/>
    </row>
    <row r="2" spans="1:8" ht="20.100000000000001" customHeight="1" thickBot="1">
      <c r="A2" s="440"/>
      <c r="B2" s="599"/>
      <c r="C2" s="153" t="s">
        <v>1039</v>
      </c>
      <c r="D2" s="626"/>
      <c r="E2" s="626"/>
      <c r="F2" s="440"/>
      <c r="G2" s="66" t="s">
        <v>893</v>
      </c>
      <c r="H2" s="89"/>
    </row>
    <row r="3" spans="1:8" ht="68.45" customHeight="1">
      <c r="A3" s="440"/>
      <c r="B3" s="627"/>
      <c r="C3" s="628"/>
      <c r="D3" s="1146" t="s">
        <v>1224</v>
      </c>
      <c r="E3" s="1147" t="s">
        <v>1588</v>
      </c>
      <c r="F3" s="440"/>
      <c r="G3" s="96"/>
    </row>
    <row r="4" spans="1:8" ht="20.100000000000001" customHeight="1">
      <c r="A4" s="566"/>
      <c r="B4" s="627"/>
      <c r="C4" s="628"/>
      <c r="D4" s="1144" t="s">
        <v>246</v>
      </c>
      <c r="E4" s="1144" t="s">
        <v>465</v>
      </c>
      <c r="F4" s="566"/>
      <c r="G4" s="97"/>
    </row>
    <row r="5" spans="1:8" ht="20.100000000000001" customHeight="1" thickBot="1">
      <c r="A5" s="440"/>
      <c r="B5" s="632" t="s">
        <v>246</v>
      </c>
      <c r="C5" s="633" t="s">
        <v>1225</v>
      </c>
      <c r="D5" s="1145">
        <v>10520000</v>
      </c>
      <c r="E5" s="1145">
        <v>13256892</v>
      </c>
      <c r="F5" s="440"/>
      <c r="G5" s="93"/>
    </row>
    <row r="6" spans="1:8" ht="17.25" customHeight="1">
      <c r="A6" s="440"/>
      <c r="B6" s="606"/>
      <c r="C6" s="629"/>
      <c r="D6" s="599"/>
      <c r="E6" s="599"/>
      <c r="F6" s="440"/>
    </row>
    <row r="7" spans="1:8">
      <c r="A7" s="440"/>
      <c r="B7" s="599"/>
      <c r="C7" s="599"/>
      <c r="D7" s="599"/>
      <c r="E7" s="599"/>
      <c r="F7" s="440"/>
    </row>
    <row r="8" spans="1:8" ht="14.25">
      <c r="A8" s="440"/>
      <c r="B8" s="630"/>
      <c r="C8" s="631"/>
      <c r="D8" s="631"/>
      <c r="E8" s="631"/>
      <c r="F8" s="440"/>
      <c r="G8" s="98"/>
      <c r="H8" s="98"/>
    </row>
    <row r="9" spans="1:8">
      <c r="A9" s="440"/>
      <c r="C9" s="94"/>
      <c r="F9" s="440"/>
    </row>
    <row r="10" spans="1:8">
      <c r="A10" s="440"/>
      <c r="F10" s="440"/>
    </row>
    <row r="11" spans="1:8">
      <c r="A11" s="440"/>
      <c r="F11" s="440"/>
    </row>
    <row r="12" spans="1:8">
      <c r="A12" s="440"/>
      <c r="F12" s="440"/>
    </row>
    <row r="13" spans="1:8">
      <c r="A13" s="440"/>
      <c r="F13" s="440"/>
    </row>
    <row r="14" spans="1:8">
      <c r="A14" s="440"/>
      <c r="F14" s="440"/>
    </row>
    <row r="15" spans="1:8">
      <c r="A15" s="440"/>
      <c r="F15" s="440"/>
    </row>
    <row r="16" spans="1:8">
      <c r="A16" s="440"/>
      <c r="F16" s="440"/>
    </row>
    <row r="17" spans="1:6">
      <c r="A17" s="440"/>
      <c r="F17" s="440"/>
    </row>
    <row r="18" spans="1:6">
      <c r="A18" s="440"/>
      <c r="F18" s="440"/>
    </row>
    <row r="19" spans="1:6">
      <c r="A19" s="440"/>
      <c r="F19" s="440"/>
    </row>
    <row r="20" spans="1:6">
      <c r="A20" s="440"/>
      <c r="F20" s="440"/>
    </row>
    <row r="21" spans="1:6">
      <c r="A21" s="440"/>
      <c r="F21" s="440"/>
    </row>
    <row r="22" spans="1:6">
      <c r="A22" s="440"/>
      <c r="F22" s="440"/>
    </row>
    <row r="23" spans="1:6">
      <c r="A23" s="440"/>
      <c r="F23" s="440"/>
    </row>
    <row r="24" spans="1:6">
      <c r="A24" s="440"/>
      <c r="F24" s="440"/>
    </row>
    <row r="25" spans="1:6">
      <c r="A25" s="440"/>
      <c r="F25" s="440"/>
    </row>
    <row r="26" spans="1:6">
      <c r="A26" s="440"/>
      <c r="F26" s="440"/>
    </row>
    <row r="27" spans="1:6">
      <c r="A27" s="440"/>
      <c r="F27" s="440"/>
    </row>
    <row r="28" spans="1:6">
      <c r="A28" s="440"/>
      <c r="F28" s="440"/>
    </row>
    <row r="29" spans="1:6">
      <c r="A29" s="440"/>
      <c r="F29" s="440"/>
    </row>
    <row r="30" spans="1:6">
      <c r="A30" s="440"/>
      <c r="F30" s="440"/>
    </row>
    <row r="31" spans="1:6">
      <c r="A31" s="440"/>
      <c r="F31" s="440"/>
    </row>
    <row r="32" spans="1:6">
      <c r="A32" s="440"/>
      <c r="F32" s="440"/>
    </row>
    <row r="33" spans="1:6">
      <c r="A33" s="441"/>
      <c r="F33" s="441"/>
    </row>
  </sheetData>
  <conditionalFormatting sqref="D1:E4 G1:G5">
    <cfRule type="cellIs" dxfId="1" priority="3" stopIfTrue="1" operator="lessThan">
      <formula>0</formula>
    </cfRule>
  </conditionalFormatting>
  <conditionalFormatting sqref="D5:E5">
    <cfRule type="cellIs" dxfId="0" priority="1" stopIfTrue="1" operator="lessThan">
      <formula>0</formula>
    </cfRule>
  </conditionalFormatting>
  <hyperlinks>
    <hyperlink ref="G2" location="Índice!A1" display="Voltar ao Índice" xr:uid="{3AE49152-6B82-4372-BE15-DF64487C81B3}"/>
  </hyperlinks>
  <pageMargins left="0.70866141732283472" right="0.70866141732283472" top="0.74803149606299213" bottom="0.74803149606299213" header="0.31496062992125984" footer="0.31496062992125984"/>
  <pageSetup paperSize="9" orientation="landscape" r:id="rId1"/>
  <headerFooter>
    <oddHeader>&amp;CPT
Anexo XXXV</oddHeader>
    <oddFooter>&amp;C&amp;P</oddFooter>
  </headerFooter>
  <ignoredErrors>
    <ignoredError sqref="B8:E11 B5:C7 D6:E7 D4:E4" numberStoredAsText="1"/>
  </ignoredError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0E637-E6D9-4D8F-9FAB-E43143D2F0C4}">
  <dimension ref="A1:K27"/>
  <sheetViews>
    <sheetView showGridLines="0" zoomScale="90" zoomScaleNormal="90" zoomScalePageLayoutView="60" workbookViewId="0">
      <selection activeCell="K1" sqref="K1"/>
    </sheetView>
  </sheetViews>
  <sheetFormatPr defaultColWidth="9.140625" defaultRowHeight="14.25"/>
  <cols>
    <col min="1" max="1" width="4.7109375" style="44" customWidth="1"/>
    <col min="2" max="2" width="6.7109375" style="5" customWidth="1"/>
    <col min="3" max="3" width="48.42578125" style="5" customWidth="1"/>
    <col min="4" max="8" width="15.7109375" style="5" customWidth="1"/>
    <col min="9" max="9" width="4.7109375" style="439" customWidth="1"/>
    <col min="10" max="10" width="12.42578125" style="5" customWidth="1"/>
    <col min="11" max="11" width="13.140625" style="9" customWidth="1"/>
    <col min="12" max="12" width="52.42578125" style="5" customWidth="1"/>
    <col min="13" max="16384" width="9.140625" style="5"/>
  </cols>
  <sheetData>
    <row r="1" spans="1:11" s="117" customFormat="1" ht="18.75">
      <c r="A1" s="425"/>
      <c r="B1" s="116" t="s">
        <v>1344</v>
      </c>
      <c r="D1" s="118"/>
      <c r="I1" s="440"/>
      <c r="J1" s="136"/>
      <c r="K1" s="66" t="s">
        <v>893</v>
      </c>
    </row>
    <row r="2" spans="1:11" s="117" customFormat="1">
      <c r="A2" s="425"/>
      <c r="I2" s="440"/>
    </row>
    <row r="3" spans="1:11" ht="24.75" customHeight="1">
      <c r="A3" s="425"/>
      <c r="B3" s="1846" t="s">
        <v>1345</v>
      </c>
      <c r="C3" s="1846"/>
      <c r="D3" s="442" t="s">
        <v>4</v>
      </c>
      <c r="E3" s="442" t="s">
        <v>5</v>
      </c>
      <c r="F3" s="442" t="s">
        <v>6</v>
      </c>
      <c r="G3" s="442" t="s">
        <v>41</v>
      </c>
      <c r="H3" s="443" t="s">
        <v>42</v>
      </c>
      <c r="I3" s="440"/>
    </row>
    <row r="4" spans="1:11" ht="24.75" customHeight="1">
      <c r="A4" s="425"/>
      <c r="B4" s="1847"/>
      <c r="C4" s="1847"/>
      <c r="D4" s="1849" t="s">
        <v>1346</v>
      </c>
      <c r="E4" s="1849"/>
      <c r="F4" s="1849"/>
      <c r="G4" s="1850" t="s">
        <v>235</v>
      </c>
      <c r="H4" s="1850" t="s">
        <v>1278</v>
      </c>
      <c r="I4" s="440"/>
    </row>
    <row r="5" spans="1:11" ht="24.75" customHeight="1" thickBot="1">
      <c r="A5" s="425"/>
      <c r="B5" s="1848"/>
      <c r="C5" s="1848"/>
      <c r="D5" s="444" t="s">
        <v>1347</v>
      </c>
      <c r="E5" s="444" t="s">
        <v>1348</v>
      </c>
      <c r="F5" s="444" t="s">
        <v>1595</v>
      </c>
      <c r="G5" s="1851"/>
      <c r="H5" s="1851"/>
      <c r="I5" s="440"/>
    </row>
    <row r="6" spans="1:11" ht="24.95" customHeight="1">
      <c r="A6" s="425"/>
      <c r="B6" s="1686">
        <v>1</v>
      </c>
      <c r="C6" s="538" t="s">
        <v>1349</v>
      </c>
      <c r="D6" s="1687"/>
      <c r="E6" s="1687"/>
      <c r="F6" s="1687"/>
      <c r="G6" s="1687"/>
      <c r="H6" s="1687"/>
      <c r="I6" s="440"/>
    </row>
    <row r="7" spans="1:11" ht="24.95" customHeight="1">
      <c r="A7" s="425"/>
      <c r="B7" s="1688">
        <v>2</v>
      </c>
      <c r="C7" s="538" t="s">
        <v>1350</v>
      </c>
      <c r="D7" s="1689">
        <v>2242543.64</v>
      </c>
      <c r="E7" s="1689">
        <v>2318937.83</v>
      </c>
      <c r="F7" s="1689">
        <v>2937652.06</v>
      </c>
      <c r="G7" s="1689">
        <v>334284.07</v>
      </c>
      <c r="H7" s="1689">
        <v>4178550.81</v>
      </c>
      <c r="I7" s="440"/>
    </row>
    <row r="8" spans="1:11" ht="24.95" customHeight="1">
      <c r="A8" s="425"/>
      <c r="B8" s="1688">
        <v>3</v>
      </c>
      <c r="C8" s="538" t="s">
        <v>1351</v>
      </c>
      <c r="D8" s="1689">
        <v>2242543.64</v>
      </c>
      <c r="E8" s="1689">
        <v>2318937.83</v>
      </c>
      <c r="F8" s="1689">
        <v>2937652.06</v>
      </c>
      <c r="G8" s="1690"/>
      <c r="H8" s="1691"/>
      <c r="I8" s="440"/>
    </row>
    <row r="9" spans="1:11" ht="24.95" customHeight="1">
      <c r="A9" s="425"/>
      <c r="B9" s="1688">
        <v>4</v>
      </c>
      <c r="C9" s="538" t="s">
        <v>1352</v>
      </c>
      <c r="D9" s="1692"/>
      <c r="E9" s="1692"/>
      <c r="F9" s="1692"/>
      <c r="G9" s="1693"/>
      <c r="H9" s="1694"/>
      <c r="I9" s="440"/>
    </row>
    <row r="10" spans="1:11" ht="24.95" customHeight="1" thickBot="1">
      <c r="A10" s="425"/>
      <c r="B10" s="1695">
        <v>5</v>
      </c>
      <c r="C10" s="539" t="s">
        <v>1353</v>
      </c>
      <c r="D10" s="1696"/>
      <c r="E10" s="1696"/>
      <c r="F10" s="1696"/>
      <c r="G10" s="1696"/>
      <c r="H10" s="1696"/>
      <c r="I10" s="440"/>
    </row>
    <row r="11" spans="1:11">
      <c r="A11" s="425"/>
      <c r="I11" s="440"/>
    </row>
    <row r="12" spans="1:11">
      <c r="A12" s="425"/>
      <c r="I12" s="440"/>
    </row>
    <row r="13" spans="1:11">
      <c r="A13" s="425"/>
      <c r="I13" s="440"/>
    </row>
    <row r="14" spans="1:11">
      <c r="A14" s="425"/>
      <c r="I14" s="440"/>
    </row>
    <row r="15" spans="1:11">
      <c r="A15" s="425"/>
      <c r="I15" s="440"/>
    </row>
    <row r="16" spans="1:11">
      <c r="A16" s="425"/>
      <c r="I16" s="440"/>
    </row>
    <row r="17" spans="1:9">
      <c r="A17" s="425"/>
      <c r="I17" s="440"/>
    </row>
    <row r="18" spans="1:9">
      <c r="A18" s="425"/>
      <c r="I18" s="440"/>
    </row>
    <row r="19" spans="1:9">
      <c r="A19" s="425"/>
      <c r="I19" s="440"/>
    </row>
    <row r="20" spans="1:9">
      <c r="A20" s="425"/>
      <c r="I20" s="440"/>
    </row>
    <row r="21" spans="1:9">
      <c r="A21" s="425"/>
      <c r="I21" s="440"/>
    </row>
    <row r="22" spans="1:9">
      <c r="A22" s="425"/>
      <c r="I22" s="440"/>
    </row>
    <row r="23" spans="1:9">
      <c r="A23" s="425"/>
      <c r="I23" s="440"/>
    </row>
    <row r="24" spans="1:9">
      <c r="A24" s="425"/>
      <c r="I24" s="440"/>
    </row>
    <row r="25" spans="1:9">
      <c r="A25" s="425"/>
      <c r="I25" s="440"/>
    </row>
    <row r="26" spans="1:9">
      <c r="A26" s="57"/>
      <c r="I26" s="441"/>
    </row>
    <row r="27" spans="1:9">
      <c r="A27" s="57"/>
      <c r="I27" s="441"/>
    </row>
  </sheetData>
  <mergeCells count="4">
    <mergeCell ref="B3:C5"/>
    <mergeCell ref="D4:F4"/>
    <mergeCell ref="G4:G5"/>
    <mergeCell ref="H4:H5"/>
  </mergeCells>
  <hyperlinks>
    <hyperlink ref="K1" location="Índice!A1" display="Voltar ao Índice" xr:uid="{E4FCA537-0CEE-42C2-8CC1-AFCEB9C8CD6C}"/>
  </hyperlinks>
  <pageMargins left="0.70866141732283472" right="0.70866141732283472" top="0.74803149606299213" bottom="0.74803149606299213" header="0.31496062992125984" footer="0.31496062992125984"/>
  <pageSetup paperSize="9" scale="75" orientation="landscape" verticalDpi="1200" r:id="rId1"/>
  <headerFooter>
    <oddHeader>&amp;CPT
Anexo XXXI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05D6B-527C-46E2-A9C0-D8CF913A35DA}">
  <dimension ref="A1:I46"/>
  <sheetViews>
    <sheetView showGridLines="0" zoomScale="80" zoomScaleNormal="80" zoomScalePageLayoutView="64" workbookViewId="0">
      <selection activeCell="B2" sqref="B2"/>
    </sheetView>
  </sheetViews>
  <sheetFormatPr defaultColWidth="9.140625" defaultRowHeight="14.25"/>
  <cols>
    <col min="1" max="1" width="4.5703125" style="51" customWidth="1"/>
    <col min="2" max="2" width="4.85546875" style="5" customWidth="1"/>
    <col min="3" max="3" width="43.85546875" style="5" customWidth="1"/>
    <col min="4" max="7" width="22.140625" style="5" customWidth="1"/>
    <col min="8" max="8" width="9.140625" style="5"/>
    <col min="9" max="9" width="13.140625" style="9" customWidth="1"/>
    <col min="10" max="10" width="52.42578125" style="5" customWidth="1"/>
    <col min="11" max="16384" width="9.140625" style="5"/>
  </cols>
  <sheetData>
    <row r="1" spans="1:7" s="117" customFormat="1" ht="18.75">
      <c r="A1" s="420"/>
      <c r="B1" s="137" t="s">
        <v>2242</v>
      </c>
      <c r="C1" s="137"/>
      <c r="D1" s="118"/>
      <c r="G1" s="66" t="s">
        <v>893</v>
      </c>
    </row>
    <row r="2" spans="1:7" s="117" customFormat="1">
      <c r="A2" s="420"/>
      <c r="B2" s="153" t="s">
        <v>1039</v>
      </c>
    </row>
    <row r="3" spans="1:7" s="117" customFormat="1" ht="15" thickBot="1">
      <c r="A3" s="420"/>
      <c r="B3" s="5"/>
    </row>
    <row r="4" spans="1:7" ht="20.100000000000001" customHeight="1">
      <c r="A4" s="420"/>
      <c r="B4" s="1177"/>
      <c r="C4" s="1177"/>
      <c r="D4" s="1178" t="s">
        <v>4</v>
      </c>
      <c r="E4" s="1178" t="s">
        <v>5</v>
      </c>
      <c r="F4" s="1178" t="s">
        <v>6</v>
      </c>
      <c r="G4" s="1178" t="s">
        <v>41</v>
      </c>
    </row>
    <row r="5" spans="1:7" ht="30" customHeight="1">
      <c r="A5" s="420"/>
      <c r="B5" s="1179" t="s">
        <v>1841</v>
      </c>
      <c r="C5" s="1179"/>
      <c r="D5" s="1852" t="s">
        <v>1842</v>
      </c>
      <c r="E5" s="1852"/>
      <c r="F5" s="1852" t="s">
        <v>1843</v>
      </c>
      <c r="G5" s="1852"/>
    </row>
    <row r="6" spans="1:7">
      <c r="A6" s="420"/>
      <c r="B6" s="1180"/>
      <c r="C6" s="1180"/>
      <c r="D6" s="1181" t="s">
        <v>1844</v>
      </c>
      <c r="E6" s="1181" t="s">
        <v>1845</v>
      </c>
      <c r="F6" s="1181" t="s">
        <v>1844</v>
      </c>
      <c r="G6" s="1181" t="s">
        <v>1845</v>
      </c>
    </row>
    <row r="7" spans="1:7" ht="20.100000000000001" customHeight="1">
      <c r="A7" s="76"/>
      <c r="B7" s="1182">
        <v>1</v>
      </c>
      <c r="C7" s="1183" t="s">
        <v>1846</v>
      </c>
      <c r="D7" s="1389">
        <v>212128.14290118017</v>
      </c>
      <c r="E7" s="1389">
        <v>254673.46910958379</v>
      </c>
      <c r="F7" s="1389">
        <v>323223.14285447885</v>
      </c>
      <c r="G7" s="1389">
        <v>303441.63926393347</v>
      </c>
    </row>
    <row r="8" spans="1:7" ht="20.100000000000001" customHeight="1">
      <c r="A8" s="76"/>
      <c r="B8" s="1184">
        <v>2</v>
      </c>
      <c r="C8" s="1183" t="s">
        <v>1847</v>
      </c>
      <c r="D8" s="1389">
        <v>-216729.39014017567</v>
      </c>
      <c r="E8" s="1389">
        <v>-279618.73282511748</v>
      </c>
      <c r="F8" s="1389">
        <v>-323232.63042306784</v>
      </c>
      <c r="G8" s="1390">
        <v>-312685.60038631019</v>
      </c>
    </row>
    <row r="9" spans="1:7" ht="20.100000000000001" customHeight="1">
      <c r="A9" s="76"/>
      <c r="B9" s="1184">
        <v>3</v>
      </c>
      <c r="C9" s="1185" t="s">
        <v>1848</v>
      </c>
      <c r="D9" s="1389">
        <v>6846.1997633468263</v>
      </c>
      <c r="E9" s="1389">
        <v>9042.4158707437527</v>
      </c>
      <c r="F9" s="1186"/>
      <c r="G9" s="1186"/>
    </row>
    <row r="10" spans="1:7" ht="20.100000000000001" customHeight="1">
      <c r="A10" s="76"/>
      <c r="B10" s="1184">
        <v>4</v>
      </c>
      <c r="C10" s="1185" t="s">
        <v>1849</v>
      </c>
      <c r="D10" s="1389">
        <v>37691.3813693169</v>
      </c>
      <c r="E10" s="1389">
        <v>35899.467233515337</v>
      </c>
      <c r="F10" s="1186"/>
      <c r="G10" s="1186"/>
    </row>
    <row r="11" spans="1:7" ht="20.100000000000001" customHeight="1">
      <c r="A11" s="76"/>
      <c r="B11" s="1184">
        <v>5</v>
      </c>
      <c r="C11" s="1185" t="s">
        <v>1850</v>
      </c>
      <c r="D11" s="1389">
        <v>100442.3393270409</v>
      </c>
      <c r="E11" s="1389">
        <v>108325.84787371286</v>
      </c>
      <c r="F11" s="1186"/>
      <c r="G11" s="1186"/>
    </row>
    <row r="12" spans="1:7" ht="20.100000000000001" customHeight="1" thickBot="1">
      <c r="A12" s="76"/>
      <c r="B12" s="1187">
        <v>6</v>
      </c>
      <c r="C12" s="1188" t="s">
        <v>1851</v>
      </c>
      <c r="D12" s="1391">
        <v>-105731.24287274553</v>
      </c>
      <c r="E12" s="1391">
        <v>-137461.31550009985</v>
      </c>
      <c r="F12" s="1189"/>
      <c r="G12" s="1189"/>
    </row>
    <row r="13" spans="1:7">
      <c r="A13" s="76"/>
    </row>
    <row r="14" spans="1:7">
      <c r="A14" s="76"/>
    </row>
    <row r="15" spans="1:7">
      <c r="A15" s="76"/>
    </row>
    <row r="16" spans="1:7">
      <c r="A16" s="76"/>
    </row>
    <row r="17" spans="1:1">
      <c r="A17" s="76"/>
    </row>
    <row r="18" spans="1:1">
      <c r="A18" s="77"/>
    </row>
    <row r="19" spans="1:1">
      <c r="A19" s="77"/>
    </row>
    <row r="20" spans="1:1">
      <c r="A20" s="54"/>
    </row>
    <row r="21" spans="1:1">
      <c r="A21" s="54"/>
    </row>
    <row r="22" spans="1:1">
      <c r="A22" s="54"/>
    </row>
    <row r="23" spans="1:1">
      <c r="A23" s="54"/>
    </row>
    <row r="24" spans="1:1">
      <c r="A24" s="54"/>
    </row>
    <row r="25" spans="1:1">
      <c r="A25" s="54"/>
    </row>
    <row r="26" spans="1:1">
      <c r="A26" s="54"/>
    </row>
    <row r="27" spans="1:1">
      <c r="A27" s="54"/>
    </row>
    <row r="28" spans="1:1">
      <c r="A28" s="54"/>
    </row>
    <row r="29" spans="1:1">
      <c r="A29" s="54"/>
    </row>
    <row r="30" spans="1:1">
      <c r="A30" s="54"/>
    </row>
    <row r="31" spans="1:1">
      <c r="A31" s="54"/>
    </row>
    <row r="32" spans="1:1">
      <c r="A32" s="54"/>
    </row>
    <row r="33" spans="1:1">
      <c r="A33" s="54"/>
    </row>
    <row r="34" spans="1:1">
      <c r="A34" s="54"/>
    </row>
    <row r="35" spans="1:1">
      <c r="A35" s="54"/>
    </row>
    <row r="36" spans="1:1">
      <c r="A36" s="54"/>
    </row>
    <row r="37" spans="1:1">
      <c r="A37" s="54"/>
    </row>
    <row r="38" spans="1:1">
      <c r="A38" s="54"/>
    </row>
    <row r="39" spans="1:1">
      <c r="A39" s="54"/>
    </row>
    <row r="40" spans="1:1">
      <c r="A40" s="54"/>
    </row>
    <row r="41" spans="1:1">
      <c r="A41" s="54"/>
    </row>
    <row r="42" spans="1:1">
      <c r="A42" s="54"/>
    </row>
    <row r="43" spans="1:1">
      <c r="A43" s="54"/>
    </row>
    <row r="44" spans="1:1">
      <c r="A44" s="54"/>
    </row>
    <row r="45" spans="1:1">
      <c r="A45" s="54"/>
    </row>
    <row r="46" spans="1:1">
      <c r="A46" s="54"/>
    </row>
  </sheetData>
  <mergeCells count="2">
    <mergeCell ref="D5:E5"/>
    <mergeCell ref="F5:G5"/>
  </mergeCells>
  <hyperlinks>
    <hyperlink ref="G1" location="Índice!A1" display="Voltar ao Índice" xr:uid="{5D750E14-3DE5-4103-98B0-1C367A0DA8CE}"/>
  </hyperlinks>
  <pageMargins left="0.7" right="0.7" top="0.75" bottom="0.75" header="0.3" footer="0.3"/>
  <pageSetup paperSize="9" scale="75" orientation="landscape" r:id="rId1"/>
  <headerFooter>
    <oddHeader>&amp;CEN
Annex XX</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9E498D-DCA7-4E33-B7F0-E6A6D6B16C2F}">
  <sheetPr>
    <pageSetUpPr fitToPage="1"/>
  </sheetPr>
  <dimension ref="A1:K33"/>
  <sheetViews>
    <sheetView showGridLines="0" zoomScale="80" zoomScaleNormal="80" zoomScalePageLayoutView="60" workbookViewId="0">
      <selection activeCell="B3" sqref="B3:I27"/>
    </sheetView>
  </sheetViews>
  <sheetFormatPr defaultColWidth="9.140625" defaultRowHeight="14.25"/>
  <cols>
    <col min="1" max="1" width="4.7109375" style="44" customWidth="1"/>
    <col min="2" max="2" width="9.5703125" style="1" customWidth="1"/>
    <col min="3" max="3" width="8.140625" style="1" customWidth="1"/>
    <col min="4" max="4" width="6.42578125" style="1" customWidth="1"/>
    <col min="5" max="5" width="68.5703125" style="1" customWidth="1"/>
    <col min="6" max="9" width="24.28515625" style="1" customWidth="1"/>
    <col min="10" max="10" width="4.7109375" style="44" customWidth="1"/>
    <col min="11" max="11" width="19" style="1" customWidth="1"/>
    <col min="12" max="16384" width="9.140625" style="1"/>
  </cols>
  <sheetData>
    <row r="1" spans="1:11" ht="18.75">
      <c r="C1" s="3" t="s">
        <v>1104</v>
      </c>
      <c r="K1" s="66" t="s">
        <v>893</v>
      </c>
    </row>
    <row r="2" spans="1:11">
      <c r="C2" s="153" t="s">
        <v>1039</v>
      </c>
    </row>
    <row r="3" spans="1:11" ht="19.5" customHeight="1">
      <c r="A3" s="425"/>
      <c r="B3" s="447"/>
      <c r="C3" s="447"/>
      <c r="D3" s="447"/>
      <c r="E3" s="447"/>
      <c r="F3" s="448" t="s">
        <v>4</v>
      </c>
      <c r="G3" s="448" t="s">
        <v>5</v>
      </c>
      <c r="H3" s="448" t="s">
        <v>6</v>
      </c>
      <c r="I3" s="448" t="s">
        <v>41</v>
      </c>
      <c r="J3" s="425"/>
    </row>
    <row r="4" spans="1:11" ht="35.1" customHeight="1" thickBot="1">
      <c r="A4" s="56"/>
      <c r="B4" s="447"/>
      <c r="C4" s="1853"/>
      <c r="D4" s="1853"/>
      <c r="E4" s="1853"/>
      <c r="F4" s="534" t="s">
        <v>1105</v>
      </c>
      <c r="G4" s="534" t="s">
        <v>1106</v>
      </c>
      <c r="H4" s="534" t="s">
        <v>1107</v>
      </c>
      <c r="I4" s="580" t="s">
        <v>1108</v>
      </c>
      <c r="J4" s="56"/>
    </row>
    <row r="5" spans="1:11" ht="19.5" customHeight="1">
      <c r="A5" s="425"/>
      <c r="B5" s="698">
        <v>1</v>
      </c>
      <c r="C5" s="1854" t="s">
        <v>1109</v>
      </c>
      <c r="D5" s="1854"/>
      <c r="E5" s="453" t="s">
        <v>1110</v>
      </c>
      <c r="F5" s="1562">
        <v>11</v>
      </c>
      <c r="G5" s="1562">
        <v>6</v>
      </c>
      <c r="H5" s="1562">
        <v>53</v>
      </c>
      <c r="I5" s="1562">
        <v>40</v>
      </c>
      <c r="J5" s="425"/>
    </row>
    <row r="6" spans="1:11" ht="19.5" customHeight="1">
      <c r="A6" s="425"/>
      <c r="B6" s="699">
        <v>2</v>
      </c>
      <c r="C6" s="1855"/>
      <c r="D6" s="1855"/>
      <c r="E6" s="449" t="s">
        <v>1111</v>
      </c>
      <c r="F6" s="1563">
        <v>1662.6716299999998</v>
      </c>
      <c r="G6" s="1563">
        <v>3564.7564899999998</v>
      </c>
      <c r="H6" s="1563">
        <v>8607.441513927437</v>
      </c>
      <c r="I6" s="1563">
        <v>4044.7923387107644</v>
      </c>
      <c r="J6" s="425"/>
    </row>
    <row r="7" spans="1:11" ht="19.5" customHeight="1">
      <c r="A7" s="425"/>
      <c r="B7" s="699">
        <v>3</v>
      </c>
      <c r="C7" s="1855"/>
      <c r="D7" s="1855"/>
      <c r="E7" s="450" t="s">
        <v>1112</v>
      </c>
      <c r="F7" s="1563">
        <v>1662.6716299999998</v>
      </c>
      <c r="G7" s="1563">
        <v>3564.7564899999998</v>
      </c>
      <c r="H7" s="1563">
        <v>8607.441513927437</v>
      </c>
      <c r="I7" s="1563">
        <v>4044.7923387107644</v>
      </c>
      <c r="J7" s="425"/>
    </row>
    <row r="8" spans="1:11" ht="19.5" customHeight="1">
      <c r="A8" s="425"/>
      <c r="B8" s="699">
        <v>4</v>
      </c>
      <c r="C8" s="1855"/>
      <c r="D8" s="1855"/>
      <c r="E8" s="450" t="s">
        <v>1113</v>
      </c>
      <c r="F8" s="1564"/>
      <c r="G8" s="1564"/>
      <c r="H8" s="1564"/>
      <c r="I8" s="1564"/>
      <c r="J8" s="425"/>
    </row>
    <row r="9" spans="1:11" ht="19.5" customHeight="1">
      <c r="A9" s="425"/>
      <c r="B9" s="699" t="s">
        <v>1114</v>
      </c>
      <c r="C9" s="1855"/>
      <c r="D9" s="1855"/>
      <c r="E9" s="451" t="s">
        <v>1115</v>
      </c>
      <c r="F9" s="1563">
        <v>0</v>
      </c>
      <c r="G9" s="1563">
        <v>0</v>
      </c>
      <c r="H9" s="1563">
        <v>0</v>
      </c>
      <c r="I9" s="1563">
        <v>0</v>
      </c>
      <c r="J9" s="425"/>
    </row>
    <row r="10" spans="1:11" ht="24.95" customHeight="1">
      <c r="A10" s="425"/>
      <c r="B10" s="699">
        <v>5</v>
      </c>
      <c r="C10" s="1855"/>
      <c r="D10" s="1855"/>
      <c r="E10" s="451" t="s">
        <v>1116</v>
      </c>
      <c r="F10" s="1563">
        <v>0</v>
      </c>
      <c r="G10" s="1563">
        <v>0</v>
      </c>
      <c r="H10" s="1563">
        <v>0</v>
      </c>
      <c r="I10" s="1563">
        <v>0</v>
      </c>
      <c r="J10" s="425"/>
    </row>
    <row r="11" spans="1:11" ht="19.5" customHeight="1">
      <c r="A11" s="425"/>
      <c r="B11" s="699" t="s">
        <v>1117</v>
      </c>
      <c r="C11" s="1855"/>
      <c r="D11" s="1855"/>
      <c r="E11" s="450" t="s">
        <v>1118</v>
      </c>
      <c r="F11" s="1563">
        <v>0</v>
      </c>
      <c r="G11" s="1563">
        <v>0</v>
      </c>
      <c r="H11" s="1563">
        <v>0</v>
      </c>
      <c r="I11" s="1563">
        <v>0</v>
      </c>
      <c r="J11" s="425"/>
    </row>
    <row r="12" spans="1:11" ht="19.5" customHeight="1">
      <c r="A12" s="425"/>
      <c r="B12" s="699">
        <v>6</v>
      </c>
      <c r="C12" s="1855"/>
      <c r="D12" s="1855"/>
      <c r="E12" s="450" t="s">
        <v>1113</v>
      </c>
      <c r="F12" s="1564"/>
      <c r="G12" s="1564"/>
      <c r="H12" s="1564"/>
      <c r="I12" s="1564"/>
      <c r="J12" s="425"/>
    </row>
    <row r="13" spans="1:11" ht="19.5" customHeight="1">
      <c r="A13" s="425"/>
      <c r="B13" s="699">
        <v>7</v>
      </c>
      <c r="C13" s="1855"/>
      <c r="D13" s="1855"/>
      <c r="E13" s="450" t="s">
        <v>1119</v>
      </c>
      <c r="F13" s="1563">
        <v>0</v>
      </c>
      <c r="G13" s="1563">
        <v>0</v>
      </c>
      <c r="H13" s="1563">
        <v>0</v>
      </c>
      <c r="I13" s="1563">
        <v>0</v>
      </c>
      <c r="J13" s="425"/>
    </row>
    <row r="14" spans="1:11" ht="19.5" customHeight="1">
      <c r="A14" s="425"/>
      <c r="B14" s="701">
        <v>8</v>
      </c>
      <c r="C14" s="1856"/>
      <c r="D14" s="1856"/>
      <c r="E14" s="702" t="s">
        <v>1113</v>
      </c>
      <c r="F14" s="1565"/>
      <c r="G14" s="1565"/>
      <c r="H14" s="1565"/>
      <c r="I14" s="1565"/>
      <c r="J14" s="425"/>
    </row>
    <row r="15" spans="1:11" ht="19.5" customHeight="1">
      <c r="A15" s="425"/>
      <c r="B15" s="584">
        <v>9</v>
      </c>
      <c r="C15" s="1857" t="s">
        <v>1120</v>
      </c>
      <c r="D15" s="1857"/>
      <c r="E15" s="546" t="s">
        <v>1121</v>
      </c>
      <c r="F15" s="1566">
        <v>11</v>
      </c>
      <c r="G15" s="1566">
        <v>6</v>
      </c>
      <c r="H15" s="1566">
        <v>53</v>
      </c>
      <c r="I15" s="1566">
        <v>40</v>
      </c>
      <c r="J15" s="425"/>
    </row>
    <row r="16" spans="1:11" ht="19.5" customHeight="1">
      <c r="A16" s="425"/>
      <c r="B16" s="699">
        <v>10</v>
      </c>
      <c r="C16" s="1858"/>
      <c r="D16" s="1858"/>
      <c r="E16" s="449" t="s">
        <v>1122</v>
      </c>
      <c r="F16" s="1563">
        <v>0</v>
      </c>
      <c r="G16" s="1563">
        <v>2566.7530000000002</v>
      </c>
      <c r="H16" s="1563">
        <v>1176.9965</v>
      </c>
      <c r="I16" s="1563">
        <v>600.28286000000003</v>
      </c>
      <c r="J16" s="425"/>
    </row>
    <row r="17" spans="1:10" ht="19.5" customHeight="1">
      <c r="A17" s="425"/>
      <c r="B17" s="699">
        <v>11</v>
      </c>
      <c r="C17" s="1858"/>
      <c r="D17" s="1858"/>
      <c r="E17" s="450" t="s">
        <v>1112</v>
      </c>
      <c r="F17" s="1563">
        <v>0</v>
      </c>
      <c r="G17" s="1563">
        <v>616.16449999999998</v>
      </c>
      <c r="H17" s="1563">
        <v>602.09749999999997</v>
      </c>
      <c r="I17" s="1563">
        <v>429.28285999999997</v>
      </c>
      <c r="J17" s="425"/>
    </row>
    <row r="18" spans="1:10" ht="19.5" customHeight="1">
      <c r="A18" s="425"/>
      <c r="B18" s="699">
        <v>12</v>
      </c>
      <c r="C18" s="1858"/>
      <c r="D18" s="1858"/>
      <c r="E18" s="452" t="s">
        <v>1123</v>
      </c>
      <c r="F18" s="1563">
        <v>0</v>
      </c>
      <c r="G18" s="1563">
        <v>246.46580000000003</v>
      </c>
      <c r="H18" s="1563">
        <v>234.82</v>
      </c>
      <c r="I18" s="1563">
        <v>65.900000000000006</v>
      </c>
      <c r="J18" s="425"/>
    </row>
    <row r="19" spans="1:10" ht="19.5" customHeight="1">
      <c r="A19" s="425"/>
      <c r="B19" s="699" t="s">
        <v>1124</v>
      </c>
      <c r="C19" s="1858"/>
      <c r="D19" s="1858"/>
      <c r="E19" s="451" t="s">
        <v>1115</v>
      </c>
      <c r="F19" s="1563">
        <v>0</v>
      </c>
      <c r="G19" s="1563">
        <v>1950.5885000000001</v>
      </c>
      <c r="H19" s="1563">
        <v>574.899</v>
      </c>
      <c r="I19" s="1563">
        <v>171</v>
      </c>
      <c r="J19" s="425"/>
    </row>
    <row r="20" spans="1:10" ht="19.5" customHeight="1">
      <c r="A20" s="425"/>
      <c r="B20" s="699" t="s">
        <v>1125</v>
      </c>
      <c r="C20" s="1858"/>
      <c r="D20" s="1858"/>
      <c r="E20" s="452" t="s">
        <v>1123</v>
      </c>
      <c r="F20" s="1563">
        <v>0</v>
      </c>
      <c r="G20" s="1563">
        <v>780.23500000000001</v>
      </c>
      <c r="H20" s="1563">
        <v>228.87700000000001</v>
      </c>
      <c r="I20" s="1563">
        <v>65.900000000000006</v>
      </c>
      <c r="J20" s="425"/>
    </row>
    <row r="21" spans="1:10" ht="25.5" customHeight="1">
      <c r="A21" s="425"/>
      <c r="B21" s="699" t="s">
        <v>1126</v>
      </c>
      <c r="C21" s="1858"/>
      <c r="D21" s="1858"/>
      <c r="E21" s="451" t="s">
        <v>1116</v>
      </c>
      <c r="F21" s="1563">
        <v>0</v>
      </c>
      <c r="G21" s="1563">
        <v>0</v>
      </c>
      <c r="H21" s="1563">
        <v>0</v>
      </c>
      <c r="I21" s="1563">
        <v>0</v>
      </c>
      <c r="J21" s="425"/>
    </row>
    <row r="22" spans="1:10" ht="19.5" customHeight="1">
      <c r="A22" s="425"/>
      <c r="B22" s="699" t="s">
        <v>1127</v>
      </c>
      <c r="C22" s="1858"/>
      <c r="D22" s="1858"/>
      <c r="E22" s="452" t="s">
        <v>1123</v>
      </c>
      <c r="F22" s="1563">
        <v>0</v>
      </c>
      <c r="G22" s="1563">
        <v>0</v>
      </c>
      <c r="H22" s="1563">
        <v>0</v>
      </c>
      <c r="I22" s="1563">
        <v>0</v>
      </c>
      <c r="J22" s="425"/>
    </row>
    <row r="23" spans="1:10" ht="19.5" customHeight="1">
      <c r="A23" s="425"/>
      <c r="B23" s="699" t="s">
        <v>1128</v>
      </c>
      <c r="C23" s="1858"/>
      <c r="D23" s="1858"/>
      <c r="E23" s="450" t="s">
        <v>1118</v>
      </c>
      <c r="F23" s="1563">
        <v>0</v>
      </c>
      <c r="G23" s="1563">
        <v>0</v>
      </c>
      <c r="H23" s="1563">
        <v>0</v>
      </c>
      <c r="I23" s="1563">
        <v>0</v>
      </c>
      <c r="J23" s="425"/>
    </row>
    <row r="24" spans="1:10" ht="19.5" customHeight="1">
      <c r="A24" s="425"/>
      <c r="B24" s="699" t="s">
        <v>1129</v>
      </c>
      <c r="C24" s="1858"/>
      <c r="D24" s="1858"/>
      <c r="E24" s="452" t="s">
        <v>1123</v>
      </c>
      <c r="F24" s="1563">
        <v>0</v>
      </c>
      <c r="G24" s="1563">
        <v>0</v>
      </c>
      <c r="H24" s="1563">
        <v>0</v>
      </c>
      <c r="I24" s="1563">
        <v>0</v>
      </c>
      <c r="J24" s="425"/>
    </row>
    <row r="25" spans="1:10" ht="19.5" customHeight="1">
      <c r="A25" s="425"/>
      <c r="B25" s="699">
        <v>15</v>
      </c>
      <c r="C25" s="1858"/>
      <c r="D25" s="1858"/>
      <c r="E25" s="450" t="s">
        <v>1119</v>
      </c>
      <c r="F25" s="1563">
        <v>0</v>
      </c>
      <c r="G25" s="1563">
        <v>0</v>
      </c>
      <c r="H25" s="1563">
        <v>0</v>
      </c>
      <c r="I25" s="1563">
        <v>0</v>
      </c>
      <c r="J25" s="425"/>
    </row>
    <row r="26" spans="1:10" ht="19.5" customHeight="1">
      <c r="A26" s="425"/>
      <c r="B26" s="703">
        <v>16</v>
      </c>
      <c r="C26" s="1859"/>
      <c r="D26" s="1859"/>
      <c r="E26" s="704" t="s">
        <v>1123</v>
      </c>
      <c r="F26" s="1567">
        <v>0</v>
      </c>
      <c r="G26" s="1567">
        <v>0</v>
      </c>
      <c r="H26" s="1567">
        <v>0</v>
      </c>
      <c r="I26" s="1567">
        <v>0</v>
      </c>
      <c r="J26" s="425"/>
    </row>
    <row r="27" spans="1:10" ht="19.5" customHeight="1" thickBot="1">
      <c r="A27" s="425"/>
      <c r="B27" s="454">
        <v>17</v>
      </c>
      <c r="C27" s="1860" t="s">
        <v>1130</v>
      </c>
      <c r="D27" s="1860"/>
      <c r="E27" s="1860"/>
      <c r="F27" s="1568">
        <v>1662.6716299999998</v>
      </c>
      <c r="G27" s="1568">
        <v>6131.5094900000004</v>
      </c>
      <c r="H27" s="1568">
        <v>9784.4380139274381</v>
      </c>
      <c r="I27" s="1568">
        <v>4645.0751987107651</v>
      </c>
      <c r="J27" s="425"/>
    </row>
    <row r="28" spans="1:10">
      <c r="A28" s="425"/>
      <c r="B28" s="153"/>
      <c r="C28" s="153"/>
      <c r="D28" s="153"/>
      <c r="E28" s="153"/>
      <c r="F28" s="153"/>
      <c r="G28" s="153"/>
      <c r="H28" s="153"/>
      <c r="I28" s="153"/>
      <c r="J28" s="425"/>
    </row>
    <row r="29" spans="1:10">
      <c r="A29" s="425"/>
      <c r="J29" s="425"/>
    </row>
    <row r="30" spans="1:10">
      <c r="A30" s="425"/>
      <c r="J30" s="425"/>
    </row>
    <row r="31" spans="1:10">
      <c r="A31" s="425"/>
      <c r="J31" s="425"/>
    </row>
    <row r="32" spans="1:10">
      <c r="A32" s="57"/>
      <c r="J32" s="57"/>
    </row>
    <row r="33" spans="1:10">
      <c r="A33" s="57"/>
      <c r="J33" s="57"/>
    </row>
  </sheetData>
  <mergeCells count="4">
    <mergeCell ref="C4:E4"/>
    <mergeCell ref="C5:D14"/>
    <mergeCell ref="C15:D26"/>
    <mergeCell ref="C27:E27"/>
  </mergeCells>
  <hyperlinks>
    <hyperlink ref="K1" location="Índice!A1" display="Voltar ao Índice" xr:uid="{267EB180-1022-495D-8A80-FEA6B4695CF2}"/>
  </hyperlinks>
  <pageMargins left="0.70866141732283472" right="0.70866141732283472" top="0.74803149606299213" bottom="0.74803149606299213" header="0.31496062992125984" footer="0.31496062992125984"/>
  <pageSetup paperSize="9" scale="61" fitToHeight="0" orientation="landscape" cellComments="asDisplayed" r:id="rId1"/>
  <headerFooter>
    <oddHeader>&amp;CPT
Anexo XXXIII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E75F7-ADDB-4D3A-AB7D-57C4447BB947}">
  <sheetPr>
    <pageSetUpPr fitToPage="1"/>
  </sheetPr>
  <dimension ref="A1:J32"/>
  <sheetViews>
    <sheetView showGridLines="0" zoomScale="90" zoomScaleNormal="90" zoomScalePageLayoutView="60" workbookViewId="0">
      <selection activeCell="B3" sqref="B3:H18"/>
    </sheetView>
  </sheetViews>
  <sheetFormatPr defaultColWidth="9.140625" defaultRowHeight="14.25"/>
  <cols>
    <col min="1" max="1" width="4.7109375" style="44" customWidth="1"/>
    <col min="2" max="2" width="5" style="1" customWidth="1"/>
    <col min="3" max="3" width="43" style="1" customWidth="1"/>
    <col min="4" max="4" width="62" style="1" customWidth="1"/>
    <col min="5" max="8" width="20.7109375" style="1" customWidth="1"/>
    <col min="9" max="9" width="4.7109375" style="44" customWidth="1"/>
    <col min="10" max="10" width="14.28515625" style="1" bestFit="1" customWidth="1"/>
    <col min="11" max="11" width="23.140625" style="1" customWidth="1"/>
    <col min="12" max="12" width="29.7109375" style="1" customWidth="1"/>
    <col min="13" max="13" width="22" style="1" customWidth="1"/>
    <col min="14" max="14" width="16.42578125" style="1" customWidth="1"/>
    <col min="15" max="15" width="14.85546875" style="1" customWidth="1"/>
    <col min="16" max="16" width="14.5703125" style="1" customWidth="1"/>
    <col min="17" max="17" width="31.5703125" style="1" customWidth="1"/>
    <col min="18" max="16384" width="9.140625" style="1"/>
  </cols>
  <sheetData>
    <row r="1" spans="1:10" ht="18.75">
      <c r="C1" s="3" t="s">
        <v>1131</v>
      </c>
      <c r="J1" s="66" t="s">
        <v>893</v>
      </c>
    </row>
    <row r="2" spans="1:10">
      <c r="C2" s="153" t="s">
        <v>1039</v>
      </c>
    </row>
    <row r="3" spans="1:10" s="446" customFormat="1" ht="24.95" customHeight="1">
      <c r="A3" s="56"/>
      <c r="B3" s="447"/>
      <c r="C3" s="455"/>
      <c r="D3" s="456"/>
      <c r="E3" s="457" t="s">
        <v>4</v>
      </c>
      <c r="F3" s="457" t="s">
        <v>5</v>
      </c>
      <c r="G3" s="457" t="s">
        <v>6</v>
      </c>
      <c r="H3" s="457" t="s">
        <v>41</v>
      </c>
      <c r="I3" s="56"/>
    </row>
    <row r="4" spans="1:10" s="446" customFormat="1" ht="30" customHeight="1" thickBot="1">
      <c r="A4" s="425"/>
      <c r="B4" s="447"/>
      <c r="C4" s="1868"/>
      <c r="D4" s="1868"/>
      <c r="E4" s="459" t="s">
        <v>1105</v>
      </c>
      <c r="F4" s="459" t="s">
        <v>1106</v>
      </c>
      <c r="G4" s="459" t="s">
        <v>1107</v>
      </c>
      <c r="H4" s="459" t="s">
        <v>1108</v>
      </c>
      <c r="I4" s="425"/>
    </row>
    <row r="5" spans="1:10" ht="19.5" customHeight="1">
      <c r="A5" s="425"/>
      <c r="B5" s="705"/>
      <c r="C5" s="1869" t="s">
        <v>1132</v>
      </c>
      <c r="D5" s="1869"/>
      <c r="E5" s="1869"/>
      <c r="F5" s="1869"/>
      <c r="G5" s="1869"/>
      <c r="H5" s="1869"/>
      <c r="I5" s="425"/>
    </row>
    <row r="6" spans="1:10" ht="19.5" customHeight="1">
      <c r="A6" s="425"/>
      <c r="B6" s="706">
        <v>1</v>
      </c>
      <c r="C6" s="1864" t="s">
        <v>1133</v>
      </c>
      <c r="D6" s="1864"/>
      <c r="E6" s="1148">
        <v>0</v>
      </c>
      <c r="F6" s="1148">
        <v>0</v>
      </c>
      <c r="G6" s="1148">
        <v>0</v>
      </c>
      <c r="H6" s="1148">
        <v>0</v>
      </c>
      <c r="I6" s="425"/>
    </row>
    <row r="7" spans="1:10" ht="19.5" customHeight="1">
      <c r="A7" s="425"/>
      <c r="B7" s="706">
        <v>2</v>
      </c>
      <c r="C7" s="1867" t="s">
        <v>1134</v>
      </c>
      <c r="D7" s="1867"/>
      <c r="E7" s="1149">
        <v>0</v>
      </c>
      <c r="F7" s="1149">
        <v>0</v>
      </c>
      <c r="G7" s="1149">
        <v>0</v>
      </c>
      <c r="H7" s="1149">
        <v>0</v>
      </c>
      <c r="I7" s="425"/>
    </row>
    <row r="8" spans="1:10" ht="24.95" customHeight="1">
      <c r="A8" s="425"/>
      <c r="B8" s="706">
        <v>3</v>
      </c>
      <c r="C8" s="1870" t="s">
        <v>1135</v>
      </c>
      <c r="D8" s="1870"/>
      <c r="E8" s="1149">
        <v>0</v>
      </c>
      <c r="F8" s="1149">
        <v>0</v>
      </c>
      <c r="G8" s="1149">
        <v>0</v>
      </c>
      <c r="H8" s="1149">
        <v>0</v>
      </c>
      <c r="I8" s="425"/>
    </row>
    <row r="9" spans="1:10" ht="19.5" customHeight="1">
      <c r="A9" s="425"/>
      <c r="B9" s="707"/>
      <c r="C9" s="1866" t="s">
        <v>1136</v>
      </c>
      <c r="D9" s="1866"/>
      <c r="E9" s="1866"/>
      <c r="F9" s="1866"/>
      <c r="G9" s="1866"/>
      <c r="H9" s="1866"/>
      <c r="I9" s="425"/>
    </row>
    <row r="10" spans="1:10" ht="24.95" customHeight="1">
      <c r="A10" s="425"/>
      <c r="B10" s="706">
        <v>4</v>
      </c>
      <c r="C10" s="1864" t="s">
        <v>1137</v>
      </c>
      <c r="D10" s="1864"/>
      <c r="E10" s="1150">
        <v>0</v>
      </c>
      <c r="F10" s="1150">
        <v>0</v>
      </c>
      <c r="G10" s="1150">
        <v>0</v>
      </c>
      <c r="H10" s="1150">
        <v>0</v>
      </c>
      <c r="I10" s="425"/>
    </row>
    <row r="11" spans="1:10" ht="24.95" customHeight="1">
      <c r="A11" s="425"/>
      <c r="B11" s="706">
        <v>5</v>
      </c>
      <c r="C11" s="1865" t="s">
        <v>1138</v>
      </c>
      <c r="D11" s="1865"/>
      <c r="E11" s="1151">
        <v>0</v>
      </c>
      <c r="F11" s="1151">
        <v>0</v>
      </c>
      <c r="G11" s="1151">
        <v>0</v>
      </c>
      <c r="H11" s="1151">
        <v>0</v>
      </c>
      <c r="I11" s="425"/>
    </row>
    <row r="12" spans="1:10" ht="19.5" customHeight="1">
      <c r="A12" s="425"/>
      <c r="B12" s="707"/>
      <c r="C12" s="1866" t="s">
        <v>1139</v>
      </c>
      <c r="D12" s="1866"/>
      <c r="E12" s="1866"/>
      <c r="F12" s="1866"/>
      <c r="G12" s="1866"/>
      <c r="H12" s="1866"/>
      <c r="I12" s="425"/>
    </row>
    <row r="13" spans="1:10" ht="19.5" customHeight="1">
      <c r="A13" s="425"/>
      <c r="B13" s="706">
        <v>6</v>
      </c>
      <c r="C13" s="1864" t="s">
        <v>1140</v>
      </c>
      <c r="D13" s="1864"/>
      <c r="E13" s="1148">
        <v>0</v>
      </c>
      <c r="F13" s="1148">
        <v>0</v>
      </c>
      <c r="G13" s="1148">
        <v>0</v>
      </c>
      <c r="H13" s="1148">
        <v>3</v>
      </c>
      <c r="I13" s="425"/>
    </row>
    <row r="14" spans="1:10" ht="19.5" customHeight="1">
      <c r="A14" s="425"/>
      <c r="B14" s="706">
        <v>7</v>
      </c>
      <c r="C14" s="1867" t="s">
        <v>1141</v>
      </c>
      <c r="D14" s="1867"/>
      <c r="E14" s="1149">
        <v>0</v>
      </c>
      <c r="F14" s="1149">
        <v>0</v>
      </c>
      <c r="G14" s="1149">
        <v>0</v>
      </c>
      <c r="H14" s="1149">
        <v>254.78286</v>
      </c>
      <c r="I14" s="425"/>
    </row>
    <row r="15" spans="1:10" ht="19.5" customHeight="1">
      <c r="A15" s="425"/>
      <c r="B15" s="706">
        <v>8</v>
      </c>
      <c r="C15" s="1861" t="s">
        <v>1142</v>
      </c>
      <c r="D15" s="1861"/>
      <c r="E15" s="1149">
        <v>0</v>
      </c>
      <c r="F15" s="1149">
        <v>0</v>
      </c>
      <c r="G15" s="1149">
        <v>0</v>
      </c>
      <c r="H15" s="1149">
        <v>254.78286</v>
      </c>
      <c r="I15" s="425"/>
    </row>
    <row r="16" spans="1:10" ht="19.5" customHeight="1">
      <c r="A16" s="425"/>
      <c r="B16" s="706">
        <v>9</v>
      </c>
      <c r="C16" s="1861" t="s">
        <v>1143</v>
      </c>
      <c r="D16" s="1861"/>
      <c r="E16" s="1149">
        <v>0</v>
      </c>
      <c r="F16" s="1149">
        <v>0</v>
      </c>
      <c r="G16" s="1149">
        <v>0</v>
      </c>
      <c r="H16" s="1149">
        <v>0</v>
      </c>
      <c r="I16" s="425"/>
    </row>
    <row r="17" spans="1:9" ht="24.95" customHeight="1">
      <c r="A17" s="425"/>
      <c r="B17" s="706">
        <v>10</v>
      </c>
      <c r="C17" s="1861" t="s">
        <v>1144</v>
      </c>
      <c r="D17" s="1861"/>
      <c r="E17" s="1149">
        <v>0</v>
      </c>
      <c r="F17" s="1149">
        <v>0</v>
      </c>
      <c r="G17" s="1149">
        <v>0</v>
      </c>
      <c r="H17" s="1149">
        <v>0</v>
      </c>
      <c r="I17" s="425"/>
    </row>
    <row r="18" spans="1:9" ht="19.5" customHeight="1" thickBot="1">
      <c r="A18" s="425"/>
      <c r="B18" s="708">
        <v>11</v>
      </c>
      <c r="C18" s="1862" t="s">
        <v>1145</v>
      </c>
      <c r="D18" s="1862"/>
      <c r="E18" s="1569">
        <v>0</v>
      </c>
      <c r="F18" s="1569">
        <v>0</v>
      </c>
      <c r="G18" s="1569">
        <v>0</v>
      </c>
      <c r="H18" s="1569">
        <v>200</v>
      </c>
      <c r="I18" s="425"/>
    </row>
    <row r="19" spans="1:9" s="446" customFormat="1">
      <c r="A19" s="425"/>
      <c r="I19" s="425"/>
    </row>
    <row r="20" spans="1:9" s="446" customFormat="1">
      <c r="A20" s="425"/>
      <c r="I20" s="425"/>
    </row>
    <row r="21" spans="1:9">
      <c r="A21" s="425"/>
      <c r="I21" s="425"/>
    </row>
    <row r="22" spans="1:9">
      <c r="A22" s="425"/>
      <c r="I22" s="425"/>
    </row>
    <row r="23" spans="1:9">
      <c r="A23" s="425"/>
      <c r="I23" s="425"/>
    </row>
    <row r="24" spans="1:9">
      <c r="A24" s="425"/>
      <c r="C24" s="1863"/>
      <c r="D24" s="1863"/>
      <c r="E24" s="1863"/>
      <c r="F24" s="1863"/>
      <c r="G24" s="1863"/>
      <c r="H24" s="1863"/>
      <c r="I24" s="425"/>
    </row>
    <row r="25" spans="1:9">
      <c r="A25" s="425"/>
      <c r="I25" s="425"/>
    </row>
    <row r="26" spans="1:9">
      <c r="A26" s="425"/>
      <c r="I26" s="425"/>
    </row>
    <row r="27" spans="1:9">
      <c r="A27" s="425"/>
      <c r="I27" s="425"/>
    </row>
    <row r="28" spans="1:9" ht="29.25" customHeight="1">
      <c r="A28" s="425"/>
      <c r="I28" s="425"/>
    </row>
    <row r="29" spans="1:9">
      <c r="A29" s="425"/>
      <c r="I29" s="425"/>
    </row>
    <row r="30" spans="1:9">
      <c r="A30" s="425"/>
      <c r="I30" s="425"/>
    </row>
    <row r="31" spans="1:9">
      <c r="A31" s="57"/>
      <c r="I31" s="57"/>
    </row>
    <row r="32" spans="1:9">
      <c r="A32" s="57"/>
      <c r="I32" s="57"/>
    </row>
  </sheetData>
  <mergeCells count="16">
    <mergeCell ref="C9:H9"/>
    <mergeCell ref="C4:D4"/>
    <mergeCell ref="C5:H5"/>
    <mergeCell ref="C6:D6"/>
    <mergeCell ref="C7:D7"/>
    <mergeCell ref="C8:D8"/>
    <mergeCell ref="C16:D16"/>
    <mergeCell ref="C17:D17"/>
    <mergeCell ref="C18:D18"/>
    <mergeCell ref="C24:H24"/>
    <mergeCell ref="C10:D10"/>
    <mergeCell ref="C11:D11"/>
    <mergeCell ref="C12:H12"/>
    <mergeCell ref="C13:D13"/>
    <mergeCell ref="C14:D14"/>
    <mergeCell ref="C15:D15"/>
  </mergeCells>
  <hyperlinks>
    <hyperlink ref="J1" location="Índice!A1" display="Voltar ao Índice" xr:uid="{901E8A51-BE2B-48A3-BA38-09FB113425AC}"/>
  </hyperlinks>
  <pageMargins left="0.70866141732283472" right="0.70866141732283472" top="0.74803149606299213" bottom="0.74803149606299213" header="0.31496062992125984" footer="0.31496062992125984"/>
  <pageSetup paperSize="9" scale="60" fitToHeight="0" orientation="landscape" cellComments="asDisplayed" r:id="rId1"/>
  <headerFooter>
    <oddHeader>&amp;CPT
Anexo XXXIII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2989-0EBD-4841-8244-1FFBADD360D6}">
  <sheetPr>
    <pageSetUpPr fitToPage="1"/>
  </sheetPr>
  <dimension ref="A1:Z33"/>
  <sheetViews>
    <sheetView showGridLines="0" zoomScale="80" zoomScaleNormal="80" zoomScalePageLayoutView="70" workbookViewId="0">
      <selection activeCell="B4" sqref="B4:K30"/>
    </sheetView>
  </sheetViews>
  <sheetFormatPr defaultColWidth="9.140625" defaultRowHeight="14.25"/>
  <cols>
    <col min="1" max="1" width="4.7109375" style="44" customWidth="1"/>
    <col min="2" max="2" width="3.7109375" style="1" bestFit="1" customWidth="1"/>
    <col min="3" max="3" width="60" style="1" customWidth="1"/>
    <col min="4" max="8" width="22.7109375" style="1" customWidth="1"/>
    <col min="9" max="9" width="22.7109375" style="82" customWidth="1"/>
    <col min="10" max="11" width="22.7109375" style="1" customWidth="1"/>
    <col min="12" max="12" width="4.7109375" style="44" customWidth="1"/>
    <col min="13" max="13" width="18.42578125" style="1" customWidth="1"/>
    <col min="14" max="14" width="255.7109375" style="1" bestFit="1" customWidth="1"/>
    <col min="15" max="16384" width="9.140625" style="1"/>
  </cols>
  <sheetData>
    <row r="1" spans="1:26" ht="18.75">
      <c r="C1" s="3" t="s">
        <v>1146</v>
      </c>
      <c r="M1" s="66" t="s">
        <v>893</v>
      </c>
    </row>
    <row r="2" spans="1:26" ht="14.25" customHeight="1">
      <c r="C2" s="153" t="s">
        <v>1039</v>
      </c>
      <c r="D2" s="83"/>
      <c r="E2" s="83"/>
      <c r="F2" s="83"/>
      <c r="G2" s="83"/>
      <c r="H2" s="83"/>
      <c r="I2" s="84"/>
      <c r="J2" s="83"/>
    </row>
    <row r="3" spans="1:26" s="153" customFormat="1">
      <c r="A3" s="425"/>
      <c r="E3" s="568"/>
      <c r="F3" s="568"/>
      <c r="G3" s="568"/>
      <c r="H3" s="568"/>
      <c r="I3" s="569"/>
      <c r="L3" s="425"/>
    </row>
    <row r="4" spans="1:26" s="447" customFormat="1" ht="15" thickBot="1">
      <c r="A4" s="566"/>
      <c r="D4" s="448" t="s">
        <v>4</v>
      </c>
      <c r="E4" s="448" t="s">
        <v>5</v>
      </c>
      <c r="F4" s="448" t="s">
        <v>6</v>
      </c>
      <c r="G4" s="448" t="s">
        <v>41</v>
      </c>
      <c r="H4" s="448" t="s">
        <v>42</v>
      </c>
      <c r="I4" s="448" t="s">
        <v>96</v>
      </c>
      <c r="J4" s="448" t="s">
        <v>1147</v>
      </c>
      <c r="K4" s="448" t="s">
        <v>1148</v>
      </c>
      <c r="L4" s="566"/>
    </row>
    <row r="5" spans="1:26" s="447" customFormat="1" ht="126" customHeight="1">
      <c r="A5" s="440"/>
      <c r="B5" s="572"/>
      <c r="C5" s="572" t="s">
        <v>1149</v>
      </c>
      <c r="D5" s="582" t="s">
        <v>1150</v>
      </c>
      <c r="E5" s="582" t="s">
        <v>1151</v>
      </c>
      <c r="F5" s="582" t="s">
        <v>1152</v>
      </c>
      <c r="G5" s="582" t="s">
        <v>1153</v>
      </c>
      <c r="H5" s="582" t="s">
        <v>1154</v>
      </c>
      <c r="I5" s="582" t="s">
        <v>1587</v>
      </c>
      <c r="J5" s="582" t="s">
        <v>1155</v>
      </c>
      <c r="K5" s="582" t="s">
        <v>1156</v>
      </c>
      <c r="L5" s="440"/>
      <c r="N5" s="570"/>
      <c r="O5" s="532"/>
      <c r="P5" s="532"/>
      <c r="Q5" s="532"/>
      <c r="R5" s="532"/>
      <c r="S5" s="532"/>
      <c r="T5" s="532"/>
      <c r="U5" s="532"/>
      <c r="V5" s="532"/>
      <c r="W5" s="532"/>
      <c r="X5" s="532"/>
      <c r="Y5" s="532"/>
      <c r="Z5" s="532"/>
    </row>
    <row r="6" spans="1:26" s="447" customFormat="1" ht="24.95" customHeight="1">
      <c r="A6" s="440"/>
      <c r="B6" s="573">
        <v>1</v>
      </c>
      <c r="C6" s="574" t="s">
        <v>1105</v>
      </c>
      <c r="D6" s="1570">
        <v>0</v>
      </c>
      <c r="E6" s="1570">
        <v>0</v>
      </c>
      <c r="F6" s="1570">
        <v>0</v>
      </c>
      <c r="G6" s="1570">
        <v>0</v>
      </c>
      <c r="H6" s="1570">
        <v>0</v>
      </c>
      <c r="I6" s="1570">
        <v>0</v>
      </c>
      <c r="J6" s="1570">
        <v>0</v>
      </c>
      <c r="K6" s="1570">
        <v>0</v>
      </c>
      <c r="L6" s="440"/>
    </row>
    <row r="7" spans="1:26" s="447" customFormat="1" ht="24.95" customHeight="1">
      <c r="A7" s="440"/>
      <c r="B7" s="577">
        <v>2</v>
      </c>
      <c r="C7" s="576" t="s">
        <v>1157</v>
      </c>
      <c r="D7" s="1571"/>
      <c r="E7" s="1571"/>
      <c r="F7" s="1571"/>
      <c r="G7" s="1571"/>
      <c r="H7" s="1571"/>
      <c r="I7" s="1571"/>
      <c r="J7" s="1571"/>
      <c r="K7" s="1571"/>
      <c r="L7" s="440"/>
    </row>
    <row r="8" spans="1:26" s="447" customFormat="1" ht="24.95" customHeight="1">
      <c r="A8" s="440"/>
      <c r="B8" s="577">
        <v>3</v>
      </c>
      <c r="C8" s="576" t="s">
        <v>1596</v>
      </c>
      <c r="D8" s="1571"/>
      <c r="E8" s="1571"/>
      <c r="F8" s="1571"/>
      <c r="G8" s="1571"/>
      <c r="H8" s="1571"/>
      <c r="I8" s="1571"/>
      <c r="J8" s="1571"/>
      <c r="K8" s="1571"/>
      <c r="L8" s="440"/>
    </row>
    <row r="9" spans="1:26" s="447" customFormat="1" ht="24.95" customHeight="1">
      <c r="A9" s="440"/>
      <c r="B9" s="577">
        <v>4</v>
      </c>
      <c r="C9" s="576" t="s">
        <v>1158</v>
      </c>
      <c r="D9" s="1571"/>
      <c r="E9" s="1571"/>
      <c r="F9" s="1571"/>
      <c r="G9" s="1571"/>
      <c r="H9" s="1571"/>
      <c r="I9" s="1571"/>
      <c r="J9" s="1571"/>
      <c r="K9" s="1571"/>
      <c r="L9" s="440"/>
    </row>
    <row r="10" spans="1:26" s="447" customFormat="1" ht="24.95" customHeight="1">
      <c r="A10" s="440"/>
      <c r="B10" s="577">
        <v>5</v>
      </c>
      <c r="C10" s="576" t="s">
        <v>1159</v>
      </c>
      <c r="D10" s="1571"/>
      <c r="E10" s="1571"/>
      <c r="F10" s="1571"/>
      <c r="G10" s="1571"/>
      <c r="H10" s="1571"/>
      <c r="I10" s="1571"/>
      <c r="J10" s="1571"/>
      <c r="K10" s="1571"/>
      <c r="L10" s="440"/>
    </row>
    <row r="11" spans="1:26" s="447" customFormat="1" ht="24.95" customHeight="1">
      <c r="A11" s="440"/>
      <c r="B11" s="577">
        <v>6</v>
      </c>
      <c r="C11" s="576" t="s">
        <v>1160</v>
      </c>
      <c r="D11" s="1571"/>
      <c r="E11" s="1571"/>
      <c r="F11" s="1571"/>
      <c r="G11" s="1571"/>
      <c r="H11" s="1571"/>
      <c r="I11" s="1571"/>
      <c r="J11" s="1571"/>
      <c r="K11" s="1571"/>
      <c r="L11" s="440"/>
    </row>
    <row r="12" spans="1:26" s="447" customFormat="1" ht="24.95" customHeight="1">
      <c r="A12" s="440"/>
      <c r="B12" s="577">
        <v>7</v>
      </c>
      <c r="C12" s="576" t="s">
        <v>1161</v>
      </c>
      <c r="D12" s="1571">
        <v>901.09798000000001</v>
      </c>
      <c r="E12" s="1571">
        <v>343.01797999999997</v>
      </c>
      <c r="F12" s="1571">
        <v>558.08000000000004</v>
      </c>
      <c r="G12" s="1571">
        <v>0</v>
      </c>
      <c r="H12" s="1571">
        <v>0</v>
      </c>
      <c r="I12" s="1571">
        <v>0</v>
      </c>
      <c r="J12" s="1571">
        <v>343.01797999999997</v>
      </c>
      <c r="K12" s="1571">
        <v>171.50899999999999</v>
      </c>
      <c r="L12" s="440"/>
    </row>
    <row r="13" spans="1:26" s="447" customFormat="1" ht="24.95" customHeight="1">
      <c r="A13" s="440"/>
      <c r="B13" s="577">
        <v>8</v>
      </c>
      <c r="C13" s="576" t="s">
        <v>1157</v>
      </c>
      <c r="D13" s="1571">
        <v>450.54897999999997</v>
      </c>
      <c r="E13" s="1571">
        <v>171.50898000000001</v>
      </c>
      <c r="F13" s="1571">
        <v>279.04000000000002</v>
      </c>
      <c r="G13" s="1571">
        <v>0</v>
      </c>
      <c r="H13" s="1571">
        <v>0</v>
      </c>
      <c r="I13" s="1571">
        <v>0</v>
      </c>
      <c r="J13" s="1571">
        <v>171.50898000000001</v>
      </c>
      <c r="K13" s="1571">
        <v>0</v>
      </c>
      <c r="L13" s="440"/>
    </row>
    <row r="14" spans="1:26" s="447" customFormat="1" ht="24.95" customHeight="1">
      <c r="A14" s="440"/>
      <c r="B14" s="577">
        <v>9</v>
      </c>
      <c r="C14" s="576" t="s">
        <v>1596</v>
      </c>
      <c r="D14" s="1571">
        <v>450.54899999999998</v>
      </c>
      <c r="E14" s="1571">
        <v>171.50899999999999</v>
      </c>
      <c r="F14" s="1571">
        <v>279.04000000000002</v>
      </c>
      <c r="G14" s="1571">
        <v>0</v>
      </c>
      <c r="H14" s="1571">
        <v>0</v>
      </c>
      <c r="I14" s="1571">
        <v>0</v>
      </c>
      <c r="J14" s="1571">
        <v>171.50899999999999</v>
      </c>
      <c r="K14" s="1571">
        <v>171.50899999999999</v>
      </c>
      <c r="L14" s="440"/>
    </row>
    <row r="15" spans="1:26" s="447" customFormat="1" ht="24.95" customHeight="1">
      <c r="A15" s="440"/>
      <c r="B15" s="577">
        <v>10</v>
      </c>
      <c r="C15" s="576" t="s">
        <v>1158</v>
      </c>
      <c r="D15" s="1571">
        <v>0</v>
      </c>
      <c r="E15" s="1571">
        <v>0</v>
      </c>
      <c r="F15" s="1571">
        <v>0</v>
      </c>
      <c r="G15" s="1571">
        <v>0</v>
      </c>
      <c r="H15" s="1571">
        <v>0</v>
      </c>
      <c r="I15" s="1571">
        <v>0</v>
      </c>
      <c r="J15" s="1571">
        <v>0</v>
      </c>
      <c r="K15" s="1571">
        <v>0</v>
      </c>
      <c r="L15" s="440"/>
    </row>
    <row r="16" spans="1:26" s="447" customFormat="1" ht="24.95" customHeight="1">
      <c r="A16" s="440"/>
      <c r="B16" s="577">
        <v>11</v>
      </c>
      <c r="C16" s="576" t="s">
        <v>1159</v>
      </c>
      <c r="D16" s="1571">
        <v>0</v>
      </c>
      <c r="E16" s="1571">
        <v>0</v>
      </c>
      <c r="F16" s="1571">
        <v>0</v>
      </c>
      <c r="G16" s="1571">
        <v>0</v>
      </c>
      <c r="H16" s="1571">
        <v>0</v>
      </c>
      <c r="I16" s="1571">
        <v>0</v>
      </c>
      <c r="J16" s="1571">
        <v>0</v>
      </c>
      <c r="K16" s="1571">
        <v>0</v>
      </c>
      <c r="L16" s="440"/>
    </row>
    <row r="17" spans="1:14" s="447" customFormat="1" ht="24.95" customHeight="1">
      <c r="A17" s="440"/>
      <c r="B17" s="577">
        <v>12</v>
      </c>
      <c r="C17" s="576" t="s">
        <v>1160</v>
      </c>
      <c r="D17" s="1571">
        <v>0</v>
      </c>
      <c r="E17" s="1571">
        <v>0</v>
      </c>
      <c r="F17" s="1571">
        <v>0</v>
      </c>
      <c r="G17" s="1571">
        <v>0</v>
      </c>
      <c r="H17" s="1571">
        <v>0</v>
      </c>
      <c r="I17" s="1571">
        <v>0</v>
      </c>
      <c r="J17" s="1571">
        <v>0</v>
      </c>
      <c r="K17" s="1571">
        <v>0</v>
      </c>
      <c r="L17" s="440"/>
    </row>
    <row r="18" spans="1:14" s="447" customFormat="1" ht="24.95" customHeight="1">
      <c r="A18" s="440"/>
      <c r="B18" s="577">
        <v>13</v>
      </c>
      <c r="C18" s="576" t="s">
        <v>1107</v>
      </c>
      <c r="D18" s="1571">
        <v>1100.4581606999998</v>
      </c>
      <c r="E18" s="1571">
        <v>276.97197749999998</v>
      </c>
      <c r="F18" s="1571">
        <v>823.48618120000003</v>
      </c>
      <c r="G18" s="1571">
        <v>0</v>
      </c>
      <c r="H18" s="1571">
        <v>0</v>
      </c>
      <c r="I18" s="1571">
        <v>0</v>
      </c>
      <c r="J18" s="1571">
        <v>276.97197749999998</v>
      </c>
      <c r="K18" s="1571">
        <v>223.37097749999998</v>
      </c>
      <c r="L18" s="440"/>
    </row>
    <row r="19" spans="1:14" s="447" customFormat="1" ht="24.95" customHeight="1">
      <c r="A19" s="440"/>
      <c r="B19" s="577">
        <v>14</v>
      </c>
      <c r="C19" s="576" t="s">
        <v>1157</v>
      </c>
      <c r="D19" s="1571">
        <v>465.34399999999999</v>
      </c>
      <c r="E19" s="1571">
        <v>53.600999999999999</v>
      </c>
      <c r="F19" s="1571">
        <v>411.74299999999999</v>
      </c>
      <c r="G19" s="1571">
        <v>0</v>
      </c>
      <c r="H19" s="1571">
        <v>0</v>
      </c>
      <c r="I19" s="1571">
        <v>0</v>
      </c>
      <c r="J19" s="1571">
        <v>53.600999999999999</v>
      </c>
      <c r="K19" s="1571">
        <v>0</v>
      </c>
      <c r="L19" s="440"/>
    </row>
    <row r="20" spans="1:14" s="447" customFormat="1" ht="24.95" customHeight="1">
      <c r="A20" s="440"/>
      <c r="B20" s="577">
        <v>15</v>
      </c>
      <c r="C20" s="576" t="s">
        <v>1596</v>
      </c>
      <c r="D20" s="1571">
        <v>635.11416069999996</v>
      </c>
      <c r="E20" s="1571">
        <v>223.37097749999998</v>
      </c>
      <c r="F20" s="1571">
        <v>411.74318119999998</v>
      </c>
      <c r="G20" s="1571">
        <v>0</v>
      </c>
      <c r="H20" s="1571">
        <v>0</v>
      </c>
      <c r="I20" s="1571">
        <v>0</v>
      </c>
      <c r="J20" s="1571">
        <v>223.37097749999998</v>
      </c>
      <c r="K20" s="1571">
        <v>223.37097749999998</v>
      </c>
      <c r="L20" s="440"/>
    </row>
    <row r="21" spans="1:14" s="447" customFormat="1" ht="24.95" customHeight="1">
      <c r="A21" s="440"/>
      <c r="B21" s="577">
        <v>16</v>
      </c>
      <c r="C21" s="576" t="s">
        <v>1158</v>
      </c>
      <c r="D21" s="1571">
        <v>0</v>
      </c>
      <c r="E21" s="1571">
        <v>0</v>
      </c>
      <c r="F21" s="1571">
        <v>0</v>
      </c>
      <c r="G21" s="1571">
        <v>0</v>
      </c>
      <c r="H21" s="1571">
        <v>0</v>
      </c>
      <c r="I21" s="1571">
        <v>0</v>
      </c>
      <c r="J21" s="1571">
        <v>0</v>
      </c>
      <c r="K21" s="1571">
        <v>0</v>
      </c>
      <c r="L21" s="440"/>
    </row>
    <row r="22" spans="1:14" s="447" customFormat="1" ht="24.95" customHeight="1">
      <c r="A22" s="440"/>
      <c r="B22" s="577">
        <v>17</v>
      </c>
      <c r="C22" s="576" t="s">
        <v>1159</v>
      </c>
      <c r="D22" s="1571">
        <v>0</v>
      </c>
      <c r="E22" s="1571">
        <v>0</v>
      </c>
      <c r="F22" s="1571">
        <v>0</v>
      </c>
      <c r="G22" s="1571">
        <v>0</v>
      </c>
      <c r="H22" s="1571">
        <v>0</v>
      </c>
      <c r="I22" s="1571">
        <v>0</v>
      </c>
      <c r="J22" s="1571">
        <v>0</v>
      </c>
      <c r="K22" s="1571">
        <v>0</v>
      </c>
      <c r="L22" s="440"/>
    </row>
    <row r="23" spans="1:14" s="447" customFormat="1" ht="24.95" customHeight="1">
      <c r="A23" s="440"/>
      <c r="B23" s="577">
        <v>18</v>
      </c>
      <c r="C23" s="576" t="s">
        <v>1160</v>
      </c>
      <c r="D23" s="1571">
        <v>0</v>
      </c>
      <c r="E23" s="1571">
        <v>0</v>
      </c>
      <c r="F23" s="1571">
        <v>0</v>
      </c>
      <c r="G23" s="1571">
        <v>0</v>
      </c>
      <c r="H23" s="1571">
        <v>0</v>
      </c>
      <c r="I23" s="1571">
        <v>0</v>
      </c>
      <c r="J23" s="1571">
        <v>0</v>
      </c>
      <c r="K23" s="1571">
        <v>0</v>
      </c>
      <c r="L23" s="440"/>
    </row>
    <row r="24" spans="1:14" s="447" customFormat="1" ht="24.95" customHeight="1">
      <c r="A24" s="440"/>
      <c r="B24" s="577">
        <v>19</v>
      </c>
      <c r="C24" s="576" t="s">
        <v>1108</v>
      </c>
      <c r="D24" s="1571">
        <v>186.91184920000001</v>
      </c>
      <c r="E24" s="1571">
        <v>25.067849200000001</v>
      </c>
      <c r="F24" s="1571">
        <v>161.84399999999999</v>
      </c>
      <c r="G24" s="1571">
        <v>0</v>
      </c>
      <c r="H24" s="1571">
        <v>0</v>
      </c>
      <c r="I24" s="1571">
        <v>0</v>
      </c>
      <c r="J24" s="1571">
        <v>20.193849199999999</v>
      </c>
      <c r="K24" s="1571">
        <v>20.193849199999999</v>
      </c>
      <c r="L24" s="440"/>
    </row>
    <row r="25" spans="1:14" s="447" customFormat="1" ht="24.95" customHeight="1">
      <c r="A25" s="440"/>
      <c r="B25" s="577">
        <v>20</v>
      </c>
      <c r="C25" s="576" t="s">
        <v>1157</v>
      </c>
      <c r="D25" s="1571">
        <v>85.796000000000006</v>
      </c>
      <c r="E25" s="1571">
        <v>4.8739999999999997</v>
      </c>
      <c r="F25" s="1571">
        <v>80.921999999999997</v>
      </c>
      <c r="G25" s="1571">
        <v>0</v>
      </c>
      <c r="H25" s="1571">
        <v>0</v>
      </c>
      <c r="I25" s="1571">
        <v>0</v>
      </c>
      <c r="J25" s="1571">
        <v>0</v>
      </c>
      <c r="K25" s="1571">
        <v>0</v>
      </c>
      <c r="L25" s="440"/>
      <c r="N25" s="532"/>
    </row>
    <row r="26" spans="1:14" s="447" customFormat="1" ht="24.95" customHeight="1">
      <c r="A26" s="440"/>
      <c r="B26" s="577">
        <v>21</v>
      </c>
      <c r="C26" s="576" t="s">
        <v>1596</v>
      </c>
      <c r="D26" s="1571">
        <v>101.1158492</v>
      </c>
      <c r="E26" s="1571">
        <v>20.193849199999999</v>
      </c>
      <c r="F26" s="1571">
        <v>80.921999999999997</v>
      </c>
      <c r="G26" s="1571">
        <v>0</v>
      </c>
      <c r="H26" s="1571">
        <v>0</v>
      </c>
      <c r="I26" s="1571">
        <v>0</v>
      </c>
      <c r="J26" s="1571">
        <v>20.193849199999999</v>
      </c>
      <c r="K26" s="1571">
        <v>20.193849199999999</v>
      </c>
      <c r="L26" s="440"/>
    </row>
    <row r="27" spans="1:14" s="447" customFormat="1" ht="24.95" customHeight="1">
      <c r="A27" s="440"/>
      <c r="B27" s="577">
        <v>22</v>
      </c>
      <c r="C27" s="576" t="s">
        <v>1158</v>
      </c>
      <c r="D27" s="1571">
        <v>0</v>
      </c>
      <c r="E27" s="1571">
        <v>0</v>
      </c>
      <c r="F27" s="1571">
        <v>0</v>
      </c>
      <c r="G27" s="1571">
        <v>0</v>
      </c>
      <c r="H27" s="1571">
        <v>0</v>
      </c>
      <c r="I27" s="1571">
        <v>0</v>
      </c>
      <c r="J27" s="1571">
        <v>0</v>
      </c>
      <c r="K27" s="1571">
        <v>0</v>
      </c>
      <c r="L27" s="440"/>
    </row>
    <row r="28" spans="1:14" s="447" customFormat="1" ht="24.95" customHeight="1">
      <c r="A28" s="440"/>
      <c r="B28" s="577">
        <v>23</v>
      </c>
      <c r="C28" s="576" t="s">
        <v>1159</v>
      </c>
      <c r="D28" s="1571">
        <v>0</v>
      </c>
      <c r="E28" s="1571">
        <v>0</v>
      </c>
      <c r="F28" s="1571">
        <v>0</v>
      </c>
      <c r="G28" s="1571">
        <v>0</v>
      </c>
      <c r="H28" s="1571">
        <v>0</v>
      </c>
      <c r="I28" s="1571">
        <v>0</v>
      </c>
      <c r="J28" s="1571">
        <v>0</v>
      </c>
      <c r="K28" s="1571">
        <v>0</v>
      </c>
      <c r="L28" s="440"/>
    </row>
    <row r="29" spans="1:14" s="447" customFormat="1" ht="24.95" customHeight="1">
      <c r="A29" s="440"/>
      <c r="B29" s="578">
        <v>24</v>
      </c>
      <c r="C29" s="579" t="s">
        <v>1160</v>
      </c>
      <c r="D29" s="1572">
        <v>0</v>
      </c>
      <c r="E29" s="1572">
        <v>0</v>
      </c>
      <c r="F29" s="1572">
        <v>0</v>
      </c>
      <c r="G29" s="1572">
        <v>0</v>
      </c>
      <c r="H29" s="1572">
        <v>0</v>
      </c>
      <c r="I29" s="1572">
        <v>0</v>
      </c>
      <c r="J29" s="1572">
        <v>0</v>
      </c>
      <c r="K29" s="1572">
        <v>0</v>
      </c>
      <c r="L29" s="440"/>
    </row>
    <row r="30" spans="1:14" s="447" customFormat="1" ht="24.95" customHeight="1" thickBot="1">
      <c r="A30" s="440"/>
      <c r="B30" s="580">
        <v>25</v>
      </c>
      <c r="C30" s="581" t="s">
        <v>1162</v>
      </c>
      <c r="D30" s="1573">
        <v>2188.4679898999998</v>
      </c>
      <c r="E30" s="1573">
        <v>645.0578066999999</v>
      </c>
      <c r="F30" s="1573">
        <v>1543.4101811999999</v>
      </c>
      <c r="G30" s="1573">
        <v>0</v>
      </c>
      <c r="H30" s="1573">
        <v>0</v>
      </c>
      <c r="I30" s="1573">
        <v>0</v>
      </c>
      <c r="J30" s="1573">
        <v>640.18380669999999</v>
      </c>
      <c r="K30" s="1573">
        <v>415.07382669999998</v>
      </c>
      <c r="L30" s="440"/>
    </row>
    <row r="31" spans="1:14" s="447" customFormat="1">
      <c r="A31" s="440"/>
      <c r="I31" s="571"/>
      <c r="L31" s="440"/>
    </row>
    <row r="32" spans="1:14" s="447" customFormat="1">
      <c r="A32" s="440"/>
      <c r="I32" s="571"/>
      <c r="L32" s="440"/>
    </row>
    <row r="33" spans="1:12" s="446" customFormat="1">
      <c r="A33" s="441"/>
      <c r="I33" s="567"/>
      <c r="L33" s="441"/>
    </row>
  </sheetData>
  <hyperlinks>
    <hyperlink ref="M1" location="Índice!A1" display="Voltar ao Índice" xr:uid="{7672A4F0-49AB-46A3-A4F1-3381EDFF63BC}"/>
  </hyperlinks>
  <pageMargins left="0.70866141732283472" right="0.70866141732283472" top="0.74803149606299213" bottom="0.74803149606299213" header="0.31496062992125984" footer="0.31496062992125984"/>
  <pageSetup paperSize="9" scale="65" fitToHeight="0" orientation="landscape" cellComments="asDisplayed" r:id="rId1"/>
  <headerFooter>
    <oddHeader>&amp;CPT
Anexo XXXIII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EAB2C-E15A-4DA2-997B-B748171C940B}">
  <dimension ref="A1:F32"/>
  <sheetViews>
    <sheetView showGridLines="0" zoomScale="90" zoomScaleNormal="90" zoomScalePageLayoutView="70" workbookViewId="0">
      <selection activeCell="B2" sqref="B2"/>
    </sheetView>
  </sheetViews>
  <sheetFormatPr defaultColWidth="9.140625" defaultRowHeight="14.25"/>
  <cols>
    <col min="1" max="1" width="4.7109375" style="44" customWidth="1"/>
    <col min="2" max="2" width="8.7109375" style="5" customWidth="1"/>
    <col min="3" max="3" width="48.28515625" style="5" customWidth="1"/>
    <col min="4" max="4" width="51.5703125" style="5" customWidth="1"/>
    <col min="5" max="5" width="4.7109375" style="44" customWidth="1"/>
    <col min="6" max="6" width="14.28515625" style="5" bestFit="1" customWidth="1"/>
    <col min="7" max="7" width="9.140625" style="5"/>
    <col min="8" max="8" width="42.28515625" style="5" customWidth="1"/>
    <col min="9" max="9" width="48.140625" style="5" customWidth="1"/>
    <col min="10" max="16384" width="9.140625" style="5"/>
  </cols>
  <sheetData>
    <row r="1" spans="1:6" ht="33.75" customHeight="1">
      <c r="B1" s="41" t="s">
        <v>1163</v>
      </c>
      <c r="F1" s="66" t="s">
        <v>893</v>
      </c>
    </row>
    <row r="2" spans="1:6" s="447" customFormat="1" ht="18" customHeight="1" thickBot="1">
      <c r="A2" s="440"/>
      <c r="B2" s="153"/>
      <c r="D2" s="448" t="s">
        <v>4</v>
      </c>
      <c r="E2" s="440"/>
      <c r="F2" s="588"/>
    </row>
    <row r="3" spans="1:6" s="447" customFormat="1" ht="42.75">
      <c r="A3" s="440"/>
      <c r="B3" s="583"/>
      <c r="C3" s="583" t="s">
        <v>1164</v>
      </c>
      <c r="D3" s="587" t="s">
        <v>1165</v>
      </c>
      <c r="E3" s="440"/>
    </row>
    <row r="4" spans="1:6" s="447" customFormat="1" ht="24.95" customHeight="1">
      <c r="A4" s="566"/>
      <c r="B4" s="584">
        <v>1</v>
      </c>
      <c r="C4" s="585" t="s">
        <v>1166</v>
      </c>
      <c r="D4" s="1152">
        <v>3</v>
      </c>
      <c r="E4" s="566"/>
    </row>
    <row r="5" spans="1:6" s="447" customFormat="1" ht="24.95" customHeight="1">
      <c r="A5" s="440"/>
      <c r="B5" s="575">
        <v>2</v>
      </c>
      <c r="C5" s="586" t="s">
        <v>1167</v>
      </c>
      <c r="D5" s="1153">
        <v>0</v>
      </c>
      <c r="E5" s="440"/>
    </row>
    <row r="6" spans="1:6" s="447" customFormat="1" ht="24.95" customHeight="1">
      <c r="A6" s="440"/>
      <c r="B6" s="575">
        <v>3</v>
      </c>
      <c r="C6" s="586" t="s">
        <v>1168</v>
      </c>
      <c r="D6" s="1153">
        <v>0</v>
      </c>
      <c r="E6" s="440"/>
    </row>
    <row r="7" spans="1:6" s="447" customFormat="1" ht="24.95" customHeight="1">
      <c r="A7" s="440"/>
      <c r="B7" s="575">
        <v>4</v>
      </c>
      <c r="C7" s="586" t="s">
        <v>1169</v>
      </c>
      <c r="D7" s="1153">
        <v>0</v>
      </c>
      <c r="E7" s="440"/>
    </row>
    <row r="8" spans="1:6" s="447" customFormat="1" ht="24.95" customHeight="1">
      <c r="A8" s="440"/>
      <c r="B8" s="575">
        <v>5</v>
      </c>
      <c r="C8" s="586" t="s">
        <v>1170</v>
      </c>
      <c r="D8" s="1153">
        <v>0</v>
      </c>
      <c r="E8" s="440"/>
    </row>
    <row r="9" spans="1:6" s="447" customFormat="1" ht="24.95" customHeight="1">
      <c r="A9" s="440"/>
      <c r="B9" s="575">
        <v>6</v>
      </c>
      <c r="C9" s="586" t="s">
        <v>1171</v>
      </c>
      <c r="D9" s="1153">
        <v>0</v>
      </c>
      <c r="E9" s="440"/>
    </row>
    <row r="10" spans="1:6" s="447" customFormat="1" ht="24.95" customHeight="1">
      <c r="A10" s="440"/>
      <c r="B10" s="575">
        <v>7</v>
      </c>
      <c r="C10" s="586" t="s">
        <v>1172</v>
      </c>
      <c r="D10" s="1153">
        <v>0</v>
      </c>
      <c r="E10" s="440"/>
    </row>
    <row r="11" spans="1:6" s="447" customFormat="1" ht="24.95" customHeight="1">
      <c r="A11" s="440"/>
      <c r="B11" s="575">
        <v>8</v>
      </c>
      <c r="C11" s="586" t="s">
        <v>1173</v>
      </c>
      <c r="D11" s="1153">
        <v>0</v>
      </c>
      <c r="E11" s="440"/>
    </row>
    <row r="12" spans="1:6" s="447" customFormat="1" ht="24.95" customHeight="1">
      <c r="A12" s="440"/>
      <c r="B12" s="575">
        <v>9</v>
      </c>
      <c r="C12" s="586" t="s">
        <v>1174</v>
      </c>
      <c r="D12" s="1153">
        <v>0</v>
      </c>
      <c r="E12" s="440"/>
    </row>
    <row r="13" spans="1:6" s="447" customFormat="1" ht="24.95" customHeight="1">
      <c r="A13" s="440"/>
      <c r="B13" s="575">
        <v>10</v>
      </c>
      <c r="C13" s="586" t="s">
        <v>1175</v>
      </c>
      <c r="D13" s="1153">
        <v>0</v>
      </c>
      <c r="E13" s="440"/>
    </row>
    <row r="14" spans="1:6" s="447" customFormat="1" ht="24.95" customHeight="1" thickBot="1">
      <c r="A14" s="440"/>
      <c r="B14" s="891">
        <v>11</v>
      </c>
      <c r="C14" s="1155" t="s">
        <v>1176</v>
      </c>
      <c r="D14" s="1154">
        <v>0</v>
      </c>
      <c r="E14" s="440"/>
    </row>
    <row r="15" spans="1:6">
      <c r="A15" s="440"/>
      <c r="E15" s="440"/>
    </row>
    <row r="16" spans="1:6">
      <c r="A16" s="440"/>
      <c r="E16" s="440"/>
    </row>
    <row r="17" spans="1:5">
      <c r="A17" s="440"/>
      <c r="E17" s="440"/>
    </row>
    <row r="18" spans="1:5" ht="15">
      <c r="A18" s="440"/>
      <c r="D18" s="6"/>
      <c r="E18" s="440"/>
    </row>
    <row r="19" spans="1:5">
      <c r="A19" s="440"/>
      <c r="E19" s="440"/>
    </row>
    <row r="20" spans="1:5">
      <c r="A20" s="440"/>
      <c r="E20" s="440"/>
    </row>
    <row r="21" spans="1:5">
      <c r="A21" s="440"/>
      <c r="E21" s="440"/>
    </row>
    <row r="22" spans="1:5">
      <c r="A22" s="440"/>
      <c r="E22" s="440"/>
    </row>
    <row r="23" spans="1:5">
      <c r="A23" s="440"/>
      <c r="E23" s="440"/>
    </row>
    <row r="24" spans="1:5">
      <c r="A24" s="440"/>
      <c r="E24" s="440"/>
    </row>
    <row r="25" spans="1:5">
      <c r="A25" s="440"/>
      <c r="E25" s="440"/>
    </row>
    <row r="26" spans="1:5">
      <c r="A26" s="440"/>
      <c r="E26" s="440"/>
    </row>
    <row r="27" spans="1:5">
      <c r="A27" s="440"/>
      <c r="E27" s="440"/>
    </row>
    <row r="28" spans="1:5">
      <c r="A28" s="440"/>
      <c r="E28" s="440"/>
    </row>
    <row r="29" spans="1:5">
      <c r="A29" s="440"/>
      <c r="E29" s="440"/>
    </row>
    <row r="30" spans="1:5">
      <c r="A30" s="440"/>
      <c r="E30" s="440"/>
    </row>
    <row r="31" spans="1:5">
      <c r="A31" s="440"/>
      <c r="E31" s="440"/>
    </row>
    <row r="32" spans="1:5">
      <c r="A32" s="441"/>
      <c r="E32" s="441"/>
    </row>
  </sheetData>
  <hyperlinks>
    <hyperlink ref="F1" location="Índice!A1" display="Voltar ao Índice" xr:uid="{FC362A1B-0A7E-4DB0-99A1-EE8285D54D52}"/>
  </hyperlinks>
  <pageMargins left="0.70866141732283472" right="0.70866141732283472" top="0.74803149606299213" bottom="0.74803149606299213" header="0.31496062992125984" footer="0.31496062992125984"/>
  <pageSetup paperSize="9" orientation="landscape" r:id="rId1"/>
  <headerFooter>
    <oddHeader>&amp;CPT 
Anexo XXXIII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2A1DD-A583-410E-9414-E239E474ADBC}">
  <dimension ref="A1:O33"/>
  <sheetViews>
    <sheetView showGridLines="0" zoomScale="90" zoomScaleNormal="90" zoomScalePageLayoutView="70" workbookViewId="0">
      <selection activeCell="B3" sqref="B3:M12"/>
    </sheetView>
  </sheetViews>
  <sheetFormatPr defaultColWidth="9.140625" defaultRowHeight="14.25"/>
  <cols>
    <col min="1" max="1" width="4.7109375" style="44" customWidth="1"/>
    <col min="2" max="2" width="7.42578125" style="1" customWidth="1"/>
    <col min="3" max="3" width="45.7109375" style="1" customWidth="1"/>
    <col min="4" max="13" width="12.7109375" style="1" customWidth="1"/>
    <col min="14" max="14" width="4.7109375" style="44" customWidth="1"/>
    <col min="15" max="15" width="15.7109375" style="1" customWidth="1"/>
    <col min="16" max="16384" width="9.140625" style="1"/>
  </cols>
  <sheetData>
    <row r="1" spans="1:15" ht="18.75">
      <c r="C1" s="3" t="s">
        <v>1177</v>
      </c>
      <c r="O1" s="66" t="s">
        <v>893</v>
      </c>
    </row>
    <row r="2" spans="1:15">
      <c r="A2" s="440"/>
      <c r="C2" s="153" t="s">
        <v>1039</v>
      </c>
      <c r="D2" s="85"/>
      <c r="E2" s="85"/>
      <c r="F2" s="85"/>
      <c r="G2" s="86"/>
      <c r="H2" s="86"/>
      <c r="I2" s="86"/>
      <c r="J2" s="86"/>
      <c r="K2" s="86"/>
      <c r="L2" s="86"/>
      <c r="M2" s="86"/>
      <c r="N2" s="440"/>
    </row>
    <row r="3" spans="1:15" s="447" customFormat="1" ht="20.100000000000001" customHeight="1" thickBot="1">
      <c r="A3" s="440"/>
      <c r="D3" s="448" t="s">
        <v>1178</v>
      </c>
      <c r="E3" s="448" t="s">
        <v>5</v>
      </c>
      <c r="F3" s="448" t="s">
        <v>6</v>
      </c>
      <c r="G3" s="448" t="s">
        <v>41</v>
      </c>
      <c r="H3" s="448" t="s">
        <v>42</v>
      </c>
      <c r="I3" s="448" t="s">
        <v>96</v>
      </c>
      <c r="J3" s="448" t="s">
        <v>97</v>
      </c>
      <c r="K3" s="448" t="s">
        <v>98</v>
      </c>
      <c r="L3" s="448" t="s">
        <v>226</v>
      </c>
      <c r="M3" s="448" t="s">
        <v>227</v>
      </c>
      <c r="N3" s="440"/>
    </row>
    <row r="4" spans="1:15" s="589" customFormat="1" ht="30" customHeight="1">
      <c r="A4" s="566"/>
      <c r="C4" s="590"/>
      <c r="D4" s="1871" t="s">
        <v>1179</v>
      </c>
      <c r="E4" s="1871"/>
      <c r="F4" s="1871"/>
      <c r="G4" s="1871" t="s">
        <v>1180</v>
      </c>
      <c r="H4" s="1871"/>
      <c r="I4" s="1871"/>
      <c r="J4" s="1871"/>
      <c r="K4" s="1871"/>
      <c r="L4" s="1871"/>
      <c r="M4" s="591"/>
      <c r="N4" s="566"/>
    </row>
    <row r="5" spans="1:15" s="589" customFormat="1" ht="80.25" customHeight="1">
      <c r="A5" s="440"/>
      <c r="D5" s="592" t="s">
        <v>1105</v>
      </c>
      <c r="E5" s="592" t="s">
        <v>1161</v>
      </c>
      <c r="F5" s="592" t="s">
        <v>1181</v>
      </c>
      <c r="G5" s="592" t="s">
        <v>1182</v>
      </c>
      <c r="H5" s="592" t="s">
        <v>1183</v>
      </c>
      <c r="I5" s="592" t="s">
        <v>1184</v>
      </c>
      <c r="J5" s="592" t="s">
        <v>1185</v>
      </c>
      <c r="K5" s="592" t="s">
        <v>1186</v>
      </c>
      <c r="L5" s="592" t="s">
        <v>1187</v>
      </c>
      <c r="M5" s="592" t="s">
        <v>1188</v>
      </c>
      <c r="N5" s="440"/>
    </row>
    <row r="6" spans="1:15" s="447" customFormat="1" ht="20.100000000000001" customHeight="1">
      <c r="A6" s="440"/>
      <c r="B6" s="593">
        <v>1</v>
      </c>
      <c r="C6" s="546" t="s">
        <v>1189</v>
      </c>
      <c r="D6" s="1574"/>
      <c r="E6" s="1574"/>
      <c r="F6" s="1574"/>
      <c r="G6" s="1574"/>
      <c r="H6" s="1574"/>
      <c r="I6" s="1574"/>
      <c r="J6" s="1574"/>
      <c r="K6" s="1574"/>
      <c r="L6" s="1574"/>
      <c r="M6" s="1575"/>
      <c r="N6" s="440"/>
    </row>
    <row r="7" spans="1:15" s="447" customFormat="1" ht="20.100000000000001" customHeight="1">
      <c r="A7" s="440"/>
      <c r="B7" s="594">
        <v>2</v>
      </c>
      <c r="C7" s="595" t="s">
        <v>1190</v>
      </c>
      <c r="D7" s="1576">
        <v>11</v>
      </c>
      <c r="E7" s="1576">
        <v>6</v>
      </c>
      <c r="F7" s="1576">
        <v>17</v>
      </c>
      <c r="G7" s="1577"/>
      <c r="H7" s="1577"/>
      <c r="I7" s="1577"/>
      <c r="J7" s="1577"/>
      <c r="K7" s="1577"/>
      <c r="L7" s="1577"/>
      <c r="M7" s="1578"/>
      <c r="N7" s="440"/>
    </row>
    <row r="8" spans="1:15" s="447" customFormat="1" ht="20.100000000000001" customHeight="1">
      <c r="A8" s="440"/>
      <c r="B8" s="594">
        <v>3</v>
      </c>
      <c r="C8" s="596" t="s">
        <v>1191</v>
      </c>
      <c r="D8" s="1577"/>
      <c r="E8" s="1577"/>
      <c r="F8" s="1577"/>
      <c r="G8" s="1579">
        <v>4</v>
      </c>
      <c r="H8" s="1579">
        <v>13</v>
      </c>
      <c r="I8" s="1579">
        <v>6</v>
      </c>
      <c r="J8" s="1579">
        <v>8</v>
      </c>
      <c r="K8" s="1579">
        <v>5</v>
      </c>
      <c r="L8" s="1579">
        <v>17</v>
      </c>
      <c r="M8" s="1578"/>
      <c r="N8" s="440"/>
    </row>
    <row r="9" spans="1:15" s="447" customFormat="1" ht="20.100000000000001" customHeight="1">
      <c r="A9" s="440"/>
      <c r="B9" s="594">
        <v>4</v>
      </c>
      <c r="C9" s="596" t="s">
        <v>1192</v>
      </c>
      <c r="D9" s="1577"/>
      <c r="E9" s="1577"/>
      <c r="F9" s="1577"/>
      <c r="G9" s="1579">
        <v>0</v>
      </c>
      <c r="H9" s="1579">
        <v>4</v>
      </c>
      <c r="I9" s="1579">
        <v>4</v>
      </c>
      <c r="J9" s="1579">
        <v>1</v>
      </c>
      <c r="K9" s="1579">
        <v>23</v>
      </c>
      <c r="L9" s="1579">
        <v>8</v>
      </c>
      <c r="M9" s="1578"/>
      <c r="N9" s="440"/>
    </row>
    <row r="10" spans="1:15" s="447" customFormat="1" ht="20.100000000000001" customHeight="1">
      <c r="A10" s="440"/>
      <c r="B10" s="594">
        <v>5</v>
      </c>
      <c r="C10" s="449" t="s">
        <v>1193</v>
      </c>
      <c r="D10" s="1576">
        <v>1662.6716299999998</v>
      </c>
      <c r="E10" s="1576">
        <v>6131.5094900000004</v>
      </c>
      <c r="F10" s="1576">
        <v>7794.1811199999993</v>
      </c>
      <c r="G10" s="1576">
        <v>845.47991000000002</v>
      </c>
      <c r="H10" s="1576">
        <v>2701.2651100000003</v>
      </c>
      <c r="I10" s="1576">
        <v>2246.3079339274345</v>
      </c>
      <c r="J10" s="1576">
        <v>1379.3049100000001</v>
      </c>
      <c r="K10" s="1576">
        <v>3200.3480800000002</v>
      </c>
      <c r="L10" s="1576">
        <v>4056.8082687107644</v>
      </c>
      <c r="M10" s="1578"/>
      <c r="N10" s="440"/>
    </row>
    <row r="11" spans="1:15" s="447" customFormat="1" ht="20.100000000000001" customHeight="1">
      <c r="A11" s="440"/>
      <c r="B11" s="594">
        <v>6</v>
      </c>
      <c r="C11" s="595" t="s">
        <v>1194</v>
      </c>
      <c r="D11" s="1576">
        <v>0</v>
      </c>
      <c r="E11" s="1576">
        <v>2566.7530000000002</v>
      </c>
      <c r="F11" s="1576">
        <v>2566.7530000000002</v>
      </c>
      <c r="G11" s="1576">
        <v>103</v>
      </c>
      <c r="H11" s="1576">
        <v>347.59500000000003</v>
      </c>
      <c r="I11" s="1576">
        <v>136.5</v>
      </c>
      <c r="J11" s="1576">
        <v>181</v>
      </c>
      <c r="K11" s="1576">
        <v>322.5</v>
      </c>
      <c r="L11" s="1576">
        <v>686.68535999999995</v>
      </c>
      <c r="M11" s="1578"/>
      <c r="N11" s="440"/>
    </row>
    <row r="12" spans="1:15" s="447" customFormat="1" ht="20.100000000000001" customHeight="1" thickBot="1">
      <c r="A12" s="440"/>
      <c r="B12" s="597">
        <v>7</v>
      </c>
      <c r="C12" s="598" t="s">
        <v>1195</v>
      </c>
      <c r="D12" s="1580">
        <v>1662.6716299999998</v>
      </c>
      <c r="E12" s="1580">
        <v>3564.7564899999998</v>
      </c>
      <c r="F12" s="1580">
        <v>5227.4281199999996</v>
      </c>
      <c r="G12" s="1580">
        <v>742.47991000000002</v>
      </c>
      <c r="H12" s="1580">
        <v>2353.6701100000005</v>
      </c>
      <c r="I12" s="1580">
        <v>2109.8079339274345</v>
      </c>
      <c r="J12" s="1580">
        <v>1198.3049100000001</v>
      </c>
      <c r="K12" s="1580">
        <v>2877.8480800000002</v>
      </c>
      <c r="L12" s="1580">
        <v>3370.1229087107649</v>
      </c>
      <c r="M12" s="1581"/>
      <c r="N12" s="440"/>
    </row>
    <row r="13" spans="1:15" s="447" customFormat="1" ht="20.100000000000001" customHeight="1">
      <c r="A13" s="440"/>
      <c r="N13" s="440"/>
    </row>
    <row r="14" spans="1:15" s="446" customFormat="1">
      <c r="A14" s="440"/>
      <c r="N14" s="440"/>
    </row>
    <row r="15" spans="1:15" s="446" customFormat="1">
      <c r="A15" s="440"/>
      <c r="N15" s="440"/>
    </row>
    <row r="16" spans="1:15">
      <c r="A16" s="440"/>
      <c r="N16" s="440"/>
    </row>
    <row r="17" spans="1:14">
      <c r="A17" s="440"/>
      <c r="N17" s="440"/>
    </row>
    <row r="18" spans="1:14">
      <c r="A18" s="440"/>
      <c r="N18" s="440"/>
    </row>
    <row r="19" spans="1:14">
      <c r="A19" s="440"/>
      <c r="N19" s="440"/>
    </row>
    <row r="20" spans="1:14">
      <c r="A20" s="440"/>
      <c r="N20" s="440"/>
    </row>
    <row r="21" spans="1:14">
      <c r="A21" s="440"/>
      <c r="N21" s="440"/>
    </row>
    <row r="22" spans="1:14">
      <c r="A22" s="440"/>
      <c r="N22" s="440"/>
    </row>
    <row r="23" spans="1:14">
      <c r="A23" s="440"/>
      <c r="N23" s="440"/>
    </row>
    <row r="24" spans="1:14">
      <c r="A24" s="440"/>
      <c r="N24" s="440"/>
    </row>
    <row r="25" spans="1:14">
      <c r="A25" s="440"/>
      <c r="N25" s="440"/>
    </row>
    <row r="26" spans="1:14">
      <c r="A26" s="440"/>
      <c r="N26" s="440"/>
    </row>
    <row r="27" spans="1:14">
      <c r="A27" s="440"/>
      <c r="N27" s="440"/>
    </row>
    <row r="28" spans="1:14">
      <c r="A28" s="440"/>
      <c r="N28" s="440"/>
    </row>
    <row r="29" spans="1:14">
      <c r="A29" s="440"/>
      <c r="N29" s="440"/>
    </row>
    <row r="30" spans="1:14">
      <c r="A30" s="440"/>
      <c r="N30" s="440"/>
    </row>
    <row r="31" spans="1:14">
      <c r="A31" s="440"/>
      <c r="N31" s="440"/>
    </row>
    <row r="32" spans="1:14">
      <c r="A32" s="440"/>
      <c r="N32" s="440"/>
    </row>
    <row r="33" spans="1:14">
      <c r="A33" s="441"/>
      <c r="N33" s="441"/>
    </row>
  </sheetData>
  <mergeCells count="2">
    <mergeCell ref="D4:F4"/>
    <mergeCell ref="G4:L4"/>
  </mergeCells>
  <hyperlinks>
    <hyperlink ref="O1" location="Índice!A1" display="Voltar ao Índice" xr:uid="{705BF283-71E6-4C81-92F3-73121C6A2923}"/>
  </hyperlink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&amp;CPT
Anexo XXXIII</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220B9-2DAB-4F52-9423-4DA5F087EFD4}">
  <dimension ref="A1:K50"/>
  <sheetViews>
    <sheetView showGridLines="0" zoomScale="90" zoomScaleNormal="90" workbookViewId="0">
      <selection activeCell="J2" sqref="J2"/>
    </sheetView>
  </sheetViews>
  <sheetFormatPr defaultColWidth="8.7109375" defaultRowHeight="14.25"/>
  <cols>
    <col min="1" max="1" width="4.7109375" style="5" customWidth="1"/>
    <col min="2" max="2" width="4.5703125" style="5" customWidth="1"/>
    <col min="3" max="3" width="68.28515625" style="5" customWidth="1"/>
    <col min="4" max="4" width="21.28515625" style="5" customWidth="1"/>
    <col min="5" max="5" width="32.28515625" style="5" customWidth="1"/>
    <col min="6" max="6" width="4.7109375" style="5" customWidth="1"/>
    <col min="7" max="7" width="13.85546875" style="5" customWidth="1"/>
    <col min="8" max="16384" width="8.7109375" style="5"/>
  </cols>
  <sheetData>
    <row r="1" spans="1:11" ht="18.75">
      <c r="B1" s="3" t="s">
        <v>1277</v>
      </c>
      <c r="C1" s="124"/>
      <c r="E1" s="437"/>
      <c r="G1" s="66" t="s">
        <v>893</v>
      </c>
    </row>
    <row r="2" spans="1:11">
      <c r="E2" s="121"/>
    </row>
    <row r="3" spans="1:11" ht="15" thickBot="1">
      <c r="C3" s="127" t="s">
        <v>21</v>
      </c>
      <c r="E3" s="121"/>
    </row>
    <row r="4" spans="1:11" s="438" customFormat="1" ht="21.75" customHeight="1">
      <c r="C4" s="460"/>
      <c r="D4" s="464" t="s">
        <v>4</v>
      </c>
      <c r="E4" s="464" t="s">
        <v>5</v>
      </c>
    </row>
    <row r="5" spans="1:11" s="438" customFormat="1" ht="21" customHeight="1">
      <c r="A5" s="64"/>
      <c r="C5" s="461"/>
      <c r="D5" s="461" t="s">
        <v>92</v>
      </c>
      <c r="E5" s="438" t="s">
        <v>1278</v>
      </c>
      <c r="F5" s="64"/>
      <c r="J5" s="64"/>
      <c r="K5" s="64"/>
    </row>
    <row r="6" spans="1:11" s="438" customFormat="1" ht="51" customHeight="1" thickBot="1">
      <c r="A6" s="456"/>
      <c r="B6" s="469">
        <v>1</v>
      </c>
      <c r="C6" s="470" t="s">
        <v>1279</v>
      </c>
      <c r="D6" s="469"/>
      <c r="E6" s="469"/>
      <c r="F6" s="456"/>
      <c r="J6" s="456"/>
      <c r="K6" s="456"/>
    </row>
    <row r="7" spans="1:11">
      <c r="A7" s="177"/>
      <c r="F7" s="177"/>
    </row>
    <row r="8" spans="1:11">
      <c r="A8" s="177"/>
      <c r="F8" s="177"/>
    </row>
    <row r="9" spans="1:11">
      <c r="A9" s="177"/>
      <c r="F9" s="177"/>
    </row>
    <row r="10" spans="1:11">
      <c r="A10" s="155"/>
      <c r="F10" s="395"/>
    </row>
    <row r="11" spans="1:11">
      <c r="A11" s="177"/>
      <c r="F11" s="177"/>
    </row>
    <row r="12" spans="1:11">
      <c r="A12" s="155"/>
      <c r="F12" s="395"/>
    </row>
    <row r="13" spans="1:11">
      <c r="A13" s="177"/>
      <c r="F13" s="177"/>
    </row>
    <row r="14" spans="1:11">
      <c r="A14" s="177"/>
      <c r="F14" s="177"/>
    </row>
    <row r="15" spans="1:11">
      <c r="A15" s="177"/>
      <c r="F15" s="177"/>
    </row>
    <row r="16" spans="1:11">
      <c r="A16" s="155"/>
      <c r="F16" s="395"/>
    </row>
    <row r="17" spans="1:6">
      <c r="A17" s="177"/>
      <c r="F17" s="177"/>
    </row>
    <row r="18" spans="1:6">
      <c r="A18" s="177"/>
      <c r="F18" s="177"/>
    </row>
    <row r="19" spans="1:6">
      <c r="A19" s="177"/>
      <c r="F19" s="177"/>
    </row>
    <row r="20" spans="1:6">
      <c r="A20" s="177"/>
      <c r="F20" s="177"/>
    </row>
    <row r="21" spans="1:6">
      <c r="A21" s="155"/>
      <c r="F21" s="395"/>
    </row>
    <row r="22" spans="1:6">
      <c r="A22" s="177"/>
      <c r="F22" s="177"/>
    </row>
    <row r="23" spans="1:6">
      <c r="A23" s="177"/>
      <c r="F23" s="177"/>
    </row>
    <row r="24" spans="1:6">
      <c r="A24" s="177"/>
      <c r="F24" s="177"/>
    </row>
    <row r="25" spans="1:6">
      <c r="A25" s="177"/>
      <c r="F25" s="177"/>
    </row>
    <row r="26" spans="1:6">
      <c r="A26" s="177"/>
      <c r="F26" s="177"/>
    </row>
    <row r="27" spans="1:6">
      <c r="A27" s="177"/>
      <c r="F27" s="177"/>
    </row>
    <row r="28" spans="1:6">
      <c r="A28" s="177"/>
      <c r="F28" s="177"/>
    </row>
    <row r="29" spans="1:6">
      <c r="A29" s="177"/>
      <c r="F29" s="177"/>
    </row>
    <row r="30" spans="1:6">
      <c r="A30" s="177"/>
      <c r="F30" s="177"/>
    </row>
    <row r="31" spans="1:6">
      <c r="A31" s="155"/>
      <c r="F31" s="395"/>
    </row>
    <row r="32" spans="1:6">
      <c r="A32" s="177"/>
      <c r="F32" s="177"/>
    </row>
    <row r="33" spans="1:6">
      <c r="A33" s="177"/>
      <c r="F33" s="177"/>
    </row>
    <row r="34" spans="1:6">
      <c r="A34" s="155"/>
      <c r="F34" s="395"/>
    </row>
    <row r="35" spans="1:6">
      <c r="A35" s="81"/>
      <c r="F35" s="81"/>
    </row>
    <row r="36" spans="1:6">
      <c r="A36" s="81"/>
      <c r="F36" s="81"/>
    </row>
    <row r="37" spans="1:6">
      <c r="A37" s="81"/>
      <c r="F37" s="81"/>
    </row>
    <row r="38" spans="1:6">
      <c r="A38" s="81"/>
      <c r="F38" s="81"/>
    </row>
    <row r="39" spans="1:6">
      <c r="A39" s="81"/>
      <c r="F39" s="81"/>
    </row>
    <row r="40" spans="1:6">
      <c r="A40" s="81"/>
      <c r="F40" s="81"/>
    </row>
    <row r="41" spans="1:6">
      <c r="A41" s="155"/>
      <c r="F41" s="395"/>
    </row>
    <row r="42" spans="1:6">
      <c r="A42" s="177"/>
      <c r="F42" s="177"/>
    </row>
    <row r="43" spans="1:6">
      <c r="A43" s="177"/>
      <c r="F43" s="177"/>
    </row>
    <row r="44" spans="1:6">
      <c r="A44" s="177"/>
      <c r="F44" s="177"/>
    </row>
    <row r="45" spans="1:6">
      <c r="A45" s="177"/>
      <c r="F45" s="177"/>
    </row>
    <row r="46" spans="1:6">
      <c r="A46" s="177"/>
      <c r="F46" s="177"/>
    </row>
    <row r="47" spans="1:6">
      <c r="A47" s="155"/>
      <c r="F47" s="395"/>
    </row>
    <row r="48" spans="1:6">
      <c r="A48" s="177"/>
      <c r="F48" s="177"/>
    </row>
    <row r="49" spans="1:6">
      <c r="A49" s="177"/>
      <c r="F49" s="177"/>
    </row>
    <row r="50" spans="1:6">
      <c r="A50" s="177"/>
      <c r="F50" s="177"/>
    </row>
  </sheetData>
  <hyperlinks>
    <hyperlink ref="G1" location="Índice!A1" display="Voltar ao Índice" xr:uid="{74BA1153-EAFE-4748-B210-1475473B55C7}"/>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F141-8E07-4E43-B54C-A80E809A4075}">
  <dimension ref="A1:S65"/>
  <sheetViews>
    <sheetView showGridLines="0" zoomScale="80" zoomScaleNormal="80" zoomScaleSheetLayoutView="50" zoomScalePageLayoutView="50" workbookViewId="0">
      <selection activeCell="E7" sqref="E7"/>
    </sheetView>
  </sheetViews>
  <sheetFormatPr defaultColWidth="8.85546875" defaultRowHeight="12.75"/>
  <cols>
    <col min="1" max="1" width="4.7109375" style="44" customWidth="1"/>
    <col min="2" max="2" width="3.140625" style="1528" customWidth="1"/>
    <col min="3" max="3" width="75.5703125" style="1528" customWidth="1"/>
    <col min="4" max="4" width="10.7109375" style="1528" customWidth="1"/>
    <col min="5" max="5" width="14" style="1528" customWidth="1"/>
    <col min="6" max="19" width="10.7109375" style="1528" customWidth="1"/>
    <col min="20" max="16384" width="8.85546875" style="1528"/>
  </cols>
  <sheetData>
    <row r="1" spans="1:19" ht="24">
      <c r="A1" s="425"/>
      <c r="C1" s="95" t="s">
        <v>2000</v>
      </c>
      <c r="S1" s="66" t="s">
        <v>893</v>
      </c>
    </row>
    <row r="2" spans="1:19" ht="14.25">
      <c r="A2" s="425"/>
      <c r="C2" s="153" t="s">
        <v>2274</v>
      </c>
    </row>
    <row r="3" spans="1:19" ht="14.25">
      <c r="A3" s="425"/>
      <c r="C3" s="153"/>
    </row>
    <row r="4" spans="1:19" s="198" customFormat="1" ht="15" customHeight="1" thickBot="1">
      <c r="A4" s="425"/>
      <c r="B4" s="1518"/>
      <c r="C4" s="1518" t="s">
        <v>2001</v>
      </c>
      <c r="D4" s="1190" t="s">
        <v>4</v>
      </c>
      <c r="E4" s="1190" t="s">
        <v>5</v>
      </c>
      <c r="F4" s="1190" t="s">
        <v>6</v>
      </c>
      <c r="G4" s="1190" t="s">
        <v>41</v>
      </c>
      <c r="H4" s="1190" t="s">
        <v>42</v>
      </c>
      <c r="I4" s="1190" t="s">
        <v>96</v>
      </c>
      <c r="J4" s="1190" t="s">
        <v>97</v>
      </c>
      <c r="K4" s="1190" t="s">
        <v>98</v>
      </c>
      <c r="L4" s="1190" t="s">
        <v>226</v>
      </c>
      <c r="M4" s="1190" t="s">
        <v>227</v>
      </c>
      <c r="N4" s="1190" t="s">
        <v>228</v>
      </c>
      <c r="O4" s="1190" t="s">
        <v>229</v>
      </c>
      <c r="P4" s="1190" t="s">
        <v>230</v>
      </c>
      <c r="Q4" s="1190" t="s">
        <v>446</v>
      </c>
      <c r="R4" s="1190" t="s">
        <v>447</v>
      </c>
      <c r="S4" s="1190" t="s">
        <v>608</v>
      </c>
    </row>
    <row r="5" spans="1:19" s="198" customFormat="1" ht="90" customHeight="1">
      <c r="A5" s="56"/>
      <c r="B5" s="1191"/>
      <c r="C5" s="1191"/>
      <c r="D5" s="1874" t="s">
        <v>2002</v>
      </c>
      <c r="E5" s="1875"/>
      <c r="F5" s="1875"/>
      <c r="G5" s="1875"/>
      <c r="H5" s="1876"/>
      <c r="I5" s="1877" t="s">
        <v>2003</v>
      </c>
      <c r="J5" s="1875"/>
      <c r="K5" s="1876"/>
      <c r="L5" s="1877" t="s">
        <v>2273</v>
      </c>
      <c r="M5" s="1876"/>
      <c r="N5" s="1872" t="s">
        <v>2004</v>
      </c>
      <c r="O5" s="1872" t="s">
        <v>2005</v>
      </c>
      <c r="P5" s="1872" t="s">
        <v>2006</v>
      </c>
      <c r="Q5" s="1872" t="s">
        <v>2007</v>
      </c>
      <c r="R5" s="1872" t="s">
        <v>2008</v>
      </c>
      <c r="S5" s="1872" t="s">
        <v>2009</v>
      </c>
    </row>
    <row r="6" spans="1:19" s="198" customFormat="1" ht="200.25" customHeight="1">
      <c r="A6" s="425"/>
      <c r="B6" s="1192"/>
      <c r="C6" s="398"/>
      <c r="D6" s="1698"/>
      <c r="E6" s="1697" t="s">
        <v>2010</v>
      </c>
      <c r="F6" s="1697" t="s">
        <v>2011</v>
      </c>
      <c r="G6" s="1697" t="s">
        <v>2012</v>
      </c>
      <c r="H6" s="1697" t="s">
        <v>2013</v>
      </c>
      <c r="I6" s="1699"/>
      <c r="J6" s="1697" t="s">
        <v>2012</v>
      </c>
      <c r="K6" s="1697" t="s">
        <v>2013</v>
      </c>
      <c r="L6" s="1700"/>
      <c r="M6" s="1697" t="s">
        <v>2014</v>
      </c>
      <c r="N6" s="1873"/>
      <c r="O6" s="1873"/>
      <c r="P6" s="1873"/>
      <c r="Q6" s="1873"/>
      <c r="R6" s="1873"/>
      <c r="S6" s="1873"/>
    </row>
    <row r="7" spans="1:19" s="198" customFormat="1">
      <c r="A7" s="425"/>
      <c r="B7" s="1194">
        <v>1</v>
      </c>
      <c r="C7" s="1195" t="s">
        <v>2015</v>
      </c>
      <c r="D7" s="1701">
        <v>15486.500987294408</v>
      </c>
      <c r="E7" s="1701"/>
      <c r="F7" s="1701"/>
      <c r="G7" s="1701">
        <v>3085.8297112477007</v>
      </c>
      <c r="H7" s="1701">
        <v>760.31923996889975</v>
      </c>
      <c r="I7" s="1701">
        <v>-649.24329054630005</v>
      </c>
      <c r="J7" s="1701">
        <v>-164.29242390389999</v>
      </c>
      <c r="K7" s="1701">
        <v>-363.95155256170011</v>
      </c>
      <c r="L7" s="1701"/>
      <c r="M7" s="1701"/>
      <c r="N7" s="1701"/>
      <c r="O7" s="1701">
        <v>11529.795883640612</v>
      </c>
      <c r="P7" s="1701">
        <v>2203.5424128634008</v>
      </c>
      <c r="Q7" s="1701">
        <v>1671.3815535657</v>
      </c>
      <c r="R7" s="1701">
        <v>81.78113722489995</v>
      </c>
      <c r="S7" s="1701">
        <v>51.913410988799995</v>
      </c>
    </row>
    <row r="8" spans="1:19" s="198" customFormat="1" ht="20.100000000000001" customHeight="1">
      <c r="A8" s="425"/>
      <c r="B8" s="1196">
        <v>2</v>
      </c>
      <c r="C8" s="1197" t="s">
        <v>2016</v>
      </c>
      <c r="D8" s="1702">
        <v>467.4920243507998</v>
      </c>
      <c r="E8" s="1702"/>
      <c r="F8" s="1702"/>
      <c r="G8" s="1702">
        <v>150.86970722190006</v>
      </c>
      <c r="H8" s="1702">
        <v>12.994039796299999</v>
      </c>
      <c r="I8" s="1702">
        <v>-15.647623768000003</v>
      </c>
      <c r="J8" s="1702">
        <v>-6.1495841718000008</v>
      </c>
      <c r="K8" s="1702">
        <v>-6.2063197813999995</v>
      </c>
      <c r="L8" s="1702"/>
      <c r="M8" s="1702"/>
      <c r="N8" s="1702"/>
      <c r="O8" s="1702">
        <v>287.52882120549998</v>
      </c>
      <c r="P8" s="1702">
        <v>123.4726661852</v>
      </c>
      <c r="Q8" s="1702">
        <v>53.161705129999994</v>
      </c>
      <c r="R8" s="1702">
        <v>3.3288318299999999</v>
      </c>
      <c r="S8" s="1702">
        <v>1.9578580827999998</v>
      </c>
    </row>
    <row r="9" spans="1:19" s="198" customFormat="1" ht="20.100000000000001" customHeight="1">
      <c r="A9" s="425"/>
      <c r="B9" s="1196">
        <v>3</v>
      </c>
      <c r="C9" s="1197" t="s">
        <v>2017</v>
      </c>
      <c r="D9" s="1702">
        <v>113.44224952549996</v>
      </c>
      <c r="E9" s="1702"/>
      <c r="F9" s="1702"/>
      <c r="G9" s="1702">
        <v>14.367718544600002</v>
      </c>
      <c r="H9" s="1702">
        <v>9.5604594161000023</v>
      </c>
      <c r="I9" s="1702">
        <v>-5.4703381980999986</v>
      </c>
      <c r="J9" s="1702">
        <v>-1.1865377392000003</v>
      </c>
      <c r="K9" s="1702">
        <v>-3.8116874701999994</v>
      </c>
      <c r="L9" s="1702"/>
      <c r="M9" s="1702"/>
      <c r="N9" s="1702"/>
      <c r="O9" s="1702">
        <v>54.261617996999995</v>
      </c>
      <c r="P9" s="1702">
        <v>11.856308285500001</v>
      </c>
      <c r="Q9" s="1702">
        <v>47.219817253000002</v>
      </c>
      <c r="R9" s="1702">
        <v>0.10450598999999999</v>
      </c>
      <c r="S9" s="1702"/>
    </row>
    <row r="10" spans="1:19" s="198" customFormat="1" ht="20.100000000000001" customHeight="1">
      <c r="A10" s="425"/>
      <c r="B10" s="1196">
        <v>4</v>
      </c>
      <c r="C10" s="1198" t="s">
        <v>2018</v>
      </c>
      <c r="D10" s="1702">
        <v>3.5065347300000001E-2</v>
      </c>
      <c r="E10" s="1702"/>
      <c r="F10" s="1702"/>
      <c r="G10" s="1702">
        <v>0</v>
      </c>
      <c r="H10" s="1702">
        <v>0</v>
      </c>
      <c r="I10" s="1702">
        <v>-9.8948731219315053E-5</v>
      </c>
      <c r="J10" s="1702">
        <v>0</v>
      </c>
      <c r="K10" s="1702">
        <v>0</v>
      </c>
      <c r="L10" s="1702"/>
      <c r="M10" s="1702"/>
      <c r="N10" s="1702"/>
      <c r="O10" s="1702">
        <v>3.5065347300000001E-2</v>
      </c>
      <c r="P10" s="1702">
        <v>0</v>
      </c>
      <c r="Q10" s="1702">
        <v>0</v>
      </c>
      <c r="R10" s="1702">
        <v>0</v>
      </c>
      <c r="S10" s="1702">
        <v>0.55382878200000007</v>
      </c>
    </row>
    <row r="11" spans="1:19" s="198" customFormat="1" ht="20.100000000000001" customHeight="1">
      <c r="A11" s="425"/>
      <c r="B11" s="1196">
        <v>5</v>
      </c>
      <c r="C11" s="1198" t="s">
        <v>2019</v>
      </c>
      <c r="D11" s="1702">
        <v>2.4590333832000004</v>
      </c>
      <c r="E11" s="1702"/>
      <c r="F11" s="1702"/>
      <c r="G11" s="1702">
        <v>0.22645402419999999</v>
      </c>
      <c r="H11" s="1702">
        <v>0</v>
      </c>
      <c r="I11" s="1702">
        <v>-3.4240697875007699E-2</v>
      </c>
      <c r="J11" s="1702">
        <v>-1.15729067E-2</v>
      </c>
      <c r="K11" s="1702">
        <v>0</v>
      </c>
      <c r="L11" s="1702"/>
      <c r="M11" s="1702"/>
      <c r="N11" s="1702"/>
      <c r="O11" s="1702">
        <v>1.6061761464000002</v>
      </c>
      <c r="P11" s="1702">
        <v>0.85285723689999982</v>
      </c>
      <c r="Q11" s="1702">
        <v>0</v>
      </c>
      <c r="R11" s="1702">
        <v>0</v>
      </c>
      <c r="S11" s="1702">
        <v>1.5185702902999998</v>
      </c>
    </row>
    <row r="12" spans="1:19" s="198" customFormat="1" ht="20.100000000000001" customHeight="1">
      <c r="A12" s="425"/>
      <c r="B12" s="1196">
        <v>6</v>
      </c>
      <c r="C12" s="1198" t="s">
        <v>2020</v>
      </c>
      <c r="D12" s="1702">
        <v>0.60040620019999991</v>
      </c>
      <c r="E12" s="1702"/>
      <c r="F12" s="1702"/>
      <c r="G12" s="1702">
        <v>1.5380199999999999E-5</v>
      </c>
      <c r="H12" s="1702">
        <v>1.8656600000000001E-3</v>
      </c>
      <c r="I12" s="1702">
        <v>-2.200619340227806E-3</v>
      </c>
      <c r="J12" s="1702">
        <v>-8.9470000000000009E-6</v>
      </c>
      <c r="K12" s="1702">
        <v>-1.2400100000000002E-3</v>
      </c>
      <c r="L12" s="1702"/>
      <c r="M12" s="1702"/>
      <c r="N12" s="1702"/>
      <c r="O12" s="1702">
        <v>0.60040620019999991</v>
      </c>
      <c r="P12" s="1702">
        <v>0</v>
      </c>
      <c r="Q12" s="1702">
        <v>0</v>
      </c>
      <c r="R12" s="1702">
        <v>0</v>
      </c>
      <c r="S12" s="1702">
        <v>0.1794448974</v>
      </c>
    </row>
    <row r="13" spans="1:19" s="198" customFormat="1" ht="20.100000000000001" customHeight="1">
      <c r="A13" s="425"/>
      <c r="B13" s="1196">
        <v>7</v>
      </c>
      <c r="C13" s="1198" t="s">
        <v>2021</v>
      </c>
      <c r="D13" s="1702">
        <v>63.483322383499967</v>
      </c>
      <c r="E13" s="1702"/>
      <c r="F13" s="1702"/>
      <c r="G13" s="1702">
        <v>14.078778436100002</v>
      </c>
      <c r="H13" s="1702">
        <v>9.5462641159000015</v>
      </c>
      <c r="I13" s="1702">
        <v>-5.2635450843667391</v>
      </c>
      <c r="J13" s="1702">
        <v>-1.1640687127000002</v>
      </c>
      <c r="K13" s="1702">
        <v>-3.8032583181999993</v>
      </c>
      <c r="L13" s="1702"/>
      <c r="M13" s="1702"/>
      <c r="N13" s="1702"/>
      <c r="O13" s="1702">
        <v>51.587811767599995</v>
      </c>
      <c r="P13" s="1702">
        <v>10.995259045900001</v>
      </c>
      <c r="Q13" s="1702">
        <v>0.79574558000000006</v>
      </c>
      <c r="R13" s="1702">
        <v>0.10450598999999999</v>
      </c>
      <c r="S13" s="1702">
        <v>1.2454137694</v>
      </c>
    </row>
    <row r="14" spans="1:19" s="198" customFormat="1" ht="20.100000000000001" customHeight="1">
      <c r="A14" s="425"/>
      <c r="B14" s="1196">
        <v>8</v>
      </c>
      <c r="C14" s="1198" t="s">
        <v>2022</v>
      </c>
      <c r="D14" s="1702">
        <v>46.864422211300003</v>
      </c>
      <c r="E14" s="1702"/>
      <c r="F14" s="1702"/>
      <c r="G14" s="1702">
        <v>6.2470704099999996E-2</v>
      </c>
      <c r="H14" s="1702">
        <v>1.2329640199999999E-2</v>
      </c>
      <c r="I14" s="1702">
        <v>-0.17025284778680497</v>
      </c>
      <c r="J14" s="1702">
        <v>-1.0887172800000001E-2</v>
      </c>
      <c r="K14" s="1702">
        <v>-7.1891420000000008E-3</v>
      </c>
      <c r="L14" s="1702"/>
      <c r="M14" s="1702"/>
      <c r="N14" s="1702"/>
      <c r="O14" s="1702">
        <v>0.43215853550000005</v>
      </c>
      <c r="P14" s="1702">
        <v>8.1920026999999992E-3</v>
      </c>
      <c r="Q14" s="1702">
        <v>46.424071673</v>
      </c>
      <c r="R14" s="1702">
        <v>0</v>
      </c>
      <c r="S14" s="1702">
        <v>3.7691703877</v>
      </c>
    </row>
    <row r="15" spans="1:19" s="198" customFormat="1" ht="20.100000000000001" customHeight="1">
      <c r="A15" s="425"/>
      <c r="B15" s="1196">
        <v>9</v>
      </c>
      <c r="C15" s="1197" t="s">
        <v>2023</v>
      </c>
      <c r="D15" s="1702">
        <v>4194.8460128405995</v>
      </c>
      <c r="E15" s="1702"/>
      <c r="F15" s="1702"/>
      <c r="G15" s="1702">
        <v>745.26265912229997</v>
      </c>
      <c r="H15" s="1702">
        <v>252.37324828389998</v>
      </c>
      <c r="I15" s="1702">
        <v>-227.62593942340001</v>
      </c>
      <c r="J15" s="1702">
        <v>-55.304853570900008</v>
      </c>
      <c r="K15" s="1702">
        <v>-119.93253521990002</v>
      </c>
      <c r="L15" s="1702"/>
      <c r="M15" s="1702"/>
      <c r="N15" s="1702"/>
      <c r="O15" s="1702">
        <v>3513.2003582902998</v>
      </c>
      <c r="P15" s="1702">
        <v>585.22105490349998</v>
      </c>
      <c r="Q15" s="1702">
        <v>81.86029216659999</v>
      </c>
      <c r="R15" s="1702">
        <v>14.564307479999998</v>
      </c>
      <c r="S15" s="1702">
        <v>25.235325401499999</v>
      </c>
    </row>
    <row r="16" spans="1:19" s="198" customFormat="1" ht="20.100000000000001" customHeight="1">
      <c r="A16" s="425"/>
      <c r="B16" s="1196">
        <v>10</v>
      </c>
      <c r="C16" s="1198" t="s">
        <v>2024</v>
      </c>
      <c r="D16" s="1702">
        <v>733.80679442279927</v>
      </c>
      <c r="E16" s="1702"/>
      <c r="F16" s="1702"/>
      <c r="G16" s="1702">
        <v>122.57061502100002</v>
      </c>
      <c r="H16" s="1702">
        <v>70.655810774300008</v>
      </c>
      <c r="I16" s="1702">
        <v>-67.76655553708872</v>
      </c>
      <c r="J16" s="1702">
        <v>-8.1989299943394975</v>
      </c>
      <c r="K16" s="1702">
        <v>-43.182544488899993</v>
      </c>
      <c r="L16" s="1702"/>
      <c r="M16" s="1702"/>
      <c r="N16" s="1702"/>
      <c r="O16" s="1702">
        <v>647.82744729119975</v>
      </c>
      <c r="P16" s="1702">
        <v>74.496698811799988</v>
      </c>
      <c r="Q16" s="1702">
        <v>10.153306539999999</v>
      </c>
      <c r="R16" s="1702">
        <v>1.32934178</v>
      </c>
      <c r="S16" s="1702">
        <v>0.87401270520000007</v>
      </c>
    </row>
    <row r="17" spans="1:19" s="198" customFormat="1" ht="20.100000000000001" customHeight="1">
      <c r="A17" s="425"/>
      <c r="B17" s="1196">
        <v>11</v>
      </c>
      <c r="C17" s="1198" t="s">
        <v>2025</v>
      </c>
      <c r="D17" s="1702">
        <v>152.23440245090003</v>
      </c>
      <c r="E17" s="1702"/>
      <c r="F17" s="1702"/>
      <c r="G17" s="1702">
        <v>33.764825458400004</v>
      </c>
      <c r="H17" s="1702">
        <v>4.2565942599999997E-2</v>
      </c>
      <c r="I17" s="1702">
        <v>-3.8008814111935592</v>
      </c>
      <c r="J17" s="1702">
        <v>-2.9790999365418838</v>
      </c>
      <c r="K17" s="1702">
        <v>-1.33615222E-2</v>
      </c>
      <c r="L17" s="1702"/>
      <c r="M17" s="1702"/>
      <c r="N17" s="1702"/>
      <c r="O17" s="1702">
        <v>123.46029248499998</v>
      </c>
      <c r="P17" s="1702">
        <v>24.636845205900002</v>
      </c>
      <c r="Q17" s="1702">
        <v>4.1372647599999999</v>
      </c>
      <c r="R17" s="1702">
        <v>0</v>
      </c>
      <c r="S17" s="1702">
        <v>1.0325907639</v>
      </c>
    </row>
    <row r="18" spans="1:19" s="198" customFormat="1" ht="20.100000000000001" customHeight="1">
      <c r="A18" s="425"/>
      <c r="B18" s="1196">
        <v>12</v>
      </c>
      <c r="C18" s="1198" t="s">
        <v>2026</v>
      </c>
      <c r="D18" s="1702">
        <v>5.1995164358000006</v>
      </c>
      <c r="E18" s="1702"/>
      <c r="F18" s="1702"/>
      <c r="G18" s="1702">
        <v>1.5642572396000001</v>
      </c>
      <c r="H18" s="1702">
        <v>0</v>
      </c>
      <c r="I18" s="1702">
        <v>-1.4285057412735721E-2</v>
      </c>
      <c r="J18" s="1702">
        <v>-1.147682769336718E-2</v>
      </c>
      <c r="K18" s="1702">
        <v>0</v>
      </c>
      <c r="L18" s="1702"/>
      <c r="M18" s="1702"/>
      <c r="N18" s="1702"/>
      <c r="O18" s="1702">
        <v>5.1995164358000006</v>
      </c>
      <c r="P18" s="1702">
        <v>0</v>
      </c>
      <c r="Q18" s="1702">
        <v>0</v>
      </c>
      <c r="R18" s="1702">
        <v>0</v>
      </c>
      <c r="S18" s="1702">
        <v>0.11612744899999999</v>
      </c>
    </row>
    <row r="19" spans="1:19" s="198" customFormat="1" ht="20.100000000000001" customHeight="1">
      <c r="A19" s="425"/>
      <c r="B19" s="1196">
        <v>13</v>
      </c>
      <c r="C19" s="1198" t="s">
        <v>2027</v>
      </c>
      <c r="D19" s="1702">
        <v>228.03567275229994</v>
      </c>
      <c r="E19" s="1702"/>
      <c r="F19" s="1702"/>
      <c r="G19" s="1702">
        <v>42.132424179799997</v>
      </c>
      <c r="H19" s="1702">
        <v>8.522927492900001</v>
      </c>
      <c r="I19" s="1702">
        <v>-6.4226572486800784</v>
      </c>
      <c r="J19" s="1702">
        <v>-3.5749194337512344</v>
      </c>
      <c r="K19" s="1702">
        <v>-1.7257568029000003</v>
      </c>
      <c r="L19" s="1702"/>
      <c r="M19" s="1702"/>
      <c r="N19" s="1702"/>
      <c r="O19" s="1702">
        <v>175.34755077379992</v>
      </c>
      <c r="P19" s="1702">
        <v>42.123876148400001</v>
      </c>
      <c r="Q19" s="1702">
        <v>10.553693749999999</v>
      </c>
      <c r="R19" s="1702">
        <v>1.055208E-2</v>
      </c>
      <c r="S19" s="1702">
        <v>1.2538798790000001</v>
      </c>
    </row>
    <row r="20" spans="1:19" s="198" customFormat="1" ht="20.100000000000001" customHeight="1">
      <c r="A20" s="425"/>
      <c r="B20" s="1196">
        <v>14</v>
      </c>
      <c r="C20" s="1198" t="s">
        <v>2028</v>
      </c>
      <c r="D20" s="1702">
        <v>174.35803000690001</v>
      </c>
      <c r="E20" s="1702"/>
      <c r="F20" s="1702"/>
      <c r="G20" s="1702">
        <v>53.948794924899993</v>
      </c>
      <c r="H20" s="1702">
        <v>9.4665059441999997</v>
      </c>
      <c r="I20" s="1702">
        <v>-8.9541141966548459</v>
      </c>
      <c r="J20" s="1702">
        <v>-4.666434850815258</v>
      </c>
      <c r="K20" s="1702">
        <v>-3.3741577716000006</v>
      </c>
      <c r="L20" s="1702"/>
      <c r="M20" s="1702"/>
      <c r="N20" s="1702"/>
      <c r="O20" s="1702">
        <v>159.11724401849997</v>
      </c>
      <c r="P20" s="1702">
        <v>11.4524409785</v>
      </c>
      <c r="Q20" s="1702">
        <v>3.1039813500000002</v>
      </c>
      <c r="R20" s="1702">
        <v>0.68436366000000004</v>
      </c>
      <c r="S20" s="1702">
        <v>1.0777712925999998</v>
      </c>
    </row>
    <row r="21" spans="1:19" s="198" customFormat="1" ht="20.100000000000001" customHeight="1">
      <c r="A21" s="425"/>
      <c r="B21" s="1196">
        <v>15</v>
      </c>
      <c r="C21" s="1198" t="s">
        <v>2029</v>
      </c>
      <c r="D21" s="1702">
        <v>97.664301615300005</v>
      </c>
      <c r="E21" s="1702"/>
      <c r="F21" s="1702"/>
      <c r="G21" s="1702">
        <v>19.159550740000007</v>
      </c>
      <c r="H21" s="1702">
        <v>4.8500123193000002</v>
      </c>
      <c r="I21" s="1702">
        <v>-7.1994589454020064</v>
      </c>
      <c r="J21" s="1702">
        <v>-1.5062764729084581</v>
      </c>
      <c r="K21" s="1702">
        <v>-4.0586116345000001</v>
      </c>
      <c r="L21" s="1702"/>
      <c r="M21" s="1702"/>
      <c r="N21" s="1702"/>
      <c r="O21" s="1702">
        <v>87.095006045300011</v>
      </c>
      <c r="P21" s="1702">
        <v>7.5389550999999999</v>
      </c>
      <c r="Q21" s="1702">
        <v>2.9024315600000001</v>
      </c>
      <c r="R21" s="1702">
        <v>0.12790891000000001</v>
      </c>
      <c r="S21" s="1702">
        <v>1.0754607481</v>
      </c>
    </row>
    <row r="22" spans="1:19" s="198" customFormat="1" ht="24.95" customHeight="1">
      <c r="A22" s="425"/>
      <c r="B22" s="1196">
        <v>16</v>
      </c>
      <c r="C22" s="1199" t="s">
        <v>2030</v>
      </c>
      <c r="D22" s="1702">
        <v>204.13052494930008</v>
      </c>
      <c r="E22" s="1702"/>
      <c r="F22" s="1702"/>
      <c r="G22" s="1702">
        <v>33.577476219100006</v>
      </c>
      <c r="H22" s="1702">
        <v>4.2417334524999992</v>
      </c>
      <c r="I22" s="1702">
        <v>-5.3652482931807626</v>
      </c>
      <c r="J22" s="1702">
        <v>-2.7846617206027378</v>
      </c>
      <c r="K22" s="1702">
        <v>-1.6338941285999999</v>
      </c>
      <c r="L22" s="1702"/>
      <c r="M22" s="1702"/>
      <c r="N22" s="1702"/>
      <c r="O22" s="1702">
        <v>169.93661206139998</v>
      </c>
      <c r="P22" s="1702">
        <v>26.598491245100004</v>
      </c>
      <c r="Q22" s="1702">
        <v>6.7882369825999991</v>
      </c>
      <c r="R22" s="1702">
        <v>0.80718466</v>
      </c>
      <c r="S22" s="1702">
        <v>1.2364830176000001</v>
      </c>
    </row>
    <row r="23" spans="1:19" s="198" customFormat="1" ht="20.100000000000001" customHeight="1">
      <c r="A23" s="425"/>
      <c r="B23" s="1196">
        <v>17</v>
      </c>
      <c r="C23" s="1198" t="s">
        <v>2031</v>
      </c>
      <c r="D23" s="1702">
        <v>133.28535576830004</v>
      </c>
      <c r="E23" s="1702"/>
      <c r="F23" s="1702"/>
      <c r="G23" s="1702">
        <v>22.533930550500006</v>
      </c>
      <c r="H23" s="1702">
        <v>1.3523676311000001</v>
      </c>
      <c r="I23" s="1702">
        <v>-2.2290043280856024</v>
      </c>
      <c r="J23" s="1702">
        <v>-1.2971111249141605</v>
      </c>
      <c r="K23" s="1702">
        <v>-0.18001905649999997</v>
      </c>
      <c r="L23" s="1702"/>
      <c r="M23" s="1702"/>
      <c r="N23" s="1702"/>
      <c r="O23" s="1702">
        <v>110.98869537310006</v>
      </c>
      <c r="P23" s="1702">
        <v>19.586465325300001</v>
      </c>
      <c r="Q23" s="1702">
        <v>2.6716391800000001</v>
      </c>
      <c r="R23" s="1702">
        <v>3.8555890000000002E-2</v>
      </c>
      <c r="S23" s="1702">
        <v>1.1685391755999999</v>
      </c>
    </row>
    <row r="24" spans="1:19" s="198" customFormat="1" ht="20.100000000000001" customHeight="1">
      <c r="A24" s="425"/>
      <c r="B24" s="1196">
        <v>18</v>
      </c>
      <c r="C24" s="1198" t="s">
        <v>2032</v>
      </c>
      <c r="D24" s="1702">
        <v>78.758466841900002</v>
      </c>
      <c r="E24" s="1702"/>
      <c r="F24" s="1702"/>
      <c r="G24" s="1702">
        <v>16.807369440599992</v>
      </c>
      <c r="H24" s="1702">
        <v>3.6636251467000003</v>
      </c>
      <c r="I24" s="1702">
        <v>-3.9270160587676708</v>
      </c>
      <c r="J24" s="1702">
        <v>-1.7424346903889858</v>
      </c>
      <c r="K24" s="1702">
        <v>-1.6470751556000001</v>
      </c>
      <c r="L24" s="1702"/>
      <c r="M24" s="1702"/>
      <c r="N24" s="1702"/>
      <c r="O24" s="1702">
        <v>58.076399749000018</v>
      </c>
      <c r="P24" s="1702">
        <v>17.776429352700003</v>
      </c>
      <c r="Q24" s="1702">
        <v>2.8587063099999996</v>
      </c>
      <c r="R24" s="1702">
        <v>4.6931430000000003E-2</v>
      </c>
      <c r="S24" s="1702">
        <v>1.4978034625000001</v>
      </c>
    </row>
    <row r="25" spans="1:19" s="198" customFormat="1" ht="20.100000000000001" customHeight="1">
      <c r="A25" s="425"/>
      <c r="B25" s="1196">
        <v>19</v>
      </c>
      <c r="C25" s="1198" t="s">
        <v>2033</v>
      </c>
      <c r="D25" s="1702">
        <v>15.867562820099998</v>
      </c>
      <c r="E25" s="1702"/>
      <c r="F25" s="1702"/>
      <c r="G25" s="1702">
        <v>2.7530846699999998</v>
      </c>
      <c r="H25" s="1702">
        <v>2.0999999999999998E-9</v>
      </c>
      <c r="I25" s="1702">
        <v>-0.30844189008698147</v>
      </c>
      <c r="J25" s="1702">
        <v>-0.27909477646254005</v>
      </c>
      <c r="K25" s="1702">
        <v>-2.0999999999999998E-9</v>
      </c>
      <c r="L25" s="1702"/>
      <c r="M25" s="1702"/>
      <c r="N25" s="1702"/>
      <c r="O25" s="1702">
        <v>15.249271910100001</v>
      </c>
      <c r="P25" s="1702">
        <v>0</v>
      </c>
      <c r="Q25" s="1702">
        <v>0.61829091000000003</v>
      </c>
      <c r="R25" s="1702">
        <v>0</v>
      </c>
      <c r="S25" s="1702">
        <v>0.26646665259999996</v>
      </c>
    </row>
    <row r="26" spans="1:19" s="198" customFormat="1" ht="20.100000000000001" customHeight="1">
      <c r="A26" s="425"/>
      <c r="B26" s="1196">
        <v>20</v>
      </c>
      <c r="C26" s="1198" t="s">
        <v>2034</v>
      </c>
      <c r="D26" s="1702">
        <v>118.24107121990002</v>
      </c>
      <c r="E26" s="1702"/>
      <c r="F26" s="1702"/>
      <c r="G26" s="1702">
        <v>23.508832865399995</v>
      </c>
      <c r="H26" s="1702">
        <v>2.4132635996999996</v>
      </c>
      <c r="I26" s="1702">
        <v>-4.2664398919040449</v>
      </c>
      <c r="J26" s="1702">
        <v>-1.5482621062214841</v>
      </c>
      <c r="K26" s="1702">
        <v>-1.7526397924000001</v>
      </c>
      <c r="L26" s="1702"/>
      <c r="M26" s="1702"/>
      <c r="N26" s="1702"/>
      <c r="O26" s="1702">
        <v>107.49635649819999</v>
      </c>
      <c r="P26" s="1702">
        <v>10.305593379999998</v>
      </c>
      <c r="Q26" s="1702">
        <v>0.43476137170000001</v>
      </c>
      <c r="R26" s="1702">
        <v>4.3599699999999995E-3</v>
      </c>
      <c r="S26" s="1702">
        <v>0.76286713929999994</v>
      </c>
    </row>
    <row r="27" spans="1:19" s="198" customFormat="1" ht="20.100000000000001" customHeight="1">
      <c r="A27" s="425"/>
      <c r="B27" s="1196">
        <v>21</v>
      </c>
      <c r="C27" s="1198" t="s">
        <v>2035</v>
      </c>
      <c r="D27" s="1702">
        <v>63.863542202600001</v>
      </c>
      <c r="E27" s="1702"/>
      <c r="F27" s="1702"/>
      <c r="G27" s="1702">
        <v>6.3454978950999994</v>
      </c>
      <c r="H27" s="1702">
        <v>4.7300590299999994E-2</v>
      </c>
      <c r="I27" s="1702">
        <v>-0.8728495714124731</v>
      </c>
      <c r="J27" s="1702">
        <v>-0.56467116901166836</v>
      </c>
      <c r="K27" s="1702">
        <v>-1.5546025600000001E-2</v>
      </c>
      <c r="L27" s="1702"/>
      <c r="M27" s="1702"/>
      <c r="N27" s="1702"/>
      <c r="O27" s="1702">
        <v>43.613460022599995</v>
      </c>
      <c r="P27" s="1702">
        <v>20.250082180000003</v>
      </c>
      <c r="Q27" s="1702">
        <v>0</v>
      </c>
      <c r="R27" s="1702">
        <v>0</v>
      </c>
      <c r="S27" s="1702">
        <v>1.2941174379</v>
      </c>
    </row>
    <row r="28" spans="1:19" s="198" customFormat="1" ht="20.100000000000001" customHeight="1">
      <c r="A28" s="425"/>
      <c r="B28" s="1196">
        <v>22</v>
      </c>
      <c r="C28" s="1198" t="s">
        <v>2036</v>
      </c>
      <c r="D28" s="1702">
        <v>297.44568123719989</v>
      </c>
      <c r="E28" s="1702"/>
      <c r="F28" s="1702"/>
      <c r="G28" s="1702">
        <v>51.403729595799987</v>
      </c>
      <c r="H28" s="1702">
        <v>23.524819855600001</v>
      </c>
      <c r="I28" s="1702">
        <v>-20.894140651789019</v>
      </c>
      <c r="J28" s="1702">
        <v>-2.5199974868664383</v>
      </c>
      <c r="K28" s="1702">
        <v>-12.669904048399994</v>
      </c>
      <c r="L28" s="1702"/>
      <c r="M28" s="1702"/>
      <c r="N28" s="1702"/>
      <c r="O28" s="1702">
        <v>248.50115030569989</v>
      </c>
      <c r="P28" s="1702">
        <v>45.329125145800013</v>
      </c>
      <c r="Q28" s="1702">
        <v>3.2886314857999999</v>
      </c>
      <c r="R28" s="1702">
        <v>0.32677429999999996</v>
      </c>
      <c r="S28" s="1702">
        <v>1.0443422284000001</v>
      </c>
    </row>
    <row r="29" spans="1:19" s="198" customFormat="1" ht="20.100000000000001" customHeight="1">
      <c r="A29" s="425"/>
      <c r="B29" s="1196">
        <v>23</v>
      </c>
      <c r="C29" s="1198" t="s">
        <v>2037</v>
      </c>
      <c r="D29" s="1702">
        <v>268.41126823380012</v>
      </c>
      <c r="E29" s="1702"/>
      <c r="F29" s="1702"/>
      <c r="G29" s="1702">
        <v>50.973945700499989</v>
      </c>
      <c r="H29" s="1702">
        <v>12.226731032699998</v>
      </c>
      <c r="I29" s="1702">
        <v>-10.92104054560928</v>
      </c>
      <c r="J29" s="1702">
        <v>-4.4202641651665333</v>
      </c>
      <c r="K29" s="1702">
        <v>-4.4850524303999997</v>
      </c>
      <c r="L29" s="1702"/>
      <c r="M29" s="1702"/>
      <c r="N29" s="1702"/>
      <c r="O29" s="1702">
        <v>210.210927024</v>
      </c>
      <c r="P29" s="1702">
        <v>54.094653149899983</v>
      </c>
      <c r="Q29" s="1702">
        <v>4.0391973999999999</v>
      </c>
      <c r="R29" s="1702">
        <v>6.6490659999999993E-2</v>
      </c>
      <c r="S29" s="1702">
        <v>1.1581015766</v>
      </c>
    </row>
    <row r="30" spans="1:19" s="198" customFormat="1" ht="20.100000000000001" customHeight="1">
      <c r="A30" s="425"/>
      <c r="B30" s="1196">
        <v>24</v>
      </c>
      <c r="C30" s="1198" t="s">
        <v>2038</v>
      </c>
      <c r="D30" s="1702">
        <v>155.42829589120004</v>
      </c>
      <c r="E30" s="1702"/>
      <c r="F30" s="1702"/>
      <c r="G30" s="1702">
        <v>5.9871991705000003</v>
      </c>
      <c r="H30" s="1702">
        <v>24.700479246399997</v>
      </c>
      <c r="I30" s="1702">
        <v>-13.639915579010703</v>
      </c>
      <c r="J30" s="1702">
        <v>-0.41421433118099232</v>
      </c>
      <c r="K30" s="1702">
        <v>-9.3806677547999993</v>
      </c>
      <c r="L30" s="1702"/>
      <c r="M30" s="1702"/>
      <c r="N30" s="1702"/>
      <c r="O30" s="1702">
        <v>129.27071207180001</v>
      </c>
      <c r="P30" s="1702">
        <v>19.956836809399999</v>
      </c>
      <c r="Q30" s="1702">
        <v>4.9630519999999997E-2</v>
      </c>
      <c r="R30" s="1702">
        <v>6.1511164900000006</v>
      </c>
      <c r="S30" s="1702">
        <v>1.7379145643</v>
      </c>
    </row>
    <row r="31" spans="1:19" s="198" customFormat="1" ht="20.100000000000001" customHeight="1">
      <c r="A31" s="425"/>
      <c r="B31" s="1196">
        <v>25</v>
      </c>
      <c r="C31" s="1198" t="s">
        <v>2039</v>
      </c>
      <c r="D31" s="1702">
        <v>682.9043351059006</v>
      </c>
      <c r="E31" s="1702"/>
      <c r="F31" s="1702"/>
      <c r="G31" s="1702">
        <v>93.63586377610001</v>
      </c>
      <c r="H31" s="1702">
        <v>33.253203491900003</v>
      </c>
      <c r="I31" s="1702">
        <v>-28.48643063524425</v>
      </c>
      <c r="J31" s="1702">
        <v>-7.9525261586632112</v>
      </c>
      <c r="K31" s="1702">
        <v>-13.561344476099999</v>
      </c>
      <c r="L31" s="1702"/>
      <c r="M31" s="1702"/>
      <c r="N31" s="1702"/>
      <c r="O31" s="1702">
        <v>553.57664236980065</v>
      </c>
      <c r="P31" s="1702">
        <v>108.6917284532001</v>
      </c>
      <c r="Q31" s="1702">
        <v>18.104749192700002</v>
      </c>
      <c r="R31" s="1702">
        <v>2.5312150900000003</v>
      </c>
      <c r="S31" s="1702">
        <v>1.2077347627999999</v>
      </c>
    </row>
    <row r="32" spans="1:19" s="198" customFormat="1" ht="20.100000000000001" customHeight="1">
      <c r="A32" s="425"/>
      <c r="B32" s="1196">
        <v>26</v>
      </c>
      <c r="C32" s="1198" t="s">
        <v>2040</v>
      </c>
      <c r="D32" s="1702">
        <v>42.206455689699993</v>
      </c>
      <c r="E32" s="1702"/>
      <c r="F32" s="1702"/>
      <c r="G32" s="1702">
        <v>2.6669364180000001</v>
      </c>
      <c r="H32" s="1702">
        <v>1.1899812177000002</v>
      </c>
      <c r="I32" s="1702">
        <v>-2.0829476812604066</v>
      </c>
      <c r="J32" s="1702">
        <v>-0.28650525981793001</v>
      </c>
      <c r="K32" s="1702">
        <v>-1.1410484074</v>
      </c>
      <c r="L32" s="1702"/>
      <c r="M32" s="1702"/>
      <c r="N32" s="1702"/>
      <c r="O32" s="1702">
        <v>40.5907802077</v>
      </c>
      <c r="P32" s="1702">
        <v>1.6156754820000001</v>
      </c>
      <c r="Q32" s="1702">
        <v>0</v>
      </c>
      <c r="R32" s="1702">
        <v>0</v>
      </c>
      <c r="S32" s="1702">
        <v>0.61936264129999996</v>
      </c>
    </row>
    <row r="33" spans="1:19" s="198" customFormat="1" ht="20.100000000000001" customHeight="1">
      <c r="A33" s="425"/>
      <c r="B33" s="1196">
        <v>27</v>
      </c>
      <c r="C33" s="1198" t="s">
        <v>2041</v>
      </c>
      <c r="D33" s="1702">
        <v>89.34612748630002</v>
      </c>
      <c r="E33" s="1702"/>
      <c r="F33" s="1702"/>
      <c r="G33" s="1702">
        <v>5.3647607099000005</v>
      </c>
      <c r="H33" s="1702">
        <v>28.217519391899998</v>
      </c>
      <c r="I33" s="1702">
        <v>-18.937812809377821</v>
      </c>
      <c r="J33" s="1702">
        <v>-0.47385689464919623</v>
      </c>
      <c r="K33" s="1702">
        <v>-13.564406253699996</v>
      </c>
      <c r="L33" s="1702"/>
      <c r="M33" s="1702"/>
      <c r="N33" s="1702"/>
      <c r="O33" s="1702">
        <v>78.982488087799993</v>
      </c>
      <c r="P33" s="1702">
        <v>9.6311614885999965</v>
      </c>
      <c r="Q33" s="1702">
        <v>0.71794906999999997</v>
      </c>
      <c r="R33" s="1702">
        <v>1.4528840000000001E-2</v>
      </c>
      <c r="S33" s="1702">
        <v>0.94134112430000005</v>
      </c>
    </row>
    <row r="34" spans="1:19" s="198" customFormat="1" ht="20.100000000000001" customHeight="1">
      <c r="A34" s="57"/>
      <c r="B34" s="1196">
        <v>28</v>
      </c>
      <c r="C34" s="1198" t="s">
        <v>2042</v>
      </c>
      <c r="D34" s="1702">
        <v>178.15518268189987</v>
      </c>
      <c r="E34" s="1702"/>
      <c r="F34" s="1702"/>
      <c r="G34" s="1702">
        <v>28.118469297899999</v>
      </c>
      <c r="H34" s="1702">
        <v>2.2342164908000006</v>
      </c>
      <c r="I34" s="1702">
        <v>-3.9674801443425887</v>
      </c>
      <c r="J34" s="1702">
        <v>-1.8575934934933276</v>
      </c>
      <c r="K34" s="1702">
        <v>-1.0133971293999997</v>
      </c>
      <c r="L34" s="1702"/>
      <c r="M34" s="1702"/>
      <c r="N34" s="1702"/>
      <c r="O34" s="1702">
        <v>151.32510649319994</v>
      </c>
      <c r="P34" s="1702">
        <v>24.891719488700002</v>
      </c>
      <c r="Q34" s="1702">
        <v>1.8741417999999999</v>
      </c>
      <c r="R34" s="1702">
        <v>6.4214900000000005E-2</v>
      </c>
      <c r="S34" s="1702">
        <v>1.1259996616999999</v>
      </c>
    </row>
    <row r="35" spans="1:19" s="198" customFormat="1" ht="20.100000000000001" customHeight="1">
      <c r="A35" s="44"/>
      <c r="B35" s="1196">
        <v>29</v>
      </c>
      <c r="C35" s="1198" t="s">
        <v>2043</v>
      </c>
      <c r="D35" s="1702">
        <v>152.42277040160008</v>
      </c>
      <c r="E35" s="1702"/>
      <c r="F35" s="1702"/>
      <c r="G35" s="1702">
        <v>67.480938279399979</v>
      </c>
      <c r="H35" s="1702">
        <v>11.653467025799999</v>
      </c>
      <c r="I35" s="1702">
        <v>-6.815340151497467</v>
      </c>
      <c r="J35" s="1702">
        <v>-2.8057830766554934</v>
      </c>
      <c r="K35" s="1702">
        <v>-3.1259983776999989</v>
      </c>
      <c r="L35" s="1702"/>
      <c r="M35" s="1702"/>
      <c r="N35" s="1702"/>
      <c r="O35" s="1702">
        <v>141.21570261980003</v>
      </c>
      <c r="P35" s="1702">
        <v>10.420388101699999</v>
      </c>
      <c r="Q35" s="1702">
        <v>1.1505600000000001E-3</v>
      </c>
      <c r="R35" s="1702">
        <v>0.78552912000000008</v>
      </c>
      <c r="S35" s="1702">
        <v>0.79246502460000001</v>
      </c>
    </row>
    <row r="36" spans="1:19" s="198" customFormat="1" ht="20.100000000000001" customHeight="1">
      <c r="A36" s="44"/>
      <c r="B36" s="1196">
        <v>30</v>
      </c>
      <c r="C36" s="1198" t="s">
        <v>2044</v>
      </c>
      <c r="D36" s="1702">
        <v>53.25240668590002</v>
      </c>
      <c r="E36" s="1702"/>
      <c r="F36" s="1702"/>
      <c r="G36" s="1702">
        <v>11.454891948499998</v>
      </c>
      <c r="H36" s="1702">
        <v>0.30240083040000004</v>
      </c>
      <c r="I36" s="1702">
        <v>-1.123465677817719</v>
      </c>
      <c r="J36" s="1702">
        <v>-0.75756639140517434</v>
      </c>
      <c r="K36" s="1702">
        <v>-0.1206245517</v>
      </c>
      <c r="L36" s="1702"/>
      <c r="M36" s="1702"/>
      <c r="N36" s="1702"/>
      <c r="O36" s="1702">
        <v>46.746916410300003</v>
      </c>
      <c r="P36" s="1702">
        <v>5.9735147043999994</v>
      </c>
      <c r="Q36" s="1702">
        <v>0.53197557119999994</v>
      </c>
      <c r="R36" s="1702">
        <v>0</v>
      </c>
      <c r="S36" s="1702">
        <v>0.95074727189999997</v>
      </c>
    </row>
    <row r="37" spans="1:19" s="198" customFormat="1" ht="20.100000000000001" customHeight="1">
      <c r="A37" s="44"/>
      <c r="B37" s="1196">
        <v>31</v>
      </c>
      <c r="C37" s="1198" t="s">
        <v>2045</v>
      </c>
      <c r="D37" s="1702">
        <v>140.90057708500001</v>
      </c>
      <c r="E37" s="1702"/>
      <c r="F37" s="1702"/>
      <c r="G37" s="1702">
        <v>23.841653553499992</v>
      </c>
      <c r="H37" s="1702">
        <v>7.6941096685999995</v>
      </c>
      <c r="I37" s="1702">
        <v>-5.6731474793514449</v>
      </c>
      <c r="J37" s="1702">
        <v>-2.1164706957316937</v>
      </c>
      <c r="K37" s="1702">
        <v>-2.3651080719999995</v>
      </c>
      <c r="L37" s="1702"/>
      <c r="M37" s="1702"/>
      <c r="N37" s="1702"/>
      <c r="O37" s="1702">
        <v>101.92885844220001</v>
      </c>
      <c r="P37" s="1702">
        <v>33.532584947900013</v>
      </c>
      <c r="Q37" s="1702">
        <v>4.3206558447999992</v>
      </c>
      <c r="R37" s="1702">
        <v>1.1184778499999999</v>
      </c>
      <c r="S37" s="1702">
        <v>1.5805628079</v>
      </c>
    </row>
    <row r="38" spans="1:19" s="198" customFormat="1" ht="20.100000000000001" customHeight="1">
      <c r="A38" s="44"/>
      <c r="B38" s="1196">
        <v>32</v>
      </c>
      <c r="C38" s="1198" t="s">
        <v>2046</v>
      </c>
      <c r="D38" s="1702">
        <v>49.728893224099991</v>
      </c>
      <c r="E38" s="1702"/>
      <c r="F38" s="1702"/>
      <c r="G38" s="1702">
        <v>9.6768162932999982</v>
      </c>
      <c r="H38" s="1702">
        <v>0.84988103459999986</v>
      </c>
      <c r="I38" s="1702">
        <v>-1.5274810529736889</v>
      </c>
      <c r="J38" s="1702">
        <v>-0.85375445619365342</v>
      </c>
      <c r="K38" s="1702">
        <v>-0.41040926329999999</v>
      </c>
      <c r="L38" s="1702"/>
      <c r="M38" s="1702"/>
      <c r="N38" s="1702"/>
      <c r="O38" s="1702">
        <v>42.666731361400004</v>
      </c>
      <c r="P38" s="1702">
        <v>4.2401883533999989</v>
      </c>
      <c r="Q38" s="1702">
        <v>2.7003403893</v>
      </c>
      <c r="R38" s="1702">
        <v>0.12163312</v>
      </c>
      <c r="S38" s="1702">
        <v>1.2300861841000001</v>
      </c>
    </row>
    <row r="39" spans="1:19" s="198" customFormat="1" ht="20.100000000000001" customHeight="1">
      <c r="A39" s="44"/>
      <c r="B39" s="1196">
        <v>33</v>
      </c>
      <c r="C39" s="1198" t="s">
        <v>2047</v>
      </c>
      <c r="D39" s="1702">
        <v>79.198777631900015</v>
      </c>
      <c r="E39" s="1702"/>
      <c r="F39" s="1702"/>
      <c r="G39" s="1702">
        <v>15.990795174500002</v>
      </c>
      <c r="H39" s="1702">
        <v>1.2703261017999998</v>
      </c>
      <c r="I39" s="1702">
        <v>-2.4297845852561042</v>
      </c>
      <c r="J39" s="1702">
        <v>-1.6929480574250886</v>
      </c>
      <c r="K39" s="1702">
        <v>-0.5109680741</v>
      </c>
      <c r="L39" s="1702"/>
      <c r="M39" s="1702"/>
      <c r="N39" s="1702"/>
      <c r="O39" s="1702">
        <v>64.776490232600011</v>
      </c>
      <c r="P39" s="1702">
        <v>12.077601050800002</v>
      </c>
      <c r="Q39" s="1702">
        <v>2.0095576185000001</v>
      </c>
      <c r="R39" s="1702">
        <v>0.33512873000000004</v>
      </c>
      <c r="S39" s="1702">
        <v>1.1905478302999999</v>
      </c>
    </row>
    <row r="40" spans="1:19" s="198" customFormat="1" ht="20.100000000000001" customHeight="1">
      <c r="A40" s="44"/>
      <c r="B40" s="1196">
        <v>34</v>
      </c>
      <c r="C40" s="1197" t="s">
        <v>2048</v>
      </c>
      <c r="D40" s="1702">
        <v>466.71932339350008</v>
      </c>
      <c r="E40" s="1702"/>
      <c r="F40" s="1702"/>
      <c r="G40" s="1702">
        <v>18.317677047200004</v>
      </c>
      <c r="H40" s="1702">
        <v>0.53391295890000001</v>
      </c>
      <c r="I40" s="1702">
        <v>-1.2456158586999999</v>
      </c>
      <c r="J40" s="1702">
        <v>-0.2199726206</v>
      </c>
      <c r="K40" s="1702">
        <v>-0.28930429230000004</v>
      </c>
      <c r="L40" s="1702"/>
      <c r="M40" s="1702"/>
      <c r="N40" s="1702"/>
      <c r="O40" s="1702">
        <v>358.22940536149997</v>
      </c>
      <c r="P40" s="1702">
        <v>6.0973055720999998</v>
      </c>
      <c r="Q40" s="1702">
        <v>102.37867314999998</v>
      </c>
      <c r="R40" s="1702">
        <v>1.393931E-2</v>
      </c>
      <c r="S40" s="1702">
        <v>2.9766602127000001</v>
      </c>
    </row>
    <row r="41" spans="1:19" s="198" customFormat="1" ht="20.100000000000001" customHeight="1">
      <c r="A41" s="44"/>
      <c r="B41" s="1196">
        <v>35</v>
      </c>
      <c r="C41" s="1200" t="s">
        <v>2049</v>
      </c>
      <c r="D41" s="1702">
        <v>454.45026402020011</v>
      </c>
      <c r="E41" s="1702"/>
      <c r="F41" s="1702"/>
      <c r="G41" s="1702">
        <v>12.410873001200002</v>
      </c>
      <c r="H41" s="1702">
        <v>0.46323856740000002</v>
      </c>
      <c r="I41" s="1702">
        <v>-1.1105221403883714</v>
      </c>
      <c r="J41" s="1702">
        <v>-0.1409441219</v>
      </c>
      <c r="K41" s="1702">
        <v>-0.27130450960000002</v>
      </c>
      <c r="L41" s="1702"/>
      <c r="M41" s="1702"/>
      <c r="N41" s="1702"/>
      <c r="O41" s="1702">
        <v>346.63679889560001</v>
      </c>
      <c r="P41" s="1702">
        <v>5.4208526646999999</v>
      </c>
      <c r="Q41" s="1702">
        <v>102.37867314999998</v>
      </c>
      <c r="R41" s="1702">
        <v>1.393931E-2</v>
      </c>
      <c r="S41" s="1702">
        <v>1.8517421252000001</v>
      </c>
    </row>
    <row r="42" spans="1:19" s="198" customFormat="1" ht="20.100000000000001" customHeight="1">
      <c r="A42" s="44"/>
      <c r="B42" s="1196">
        <v>36</v>
      </c>
      <c r="C42" s="1200" t="s">
        <v>2050</v>
      </c>
      <c r="D42" s="1702">
        <v>339.7044957271001</v>
      </c>
      <c r="E42" s="1702"/>
      <c r="F42" s="1702"/>
      <c r="G42" s="1702">
        <v>7.0476646792000013</v>
      </c>
      <c r="H42" s="1702">
        <v>0.44605850740000003</v>
      </c>
      <c r="I42" s="1702">
        <v>-0.8908170772174383</v>
      </c>
      <c r="J42" s="1702">
        <v>-5.1880119800000006E-2</v>
      </c>
      <c r="K42" s="1702">
        <v>-0.2660032296</v>
      </c>
      <c r="L42" s="1702"/>
      <c r="M42" s="1702"/>
      <c r="N42" s="1702"/>
      <c r="O42" s="1702">
        <v>231.90496991249998</v>
      </c>
      <c r="P42" s="1702">
        <v>5.4208526646999999</v>
      </c>
      <c r="Q42" s="1702">
        <v>102.37867314999998</v>
      </c>
      <c r="R42" s="1702">
        <v>0</v>
      </c>
      <c r="S42" s="1702">
        <v>1.6364975561000001</v>
      </c>
    </row>
    <row r="43" spans="1:19" s="198" customFormat="1" ht="20.100000000000001" customHeight="1">
      <c r="A43" s="44"/>
      <c r="B43" s="1196">
        <v>37</v>
      </c>
      <c r="C43" s="1200" t="s">
        <v>2051</v>
      </c>
      <c r="D43" s="1702">
        <v>0.33990809050000004</v>
      </c>
      <c r="E43" s="1702"/>
      <c r="F43" s="1702"/>
      <c r="G43" s="1702">
        <v>5.3827559999999997E-2</v>
      </c>
      <c r="H43" s="1702">
        <v>0</v>
      </c>
      <c r="I43" s="1702">
        <v>-3.965935424047491E-3</v>
      </c>
      <c r="J43" s="1702">
        <v>-2.6695500000000001E-3</v>
      </c>
      <c r="K43" s="1702">
        <v>0</v>
      </c>
      <c r="L43" s="1702"/>
      <c r="M43" s="1702"/>
      <c r="N43" s="1702"/>
      <c r="O43" s="1702">
        <v>0.33990809050000004</v>
      </c>
      <c r="P43" s="1702">
        <v>0</v>
      </c>
      <c r="Q43" s="1702">
        <v>0</v>
      </c>
      <c r="R43" s="1702">
        <v>0</v>
      </c>
      <c r="S43" s="1702">
        <v>0.59768637309999995</v>
      </c>
    </row>
    <row r="44" spans="1:19" s="198" customFormat="1" ht="20.100000000000001" customHeight="1">
      <c r="A44" s="44"/>
      <c r="B44" s="1196">
        <v>38</v>
      </c>
      <c r="C44" s="1200" t="s">
        <v>2052</v>
      </c>
      <c r="D44" s="1702">
        <v>11.929151282800001</v>
      </c>
      <c r="E44" s="1702"/>
      <c r="F44" s="1702"/>
      <c r="G44" s="1702">
        <v>5.8529764860000002</v>
      </c>
      <c r="H44" s="1702">
        <v>7.0674391500000003E-2</v>
      </c>
      <c r="I44" s="1702">
        <v>-0.13112778288758092</v>
      </c>
      <c r="J44" s="1702">
        <v>-7.6358948699999998E-2</v>
      </c>
      <c r="K44" s="1702">
        <v>-1.7999782700000001E-2</v>
      </c>
      <c r="L44" s="1702"/>
      <c r="M44" s="1702"/>
      <c r="N44" s="1702"/>
      <c r="O44" s="1702">
        <v>11.252698375400001</v>
      </c>
      <c r="P44" s="1702">
        <v>0.67645290739999997</v>
      </c>
      <c r="Q44" s="1702">
        <v>0</v>
      </c>
      <c r="R44" s="1702">
        <v>0</v>
      </c>
      <c r="S44" s="1702">
        <v>0.52723171439999994</v>
      </c>
    </row>
    <row r="45" spans="1:19" s="198" customFormat="1" ht="20.100000000000001" customHeight="1">
      <c r="A45" s="44"/>
      <c r="B45" s="1196">
        <v>39</v>
      </c>
      <c r="C45" s="1197" t="s">
        <v>2053</v>
      </c>
      <c r="D45" s="1702">
        <v>204.47713392819995</v>
      </c>
      <c r="E45" s="1702"/>
      <c r="F45" s="1702"/>
      <c r="G45" s="1702">
        <v>57.3578940262</v>
      </c>
      <c r="H45" s="1702">
        <v>2.5830716037000001</v>
      </c>
      <c r="I45" s="1702">
        <v>-8.3796187936000006</v>
      </c>
      <c r="J45" s="1702">
        <v>-6.1498183489000002</v>
      </c>
      <c r="K45" s="1702">
        <v>-1.1695314444</v>
      </c>
      <c r="L45" s="1702"/>
      <c r="M45" s="1702"/>
      <c r="N45" s="1702"/>
      <c r="O45" s="1702">
        <v>113.24854537740009</v>
      </c>
      <c r="P45" s="1702">
        <v>53.783460154100005</v>
      </c>
      <c r="Q45" s="1702">
        <v>37.444103396499997</v>
      </c>
      <c r="R45" s="1702">
        <v>1.0249999999999999E-3</v>
      </c>
      <c r="S45" s="1702">
        <v>2.5063003953000003</v>
      </c>
    </row>
    <row r="46" spans="1:19" s="198" customFormat="1" ht="20.100000000000001" customHeight="1">
      <c r="A46" s="44"/>
      <c r="B46" s="1196">
        <v>40</v>
      </c>
      <c r="C46" s="1197" t="s">
        <v>2054</v>
      </c>
      <c r="D46" s="1702">
        <v>1470.6916935373006</v>
      </c>
      <c r="E46" s="1702"/>
      <c r="F46" s="1702"/>
      <c r="G46" s="1702">
        <v>362.36817193109999</v>
      </c>
      <c r="H46" s="1702">
        <v>191.92427632729999</v>
      </c>
      <c r="I46" s="1702">
        <v>-143.68886397150004</v>
      </c>
      <c r="J46" s="1702">
        <v>-14.863261222299997</v>
      </c>
      <c r="K46" s="1702">
        <v>-118.51926055860004</v>
      </c>
      <c r="L46" s="1702"/>
      <c r="M46" s="1702"/>
      <c r="N46" s="1702"/>
      <c r="O46" s="1702">
        <v>1126.3983722532005</v>
      </c>
      <c r="P46" s="1702">
        <v>112.8657797914</v>
      </c>
      <c r="Q46" s="1702">
        <v>225.80473934319997</v>
      </c>
      <c r="R46" s="1702">
        <v>5.6228021500000001</v>
      </c>
      <c r="S46" s="1702">
        <v>4.4846595015000004</v>
      </c>
    </row>
    <row r="47" spans="1:19" s="198" customFormat="1" ht="20.100000000000001" customHeight="1">
      <c r="A47" s="44"/>
      <c r="B47" s="1196">
        <v>41</v>
      </c>
      <c r="C47" s="1200" t="s">
        <v>2055</v>
      </c>
      <c r="D47" s="1702">
        <v>753.96744362830009</v>
      </c>
      <c r="E47" s="1702"/>
      <c r="F47" s="1702"/>
      <c r="G47" s="1702">
        <v>140.23428115469997</v>
      </c>
      <c r="H47" s="1702">
        <v>141.7741737053</v>
      </c>
      <c r="I47" s="1702">
        <v>-109.62527124612045</v>
      </c>
      <c r="J47" s="1702">
        <v>-7.552240803874346</v>
      </c>
      <c r="K47" s="1702">
        <v>-96.431742475500045</v>
      </c>
      <c r="L47" s="1702"/>
      <c r="M47" s="1702"/>
      <c r="N47" s="1702"/>
      <c r="O47" s="1702">
        <v>556.63511768210003</v>
      </c>
      <c r="P47" s="1702">
        <v>61.578524996599981</v>
      </c>
      <c r="Q47" s="1702">
        <v>131.20003136969999</v>
      </c>
      <c r="R47" s="1702">
        <v>4.55376958</v>
      </c>
      <c r="S47" s="1702">
        <v>1.8015532753000001</v>
      </c>
    </row>
    <row r="48" spans="1:19" s="198" customFormat="1" ht="20.100000000000001" customHeight="1">
      <c r="A48" s="44"/>
      <c r="B48" s="1196">
        <v>42</v>
      </c>
      <c r="C48" s="1200" t="s">
        <v>2056</v>
      </c>
      <c r="D48" s="1702">
        <v>412.06313863720038</v>
      </c>
      <c r="E48" s="1702"/>
      <c r="F48" s="1702"/>
      <c r="G48" s="1702">
        <v>177.37989917620001</v>
      </c>
      <c r="H48" s="1702">
        <v>41.216004664099998</v>
      </c>
      <c r="I48" s="1702">
        <v>-25.934009440816435</v>
      </c>
      <c r="J48" s="1702">
        <v>-4.780277432079858</v>
      </c>
      <c r="K48" s="1702">
        <v>-18.685597502100002</v>
      </c>
      <c r="L48" s="1702"/>
      <c r="M48" s="1702"/>
      <c r="N48" s="1702"/>
      <c r="O48" s="1702">
        <v>302.69271260180045</v>
      </c>
      <c r="P48" s="1702">
        <v>22.527913432700004</v>
      </c>
      <c r="Q48" s="1702">
        <v>86.657200352599986</v>
      </c>
      <c r="R48" s="1702">
        <v>0.18531225000000001</v>
      </c>
      <c r="S48" s="1702">
        <v>1.5079025462</v>
      </c>
    </row>
    <row r="49" spans="1:19" s="198" customFormat="1" ht="20.100000000000001" customHeight="1">
      <c r="A49" s="44"/>
      <c r="B49" s="1196">
        <v>43</v>
      </c>
      <c r="C49" s="1200" t="s">
        <v>2057</v>
      </c>
      <c r="D49" s="1702">
        <v>304.66111127180011</v>
      </c>
      <c r="E49" s="1702"/>
      <c r="F49" s="1702"/>
      <c r="G49" s="1702">
        <v>44.753991600199996</v>
      </c>
      <c r="H49" s="1702">
        <v>8.9340979578999971</v>
      </c>
      <c r="I49" s="1702">
        <v>-8.1295832845631431</v>
      </c>
      <c r="J49" s="1702">
        <v>-2.5307429863457931</v>
      </c>
      <c r="K49" s="1702">
        <v>-3.4019205810000011</v>
      </c>
      <c r="L49" s="1702"/>
      <c r="M49" s="1702"/>
      <c r="N49" s="1702"/>
      <c r="O49" s="1702">
        <v>267.0705419693</v>
      </c>
      <c r="P49" s="1702">
        <v>28.75934136210002</v>
      </c>
      <c r="Q49" s="1702">
        <v>7.9475076209000024</v>
      </c>
      <c r="R49" s="1702">
        <v>0.88372032</v>
      </c>
      <c r="S49" s="1702">
        <v>1.1752036800000001</v>
      </c>
    </row>
    <row r="50" spans="1:19" s="198" customFormat="1" ht="20.100000000000001" customHeight="1">
      <c r="A50" s="44"/>
      <c r="B50" s="1196">
        <v>44</v>
      </c>
      <c r="C50" s="1197" t="s">
        <v>2058</v>
      </c>
      <c r="D50" s="1702">
        <v>3851.9666648502107</v>
      </c>
      <c r="E50" s="1702"/>
      <c r="F50" s="1702"/>
      <c r="G50" s="1702">
        <v>581.77164566930048</v>
      </c>
      <c r="H50" s="1702">
        <v>115.26626195129998</v>
      </c>
      <c r="I50" s="1702">
        <v>-98.965333082599969</v>
      </c>
      <c r="J50" s="1702">
        <v>-27.237237405100007</v>
      </c>
      <c r="K50" s="1702">
        <v>-51.687506741300041</v>
      </c>
      <c r="L50" s="1702"/>
      <c r="M50" s="1702"/>
      <c r="N50" s="1702"/>
      <c r="O50" s="1702">
        <v>3228.9192376015098</v>
      </c>
      <c r="P50" s="1702">
        <v>446.14313427510081</v>
      </c>
      <c r="Q50" s="1702">
        <v>165.94288684400001</v>
      </c>
      <c r="R50" s="1702">
        <v>10.961406129999995</v>
      </c>
      <c r="S50" s="1702">
        <v>1.0671678421999999</v>
      </c>
    </row>
    <row r="51" spans="1:19" s="198" customFormat="1" ht="20.100000000000001" customHeight="1">
      <c r="A51" s="44"/>
      <c r="B51" s="1196">
        <v>45</v>
      </c>
      <c r="C51" s="1197" t="s">
        <v>2059</v>
      </c>
      <c r="D51" s="1702">
        <v>1345.8644237221995</v>
      </c>
      <c r="E51" s="1702"/>
      <c r="F51" s="1702"/>
      <c r="G51" s="1702">
        <v>187.21792944650005</v>
      </c>
      <c r="H51" s="1702">
        <v>27.341043235399983</v>
      </c>
      <c r="I51" s="1702">
        <v>-36.445442432100002</v>
      </c>
      <c r="J51" s="1702">
        <v>-13.887227992000005</v>
      </c>
      <c r="K51" s="1702">
        <v>-7.8403262992999982</v>
      </c>
      <c r="L51" s="1702"/>
      <c r="M51" s="1702"/>
      <c r="N51" s="1702"/>
      <c r="O51" s="1702">
        <v>1162.2661679018004</v>
      </c>
      <c r="P51" s="1702">
        <v>136.76906874989996</v>
      </c>
      <c r="Q51" s="1702">
        <v>45.994468720299992</v>
      </c>
      <c r="R51" s="1702">
        <v>0.83471834999999994</v>
      </c>
      <c r="S51" s="1702">
        <v>8.3435073402000004</v>
      </c>
    </row>
    <row r="52" spans="1:19" s="198" customFormat="1" ht="20.100000000000001" customHeight="1">
      <c r="A52" s="44"/>
      <c r="B52" s="1196">
        <v>46</v>
      </c>
      <c r="C52" s="1200" t="s">
        <v>2060</v>
      </c>
      <c r="D52" s="1702">
        <v>837.7087359510997</v>
      </c>
      <c r="E52" s="1702"/>
      <c r="F52" s="1702"/>
      <c r="G52" s="1702">
        <v>114.17543416350003</v>
      </c>
      <c r="H52" s="1702">
        <v>25.410400543299989</v>
      </c>
      <c r="I52" s="1702">
        <v>-28.456512045340766</v>
      </c>
      <c r="J52" s="1702">
        <v>-10.207918338635769</v>
      </c>
      <c r="K52" s="1702">
        <v>-7.1227037363999992</v>
      </c>
      <c r="L52" s="1702"/>
      <c r="M52" s="1702"/>
      <c r="N52" s="1702"/>
      <c r="O52" s="1702">
        <v>746.81975579760035</v>
      </c>
      <c r="P52" s="1702">
        <v>80.55520686319997</v>
      </c>
      <c r="Q52" s="1702">
        <v>9.5099632302999986</v>
      </c>
      <c r="R52" s="1702">
        <v>0.8238100599999999</v>
      </c>
      <c r="S52" s="1702">
        <v>1.1754661543</v>
      </c>
    </row>
    <row r="53" spans="1:19" s="198" customFormat="1" ht="20.100000000000001" customHeight="1">
      <c r="A53" s="44"/>
      <c r="B53" s="1196">
        <v>47</v>
      </c>
      <c r="C53" s="1200" t="s">
        <v>2061</v>
      </c>
      <c r="D53" s="1702">
        <v>40.763607673399996</v>
      </c>
      <c r="E53" s="1702"/>
      <c r="F53" s="1702"/>
      <c r="G53" s="1702">
        <v>6.0692415134000006</v>
      </c>
      <c r="H53" s="1702">
        <v>3.2351856200000001E-2</v>
      </c>
      <c r="I53" s="1702">
        <v>-1.8799721467672947</v>
      </c>
      <c r="J53" s="1702">
        <v>-0.7512672735476128</v>
      </c>
      <c r="K53" s="1702">
        <v>-5.5465673999999998E-3</v>
      </c>
      <c r="L53" s="1702"/>
      <c r="M53" s="1702"/>
      <c r="N53" s="1702"/>
      <c r="O53" s="1702">
        <v>8.3736031017999988</v>
      </c>
      <c r="P53" s="1702">
        <v>2.0771117616000003</v>
      </c>
      <c r="Q53" s="1702">
        <v>30.312892810000001</v>
      </c>
      <c r="R53" s="1702">
        <v>0</v>
      </c>
      <c r="S53" s="1702">
        <v>3.1848960800999997</v>
      </c>
    </row>
    <row r="54" spans="1:19" s="198" customFormat="1" ht="20.100000000000001" customHeight="1">
      <c r="A54" s="44"/>
      <c r="B54" s="1196">
        <v>48</v>
      </c>
      <c r="C54" s="1200" t="s">
        <v>2062</v>
      </c>
      <c r="D54" s="1702">
        <v>5.675720493400001</v>
      </c>
      <c r="E54" s="1702"/>
      <c r="F54" s="1702"/>
      <c r="G54" s="1702">
        <v>4.1966109099999995</v>
      </c>
      <c r="H54" s="1702">
        <v>1.7238914100000002E-2</v>
      </c>
      <c r="I54" s="1702">
        <v>-0.45768931124342377</v>
      </c>
      <c r="J54" s="1702">
        <v>-0.48886489472791583</v>
      </c>
      <c r="K54" s="1702">
        <v>-1.18151317E-2</v>
      </c>
      <c r="L54" s="1702"/>
      <c r="M54" s="1702"/>
      <c r="N54" s="1702"/>
      <c r="O54" s="1702">
        <v>3.3663083744999995</v>
      </c>
      <c r="P54" s="1702">
        <v>1.9586949189</v>
      </c>
      <c r="Q54" s="1702">
        <v>0.35071720000000001</v>
      </c>
      <c r="R54" s="1702">
        <v>0</v>
      </c>
      <c r="S54" s="1702">
        <v>2.0683114311999997</v>
      </c>
    </row>
    <row r="55" spans="1:19" s="198" customFormat="1" ht="20.100000000000001" customHeight="1">
      <c r="A55" s="44"/>
      <c r="B55" s="1196">
        <v>49</v>
      </c>
      <c r="C55" s="1200" t="s">
        <v>2063</v>
      </c>
      <c r="D55" s="1702">
        <v>445.43063461489982</v>
      </c>
      <c r="E55" s="1702"/>
      <c r="F55" s="1702"/>
      <c r="G55" s="1702">
        <v>54.588912993800008</v>
      </c>
      <c r="H55" s="1702">
        <v>1.4729021862000002</v>
      </c>
      <c r="I55" s="1702">
        <v>-5.2240528769508732</v>
      </c>
      <c r="J55" s="1702">
        <v>-2.3107050719264914</v>
      </c>
      <c r="K55" s="1702">
        <v>-0.56715450329999983</v>
      </c>
      <c r="L55" s="1702"/>
      <c r="M55" s="1702"/>
      <c r="N55" s="1702"/>
      <c r="O55" s="1702">
        <v>387.80313233909999</v>
      </c>
      <c r="P55" s="1702">
        <v>51.989015485699994</v>
      </c>
      <c r="Q55" s="1702">
        <v>5.6306252299999997</v>
      </c>
      <c r="R55" s="1702">
        <v>7.8615600000000001E-3</v>
      </c>
      <c r="S55" s="1702">
        <v>1.4415582330000001</v>
      </c>
    </row>
    <row r="56" spans="1:19" s="198" customFormat="1" ht="20.100000000000001" customHeight="1">
      <c r="A56" s="44"/>
      <c r="B56" s="1196">
        <v>50</v>
      </c>
      <c r="C56" s="1200" t="s">
        <v>2064</v>
      </c>
      <c r="D56" s="1702">
        <v>16.285724989399998</v>
      </c>
      <c r="E56" s="1702"/>
      <c r="F56" s="1702"/>
      <c r="G56" s="1702">
        <v>8.1877298657999997</v>
      </c>
      <c r="H56" s="1702">
        <v>0.40814973560000006</v>
      </c>
      <c r="I56" s="1702">
        <v>-0.42721605179763977</v>
      </c>
      <c r="J56" s="1702">
        <v>-0.12847241316221347</v>
      </c>
      <c r="K56" s="1702">
        <v>-0.13310636050000002</v>
      </c>
      <c r="L56" s="1702"/>
      <c r="M56" s="1702"/>
      <c r="N56" s="1702"/>
      <c r="O56" s="1702">
        <v>15.903368288799998</v>
      </c>
      <c r="P56" s="1702">
        <v>0.18903972050000001</v>
      </c>
      <c r="Q56" s="1702">
        <v>0.19027025</v>
      </c>
      <c r="R56" s="1702">
        <v>3.0467300000000001E-3</v>
      </c>
      <c r="S56" s="1702">
        <v>0.47327544160000001</v>
      </c>
    </row>
    <row r="57" spans="1:19" s="1201" customFormat="1" ht="20.100000000000001" customHeight="1">
      <c r="A57" s="44"/>
      <c r="B57" s="1196">
        <v>51</v>
      </c>
      <c r="C57" s="1197" t="s">
        <v>2065</v>
      </c>
      <c r="D57" s="1702">
        <v>1477.5632667239995</v>
      </c>
      <c r="E57" s="1702"/>
      <c r="F57" s="1702"/>
      <c r="G57" s="1702">
        <v>558.60985903919993</v>
      </c>
      <c r="H57" s="1702">
        <v>114.85229328929998</v>
      </c>
      <c r="I57" s="1702">
        <v>-73.929455023100019</v>
      </c>
      <c r="J57" s="1702">
        <v>-23.747233806999997</v>
      </c>
      <c r="K57" s="1702">
        <v>-43.226089765100014</v>
      </c>
      <c r="L57" s="1702"/>
      <c r="M57" s="1702"/>
      <c r="N57" s="1702"/>
      <c r="O57" s="1702">
        <v>583.61209837110016</v>
      </c>
      <c r="P57" s="1702">
        <v>319.06717386800005</v>
      </c>
      <c r="Q57" s="1702">
        <v>531.75812471009988</v>
      </c>
      <c r="R57" s="1702">
        <v>43.125869774899968</v>
      </c>
      <c r="S57" s="1702">
        <v>3.2116539910999999</v>
      </c>
    </row>
    <row r="58" spans="1:19" s="198" customFormat="1" ht="20.100000000000001" customHeight="1">
      <c r="A58" s="44"/>
      <c r="B58" s="1196">
        <v>52</v>
      </c>
      <c r="C58" s="1197" t="s">
        <v>2066</v>
      </c>
      <c r="D58" s="1702">
        <v>1893.4381944221011</v>
      </c>
      <c r="E58" s="1702"/>
      <c r="F58" s="1702"/>
      <c r="G58" s="1702">
        <v>409.68644919939999</v>
      </c>
      <c r="H58" s="1702">
        <v>32.890633106700001</v>
      </c>
      <c r="I58" s="1702">
        <v>-37.845059995199996</v>
      </c>
      <c r="J58" s="1702">
        <v>-15.546697026099999</v>
      </c>
      <c r="K58" s="1702">
        <v>-11.268990989199999</v>
      </c>
      <c r="L58" s="1702"/>
      <c r="M58" s="1702"/>
      <c r="N58" s="1702"/>
      <c r="O58" s="1702">
        <v>1102.1312592813006</v>
      </c>
      <c r="P58" s="1702">
        <v>408.2664610786</v>
      </c>
      <c r="Q58" s="1702">
        <v>379.81674285199995</v>
      </c>
      <c r="R58" s="1702">
        <v>3.2237312100000004</v>
      </c>
      <c r="S58" s="1702">
        <v>2.1302782215000002</v>
      </c>
    </row>
    <row r="59" spans="1:19" s="1201" customFormat="1" ht="24.95" customHeight="1">
      <c r="A59" s="44"/>
      <c r="B59" s="1196">
        <v>53</v>
      </c>
      <c r="C59" s="1202" t="s">
        <v>2067</v>
      </c>
      <c r="D59" s="1702">
        <v>3860.7640159243983</v>
      </c>
      <c r="E59" s="1702"/>
      <c r="F59" s="1702"/>
      <c r="G59" s="1702">
        <v>594.50330686460018</v>
      </c>
      <c r="H59" s="1702">
        <v>394.70723581899995</v>
      </c>
      <c r="I59" s="1702">
        <v>-233.69136461930006</v>
      </c>
      <c r="J59" s="1702">
        <v>-25.591235629600003</v>
      </c>
      <c r="K59" s="1702">
        <v>-188.81569396800003</v>
      </c>
      <c r="L59" s="1703"/>
      <c r="M59" s="1703"/>
      <c r="N59" s="1703"/>
      <c r="O59" s="1702">
        <v>2784.1082820472002</v>
      </c>
      <c r="P59" s="1702">
        <v>497.0921172927001</v>
      </c>
      <c r="Q59" s="1702">
        <v>576.7645142248</v>
      </c>
      <c r="R59" s="1702">
        <v>2.79910236</v>
      </c>
      <c r="S59" s="1702">
        <v>2.3332705181</v>
      </c>
    </row>
    <row r="60" spans="1:19" s="1201" customFormat="1" ht="20.100000000000001" customHeight="1">
      <c r="A60" s="44"/>
      <c r="B60" s="1196">
        <v>54</v>
      </c>
      <c r="C60" s="1197" t="s">
        <v>2068</v>
      </c>
      <c r="D60" s="1702">
        <v>238.01140901059995</v>
      </c>
      <c r="E60" s="1702"/>
      <c r="F60" s="1702"/>
      <c r="G60" s="1702">
        <v>14.857618433400001</v>
      </c>
      <c r="H60" s="1702">
        <v>1.137730471</v>
      </c>
      <c r="I60" s="1702">
        <v>-1.6156313802</v>
      </c>
      <c r="J60" s="1702">
        <v>-0.53375806049999996</v>
      </c>
      <c r="K60" s="1702">
        <v>-0.43334094680000007</v>
      </c>
      <c r="L60" s="1703"/>
      <c r="M60" s="1703"/>
      <c r="N60" s="1703"/>
      <c r="O60" s="1702">
        <v>232.01535696519997</v>
      </c>
      <c r="P60" s="1702">
        <v>5.7401203717000007</v>
      </c>
      <c r="Q60" s="1702">
        <v>0.25593167379999998</v>
      </c>
      <c r="R60" s="1702">
        <v>0</v>
      </c>
      <c r="S60" s="1702">
        <v>0.47165896409999997</v>
      </c>
    </row>
    <row r="61" spans="1:19" s="1201" customFormat="1" ht="20.100000000000001" customHeight="1">
      <c r="A61" s="44"/>
      <c r="B61" s="1196">
        <v>55</v>
      </c>
      <c r="C61" s="1203" t="s">
        <v>2069</v>
      </c>
      <c r="D61" s="1702">
        <v>3622.7526069137984</v>
      </c>
      <c r="E61" s="1702"/>
      <c r="F61" s="1702"/>
      <c r="G61" s="1702">
        <v>579.64568843120014</v>
      </c>
      <c r="H61" s="1702">
        <v>393.56950534799995</v>
      </c>
      <c r="I61" s="1702">
        <v>-232.07573323910006</v>
      </c>
      <c r="J61" s="1702">
        <v>-25.057477569100005</v>
      </c>
      <c r="K61" s="1702">
        <v>-188.38235302120003</v>
      </c>
      <c r="L61" s="1703"/>
      <c r="M61" s="1703"/>
      <c r="N61" s="1703"/>
      <c r="O61" s="1702">
        <v>2552.0929250820004</v>
      </c>
      <c r="P61" s="1702">
        <v>491.35199692100008</v>
      </c>
      <c r="Q61" s="1702">
        <v>576.50858255100002</v>
      </c>
      <c r="R61" s="1702">
        <v>2.79910236</v>
      </c>
      <c r="S61" s="1702">
        <v>1.861611554</v>
      </c>
    </row>
    <row r="62" spans="1:19" s="198" customFormat="1" ht="20.100000000000001" customHeight="1" thickBot="1">
      <c r="A62" s="44"/>
      <c r="B62" s="1204">
        <v>56</v>
      </c>
      <c r="C62" s="1205" t="s">
        <v>604</v>
      </c>
      <c r="D62" s="1704">
        <v>19347.265003218807</v>
      </c>
      <c r="E62" s="1704"/>
      <c r="F62" s="1704"/>
      <c r="G62" s="1704">
        <v>3680.333018112301</v>
      </c>
      <c r="H62" s="1704">
        <v>1155.0264757878997</v>
      </c>
      <c r="I62" s="1704">
        <v>-882.93465516560002</v>
      </c>
      <c r="J62" s="1704">
        <v>-189.88365953349998</v>
      </c>
      <c r="K62" s="1704">
        <v>-552.76724652970017</v>
      </c>
      <c r="L62" s="1704"/>
      <c r="M62" s="1704"/>
      <c r="N62" s="1704"/>
      <c r="O62" s="1704">
        <v>14313.904165687813</v>
      </c>
      <c r="P62" s="1704">
        <v>2700.6345301561009</v>
      </c>
      <c r="Q62" s="1704">
        <v>2248.1460677904997</v>
      </c>
      <c r="R62" s="1704">
        <v>84.580239584899957</v>
      </c>
      <c r="S62" s="1704">
        <v>54.246681506899996</v>
      </c>
    </row>
    <row r="63" spans="1:19" s="198" customFormat="1" ht="20.100000000000001" customHeight="1">
      <c r="A63" s="44"/>
      <c r="C63" s="147" t="s">
        <v>2070</v>
      </c>
      <c r="D63" s="1332"/>
      <c r="E63" s="1332"/>
      <c r="F63" s="1332"/>
      <c r="G63" s="1332"/>
      <c r="H63" s="1332"/>
      <c r="I63" s="1332"/>
      <c r="J63" s="1332"/>
      <c r="K63" s="1332"/>
      <c r="L63" s="1333"/>
      <c r="M63" s="1333"/>
      <c r="N63" s="1333"/>
      <c r="O63" s="1333"/>
      <c r="P63" s="1333"/>
      <c r="Q63" s="1333"/>
      <c r="R63" s="1333"/>
      <c r="S63" s="1333"/>
    </row>
    <row r="64" spans="1:19">
      <c r="C64" s="1530"/>
      <c r="D64" s="1530"/>
      <c r="E64" s="1530"/>
      <c r="F64" s="1530"/>
      <c r="G64" s="1530"/>
      <c r="H64" s="1530"/>
      <c r="I64" s="1530"/>
      <c r="J64" s="1530"/>
      <c r="K64" s="1530"/>
    </row>
    <row r="65" spans="4:11" ht="11.45" customHeight="1">
      <c r="D65" s="1531"/>
      <c r="E65" s="1531"/>
      <c r="F65" s="1531"/>
      <c r="G65" s="1531"/>
      <c r="H65" s="1531"/>
      <c r="I65" s="1531"/>
      <c r="J65" s="1531"/>
      <c r="K65" s="1531"/>
    </row>
  </sheetData>
  <mergeCells count="9">
    <mergeCell ref="Q5:Q6"/>
    <mergeCell ref="R5:R6"/>
    <mergeCell ref="S5:S6"/>
    <mergeCell ref="D5:H5"/>
    <mergeCell ref="I5:K5"/>
    <mergeCell ref="L5:M5"/>
    <mergeCell ref="N5:N6"/>
    <mergeCell ref="O5:O6"/>
    <mergeCell ref="P5:P6"/>
  </mergeCells>
  <hyperlinks>
    <hyperlink ref="S1" location="Índice!A1" display="Voltar ao Índice" xr:uid="{C1682F6C-EB64-4A44-BCAD-D6D0BE99069E}"/>
  </hyperlinks>
  <pageMargins left="0.70866141732283472" right="0.70866141732283472" top="0.74803149606299213" bottom="0.74803149606299213" header="0.31496062992125984" footer="0.31496062992125984"/>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FA964-2604-4F65-8B0B-55BD6EB41900}">
  <dimension ref="A1:X33"/>
  <sheetViews>
    <sheetView showGridLines="0" zoomScale="90" zoomScaleNormal="90" zoomScalePageLayoutView="40" workbookViewId="0">
      <selection activeCell="O7" sqref="O7"/>
    </sheetView>
  </sheetViews>
  <sheetFormatPr defaultColWidth="8.85546875" defaultRowHeight="15"/>
  <cols>
    <col min="1" max="1" width="4.7109375" style="44" customWidth="1"/>
    <col min="2" max="2" width="3" style="1532" bestFit="1" customWidth="1"/>
    <col min="3" max="3" width="52.140625" style="1532" customWidth="1"/>
    <col min="4" max="19" width="10.7109375" style="1532" customWidth="1"/>
    <col min="20" max="16384" width="8.85546875" style="1532"/>
  </cols>
  <sheetData>
    <row r="1" spans="1:24" s="1528" customFormat="1" ht="24">
      <c r="A1" s="44"/>
      <c r="C1" s="95" t="s">
        <v>2071</v>
      </c>
      <c r="D1" s="1531"/>
      <c r="E1" s="1530"/>
      <c r="F1" s="1530"/>
      <c r="G1" s="1530"/>
      <c r="H1" s="1530"/>
      <c r="I1" s="1530"/>
      <c r="J1" s="1530"/>
      <c r="K1" s="1530"/>
      <c r="L1" s="1530"/>
      <c r="M1" s="1530"/>
      <c r="N1" s="1530"/>
      <c r="O1" s="1530"/>
      <c r="P1" s="1530"/>
      <c r="Q1" s="1530"/>
      <c r="R1" s="1530"/>
      <c r="S1" s="66" t="s">
        <v>893</v>
      </c>
      <c r="T1" s="1530"/>
      <c r="U1" s="1530"/>
      <c r="V1" s="1530"/>
      <c r="W1" s="1530"/>
      <c r="X1" s="1530"/>
    </row>
    <row r="2" spans="1:24" s="1528" customFormat="1" ht="14.25">
      <c r="A2" s="425"/>
      <c r="C2" s="153" t="s">
        <v>2274</v>
      </c>
      <c r="D2" s="1531"/>
      <c r="E2" s="1530"/>
      <c r="F2" s="1530"/>
      <c r="G2" s="1530"/>
      <c r="H2" s="1530"/>
      <c r="I2" s="1530"/>
      <c r="J2" s="1530"/>
      <c r="K2" s="1530"/>
      <c r="L2" s="1530"/>
      <c r="M2" s="1530"/>
      <c r="N2" s="1530"/>
      <c r="O2" s="1530"/>
      <c r="P2" s="1530"/>
      <c r="Q2" s="1530"/>
      <c r="R2" s="1530"/>
      <c r="S2" s="1530"/>
      <c r="T2" s="1530"/>
      <c r="U2" s="1530"/>
      <c r="V2" s="1530"/>
      <c r="W2" s="1530"/>
      <c r="X2" s="1530"/>
    </row>
    <row r="3" spans="1:24" s="198" customFormat="1" ht="13.5" thickBot="1">
      <c r="A3" s="425"/>
      <c r="B3" s="403"/>
      <c r="C3" s="1206"/>
      <c r="D3" s="1207" t="s">
        <v>4</v>
      </c>
      <c r="E3" s="1207" t="s">
        <v>5</v>
      </c>
      <c r="F3" s="1207" t="s">
        <v>6</v>
      </c>
      <c r="G3" s="1207" t="s">
        <v>41</v>
      </c>
      <c r="H3" s="1207" t="s">
        <v>42</v>
      </c>
      <c r="I3" s="1207" t="s">
        <v>96</v>
      </c>
      <c r="J3" s="1207" t="s">
        <v>97</v>
      </c>
      <c r="K3" s="1207" t="s">
        <v>98</v>
      </c>
      <c r="L3" s="1207" t="s">
        <v>226</v>
      </c>
      <c r="M3" s="1207" t="s">
        <v>227</v>
      </c>
      <c r="N3" s="1207" t="s">
        <v>228</v>
      </c>
      <c r="O3" s="1207" t="s">
        <v>229</v>
      </c>
      <c r="P3" s="1207" t="s">
        <v>230</v>
      </c>
      <c r="Q3" s="1207" t="s">
        <v>446</v>
      </c>
      <c r="R3" s="1207" t="s">
        <v>447</v>
      </c>
      <c r="S3" s="1207" t="s">
        <v>608</v>
      </c>
    </row>
    <row r="4" spans="1:24" s="202" customFormat="1" ht="24" customHeight="1">
      <c r="A4" s="56"/>
      <c r="B4" s="1599"/>
      <c r="C4" s="1600" t="s">
        <v>2072</v>
      </c>
      <c r="D4" s="1878" t="s">
        <v>2073</v>
      </c>
      <c r="E4" s="1878"/>
      <c r="F4" s="1878"/>
      <c r="G4" s="1878"/>
      <c r="H4" s="1878"/>
      <c r="I4" s="1878"/>
      <c r="J4" s="1878"/>
      <c r="K4" s="1878"/>
      <c r="L4" s="1878"/>
      <c r="M4" s="1878"/>
      <c r="N4" s="1878"/>
      <c r="O4" s="1878"/>
      <c r="P4" s="1878"/>
      <c r="Q4" s="1878"/>
      <c r="R4" s="1878"/>
      <c r="S4" s="1878"/>
    </row>
    <row r="5" spans="1:24" s="202" customFormat="1" ht="24" customHeight="1">
      <c r="A5" s="425"/>
      <c r="B5" s="1599"/>
      <c r="C5" s="1600"/>
      <c r="D5" s="1601"/>
      <c r="E5" s="1878" t="s">
        <v>2074</v>
      </c>
      <c r="F5" s="1878"/>
      <c r="G5" s="1878"/>
      <c r="H5" s="1878"/>
      <c r="I5" s="1878"/>
      <c r="J5" s="1878"/>
      <c r="K5" s="1878" t="s">
        <v>2075</v>
      </c>
      <c r="L5" s="1878"/>
      <c r="M5" s="1878"/>
      <c r="N5" s="1878"/>
      <c r="O5" s="1878"/>
      <c r="P5" s="1878"/>
      <c r="Q5" s="1878"/>
      <c r="R5" s="1878" t="s">
        <v>2076</v>
      </c>
      <c r="S5" s="1878"/>
    </row>
    <row r="6" spans="1:24" s="202" customFormat="1" ht="111.75" customHeight="1">
      <c r="A6" s="425"/>
      <c r="B6" s="1599"/>
      <c r="C6" s="1600"/>
      <c r="D6" s="1601"/>
      <c r="E6" s="1601" t="s">
        <v>1852</v>
      </c>
      <c r="F6" s="1601" t="s">
        <v>1853</v>
      </c>
      <c r="G6" s="1601" t="s">
        <v>1854</v>
      </c>
      <c r="H6" s="1601" t="s">
        <v>1855</v>
      </c>
      <c r="I6" s="1601" t="s">
        <v>1856</v>
      </c>
      <c r="J6" s="1601" t="s">
        <v>2077</v>
      </c>
      <c r="K6" s="1601" t="s">
        <v>1857</v>
      </c>
      <c r="L6" s="1601" t="s">
        <v>1858</v>
      </c>
      <c r="M6" s="1601" t="s">
        <v>1859</v>
      </c>
      <c r="N6" s="1601" t="s">
        <v>1860</v>
      </c>
      <c r="O6" s="1601" t="s">
        <v>1861</v>
      </c>
      <c r="P6" s="1601" t="s">
        <v>1862</v>
      </c>
      <c r="Q6" s="1601" t="s">
        <v>1863</v>
      </c>
      <c r="R6" s="1600"/>
      <c r="S6" s="1655" t="s">
        <v>2078</v>
      </c>
    </row>
    <row r="7" spans="1:24" s="202" customFormat="1" ht="29.25" customHeight="1">
      <c r="A7" s="425"/>
      <c r="B7" s="1602">
        <v>1</v>
      </c>
      <c r="C7" s="1654" t="s">
        <v>2079</v>
      </c>
      <c r="D7" s="1681">
        <v>54185.571734980003</v>
      </c>
      <c r="E7" s="1681">
        <v>15398.496272191</v>
      </c>
      <c r="F7" s="1681">
        <v>815.33187125400002</v>
      </c>
      <c r="G7" s="1681">
        <v>236.051821988</v>
      </c>
      <c r="H7" s="1681">
        <v>288.15346539500001</v>
      </c>
      <c r="I7" s="1681">
        <v>71.709160111000003</v>
      </c>
      <c r="J7" s="1681">
        <v>8.7216696070000008</v>
      </c>
      <c r="K7" s="1681">
        <v>854.01611953199995</v>
      </c>
      <c r="L7" s="1681">
        <v>1360.775082676</v>
      </c>
      <c r="M7" s="1681">
        <v>2351.1502210869999</v>
      </c>
      <c r="N7" s="1681">
        <v>2076.363662793</v>
      </c>
      <c r="O7" s="1681">
        <v>1120.5208296400001</v>
      </c>
      <c r="P7" s="1681">
        <v>448.46352101699995</v>
      </c>
      <c r="Q7" s="1681">
        <v>6.5880696469999993</v>
      </c>
      <c r="R7" s="1681">
        <v>45967.694228588007</v>
      </c>
      <c r="S7" s="1705">
        <v>0.18710067795406549</v>
      </c>
    </row>
    <row r="8" spans="1:24" s="202" customFormat="1" ht="30" customHeight="1">
      <c r="A8" s="425"/>
      <c r="B8" s="1603">
        <v>2</v>
      </c>
      <c r="C8" s="1604" t="s">
        <v>2080</v>
      </c>
      <c r="D8" s="1682">
        <v>4148.3543545870098</v>
      </c>
      <c r="E8" s="1682">
        <v>187.01762330700001</v>
      </c>
      <c r="F8" s="1682">
        <v>160.57019567</v>
      </c>
      <c r="G8" s="1682">
        <v>236.051821988</v>
      </c>
      <c r="H8" s="1682">
        <v>288.15346539500001</v>
      </c>
      <c r="I8" s="1682">
        <v>71.709160111000003</v>
      </c>
      <c r="J8" s="1682">
        <v>8.7216696070000008</v>
      </c>
      <c r="K8" s="1682">
        <v>13.039240471999999</v>
      </c>
      <c r="L8" s="1682">
        <v>116.317006566</v>
      </c>
      <c r="M8" s="1682">
        <v>107.101846685</v>
      </c>
      <c r="N8" s="1682">
        <v>22.126320546999999</v>
      </c>
      <c r="O8" s="1682">
        <v>8.4908138639999997</v>
      </c>
      <c r="P8" s="1682">
        <v>2.0532197559999998</v>
      </c>
      <c r="Q8" s="1682">
        <v>3.3024080169999999</v>
      </c>
      <c r="R8" s="1682">
        <v>3875.9234986800097</v>
      </c>
      <c r="S8" s="1706">
        <v>0.1753886732807062</v>
      </c>
    </row>
    <row r="9" spans="1:24" s="202" customFormat="1" ht="30" customHeight="1">
      <c r="A9" s="425"/>
      <c r="B9" s="1603">
        <v>3</v>
      </c>
      <c r="C9" s="1604" t="s">
        <v>2081</v>
      </c>
      <c r="D9" s="1682">
        <v>25356.204764538401</v>
      </c>
      <c r="E9" s="1682">
        <v>15211.478648884</v>
      </c>
      <c r="F9" s="1682">
        <v>654.76167558400005</v>
      </c>
      <c r="G9" s="1682">
        <v>0</v>
      </c>
      <c r="H9" s="1682">
        <v>0</v>
      </c>
      <c r="I9" s="1682">
        <v>0</v>
      </c>
      <c r="J9" s="1682">
        <v>0</v>
      </c>
      <c r="K9" s="1682">
        <v>840.97687905999999</v>
      </c>
      <c r="L9" s="1682">
        <v>1244.4580761100001</v>
      </c>
      <c r="M9" s="1682">
        <v>2244.0483744019998</v>
      </c>
      <c r="N9" s="1682">
        <v>2054.237342246</v>
      </c>
      <c r="O9" s="1682">
        <v>1112.030015776</v>
      </c>
      <c r="P9" s="1682">
        <v>446.41030126099997</v>
      </c>
      <c r="Q9" s="1682">
        <v>3.2856616299999999</v>
      </c>
      <c r="R9" s="1682">
        <v>17410.758114053402</v>
      </c>
      <c r="S9" s="1706">
        <v>0.45493674784842314</v>
      </c>
    </row>
    <row r="10" spans="1:24" s="202" customFormat="1" ht="30" customHeight="1">
      <c r="A10" s="425"/>
      <c r="B10" s="1603">
        <v>4</v>
      </c>
      <c r="C10" s="1604" t="s">
        <v>2082</v>
      </c>
      <c r="D10" s="1682">
        <v>261.76080128000001</v>
      </c>
      <c r="E10" s="1682">
        <v>0</v>
      </c>
      <c r="F10" s="1682">
        <v>0</v>
      </c>
      <c r="G10" s="1682">
        <v>0</v>
      </c>
      <c r="H10" s="1682">
        <v>0</v>
      </c>
      <c r="I10" s="1682">
        <v>0</v>
      </c>
      <c r="J10" s="1682">
        <v>0</v>
      </c>
      <c r="K10" s="1682">
        <v>0</v>
      </c>
      <c r="L10" s="1682">
        <v>0</v>
      </c>
      <c r="M10" s="1682">
        <v>0</v>
      </c>
      <c r="N10" s="1682">
        <v>0</v>
      </c>
      <c r="O10" s="1682">
        <v>0</v>
      </c>
      <c r="P10" s="1682">
        <v>0</v>
      </c>
      <c r="Q10" s="1682">
        <v>0</v>
      </c>
      <c r="R10" s="1682">
        <v>261.76080128000001</v>
      </c>
      <c r="S10" s="1706">
        <v>0</v>
      </c>
    </row>
    <row r="11" spans="1:24" s="202" customFormat="1" ht="30" customHeight="1">
      <c r="A11" s="425"/>
      <c r="B11" s="1603">
        <v>5</v>
      </c>
      <c r="C11" s="1604" t="s">
        <v>2078</v>
      </c>
      <c r="D11" s="1682">
        <v>16818.464260545999</v>
      </c>
      <c r="E11" s="1682">
        <v>15398.496272191</v>
      </c>
      <c r="F11" s="1682">
        <v>815.33187125400002</v>
      </c>
      <c r="G11" s="1682">
        <v>236.051821988</v>
      </c>
      <c r="H11" s="1682">
        <v>288.15346539500001</v>
      </c>
      <c r="I11" s="1682">
        <v>71.709160111000003</v>
      </c>
      <c r="J11" s="1682">
        <v>8.7216696070000008</v>
      </c>
      <c r="K11" s="1683"/>
      <c r="L11" s="1683"/>
      <c r="M11" s="1683"/>
      <c r="N11" s="1683"/>
      <c r="O11" s="1683"/>
      <c r="P11" s="1683"/>
      <c r="Q11" s="1683"/>
      <c r="R11" s="1682">
        <v>8600.5867541534008</v>
      </c>
      <c r="S11" s="1706">
        <v>1.0000000000034921</v>
      </c>
    </row>
    <row r="12" spans="1:24" s="202" customFormat="1" ht="30" customHeight="1">
      <c r="A12" s="425"/>
      <c r="B12" s="1603">
        <v>6</v>
      </c>
      <c r="C12" s="1604" t="s">
        <v>2083</v>
      </c>
      <c r="D12" s="1682">
        <v>2984.25191860001</v>
      </c>
      <c r="E12" s="1682">
        <v>789.75234437999995</v>
      </c>
      <c r="F12" s="1682">
        <v>35.508469564999999</v>
      </c>
      <c r="G12" s="1682">
        <v>0</v>
      </c>
      <c r="H12" s="1682">
        <v>0</v>
      </c>
      <c r="I12" s="1682">
        <v>0</v>
      </c>
      <c r="J12" s="1682">
        <v>0</v>
      </c>
      <c r="K12" s="1682">
        <v>83.119107091999993</v>
      </c>
      <c r="L12" s="1682">
        <v>121.41796712599999</v>
      </c>
      <c r="M12" s="1682">
        <v>149.56172731000001</v>
      </c>
      <c r="N12" s="1682">
        <v>118.504167309</v>
      </c>
      <c r="O12" s="1682">
        <v>66.824851550000005</v>
      </c>
      <c r="P12" s="1682">
        <v>26.727507692</v>
      </c>
      <c r="Q12" s="1682">
        <v>7.8423839999999995E-2</v>
      </c>
      <c r="R12" s="1682">
        <v>2418.0181666810099</v>
      </c>
      <c r="S12" s="1706">
        <v>0.10712370386428592</v>
      </c>
    </row>
    <row r="13" spans="1:24" s="511" customFormat="1" ht="30" customHeight="1">
      <c r="A13" s="425"/>
      <c r="B13" s="1603">
        <v>7</v>
      </c>
      <c r="C13" s="1604" t="s">
        <v>2080</v>
      </c>
      <c r="D13" s="1682">
        <v>105.527254842887</v>
      </c>
      <c r="E13" s="1682">
        <v>0</v>
      </c>
      <c r="F13" s="1682">
        <v>0</v>
      </c>
      <c r="G13" s="1682">
        <v>0</v>
      </c>
      <c r="H13" s="1682">
        <v>0</v>
      </c>
      <c r="I13" s="1682">
        <v>0</v>
      </c>
      <c r="J13" s="1682">
        <v>0</v>
      </c>
      <c r="K13" s="1682">
        <v>0</v>
      </c>
      <c r="L13" s="1682">
        <v>0</v>
      </c>
      <c r="M13" s="1682">
        <v>0</v>
      </c>
      <c r="N13" s="1682">
        <v>0</v>
      </c>
      <c r="O13" s="1682">
        <v>0</v>
      </c>
      <c r="P13" s="1682">
        <v>0</v>
      </c>
      <c r="Q13" s="1682">
        <v>0</v>
      </c>
      <c r="R13" s="1682">
        <v>105.527254842887</v>
      </c>
      <c r="S13" s="1706">
        <v>0</v>
      </c>
    </row>
    <row r="14" spans="1:24" s="511" customFormat="1" ht="30" customHeight="1">
      <c r="A14" s="425"/>
      <c r="B14" s="1603">
        <v>8</v>
      </c>
      <c r="C14" s="1604" t="s">
        <v>2081</v>
      </c>
      <c r="D14" s="1682">
        <v>902.13215870026295</v>
      </c>
      <c r="E14" s="1682">
        <v>789.75234437999995</v>
      </c>
      <c r="F14" s="1682">
        <v>35.508469564999999</v>
      </c>
      <c r="G14" s="1682">
        <v>0</v>
      </c>
      <c r="H14" s="1682">
        <v>0</v>
      </c>
      <c r="I14" s="1682">
        <v>0</v>
      </c>
      <c r="J14" s="1682">
        <v>0</v>
      </c>
      <c r="K14" s="1682">
        <v>83.119107091999993</v>
      </c>
      <c r="L14" s="1682">
        <v>121.41796712599999</v>
      </c>
      <c r="M14" s="1682">
        <v>149.56172731000001</v>
      </c>
      <c r="N14" s="1682">
        <v>118.504167309</v>
      </c>
      <c r="O14" s="1682">
        <v>66.824851550000005</v>
      </c>
      <c r="P14" s="1682">
        <v>26.727507692</v>
      </c>
      <c r="Q14" s="1682">
        <v>7.8423839999999995E-2</v>
      </c>
      <c r="R14" s="1682">
        <v>335.89840678126302</v>
      </c>
      <c r="S14" s="1706">
        <v>0.7711470396901241</v>
      </c>
    </row>
    <row r="15" spans="1:24" s="202" customFormat="1" ht="30" customHeight="1">
      <c r="A15" s="425"/>
      <c r="B15" s="1603">
        <v>9</v>
      </c>
      <c r="C15" s="1604" t="s">
        <v>2082</v>
      </c>
      <c r="D15" s="1682">
        <v>64.816994289999997</v>
      </c>
      <c r="E15" s="1682">
        <v>0</v>
      </c>
      <c r="F15" s="1682">
        <v>0</v>
      </c>
      <c r="G15" s="1682">
        <v>0</v>
      </c>
      <c r="H15" s="1682">
        <v>0</v>
      </c>
      <c r="I15" s="1682">
        <v>0</v>
      </c>
      <c r="J15" s="1682">
        <v>0</v>
      </c>
      <c r="K15" s="1682">
        <v>0</v>
      </c>
      <c r="L15" s="1682">
        <v>0</v>
      </c>
      <c r="M15" s="1682">
        <v>0</v>
      </c>
      <c r="N15" s="1682">
        <v>0</v>
      </c>
      <c r="O15" s="1682">
        <v>0</v>
      </c>
      <c r="P15" s="1682">
        <v>0</v>
      </c>
      <c r="Q15" s="1682">
        <v>0</v>
      </c>
      <c r="R15" s="1682">
        <v>64.816994289999997</v>
      </c>
      <c r="S15" s="1706">
        <v>0</v>
      </c>
    </row>
    <row r="16" spans="1:24" s="202" customFormat="1" ht="30" customHeight="1" thickBot="1">
      <c r="A16" s="425"/>
      <c r="B16" s="1605">
        <v>10</v>
      </c>
      <c r="C16" s="1606" t="s">
        <v>2078</v>
      </c>
      <c r="D16" s="1684">
        <v>825.260813945</v>
      </c>
      <c r="E16" s="1684">
        <v>789.75234437999995</v>
      </c>
      <c r="F16" s="1684">
        <v>35.508469564999999</v>
      </c>
      <c r="G16" s="1684">
        <v>0</v>
      </c>
      <c r="H16" s="1684">
        <v>0</v>
      </c>
      <c r="I16" s="1684">
        <v>0</v>
      </c>
      <c r="J16" s="1684">
        <v>0</v>
      </c>
      <c r="K16" s="1685"/>
      <c r="L16" s="1685"/>
      <c r="M16" s="1685"/>
      <c r="N16" s="1685"/>
      <c r="O16" s="1685"/>
      <c r="P16" s="1685"/>
      <c r="Q16" s="1685"/>
      <c r="R16" s="1684">
        <v>259.02706202559</v>
      </c>
      <c r="S16" s="1707">
        <v>1.0000000000984672</v>
      </c>
    </row>
    <row r="17" spans="1:1">
      <c r="A17" s="425"/>
    </row>
    <row r="18" spans="1:1">
      <c r="A18" s="425"/>
    </row>
    <row r="19" spans="1:1">
      <c r="A19" s="425"/>
    </row>
    <row r="20" spans="1:1">
      <c r="A20" s="425"/>
    </row>
    <row r="21" spans="1:1">
      <c r="A21" s="425"/>
    </row>
    <row r="22" spans="1:1">
      <c r="A22" s="425"/>
    </row>
    <row r="23" spans="1:1">
      <c r="A23" s="425"/>
    </row>
    <row r="24" spans="1:1">
      <c r="A24" s="425"/>
    </row>
    <row r="25" spans="1:1">
      <c r="A25" s="425"/>
    </row>
    <row r="26" spans="1:1">
      <c r="A26" s="425"/>
    </row>
    <row r="27" spans="1:1">
      <c r="A27" s="425"/>
    </row>
    <row r="28" spans="1:1">
      <c r="A28" s="425"/>
    </row>
    <row r="29" spans="1:1">
      <c r="A29" s="425"/>
    </row>
    <row r="30" spans="1:1">
      <c r="A30" s="425"/>
    </row>
    <row r="31" spans="1:1">
      <c r="A31" s="425"/>
    </row>
    <row r="32" spans="1:1">
      <c r="A32" s="425"/>
    </row>
    <row r="33" spans="1:1">
      <c r="A33" s="57"/>
    </row>
  </sheetData>
  <mergeCells count="4">
    <mergeCell ref="D4:S4"/>
    <mergeCell ref="E5:J5"/>
    <mergeCell ref="K5:Q5"/>
    <mergeCell ref="R5:S5"/>
  </mergeCells>
  <hyperlinks>
    <hyperlink ref="S1" location="Índice!A1" display="Voltar ao Índice" xr:uid="{42494F3F-711B-4FA7-9A3F-23CD81587014}"/>
  </hyperlinks>
  <pageMargins left="0.70866141732283472" right="0.70866141732283472" top="0.74803149606299213" bottom="0.74803149606299213" header="0.31496062992125984" footer="0.31496062992125984"/>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BD598-832E-435A-BD2C-1EF70D3452C6}">
  <sheetPr>
    <pageSetUpPr fitToPage="1"/>
  </sheetPr>
  <dimension ref="A1:K15"/>
  <sheetViews>
    <sheetView showRowColHeaders="0" zoomScale="90" zoomScaleNormal="90" zoomScalePageLayoutView="50" workbookViewId="0">
      <selection activeCell="D10" sqref="D10"/>
    </sheetView>
  </sheetViews>
  <sheetFormatPr defaultColWidth="22.42578125" defaultRowHeight="15"/>
  <cols>
    <col min="1" max="1" width="4.7109375" style="44" customWidth="1"/>
    <col min="2" max="2" width="3.42578125" style="1532" bestFit="1" customWidth="1"/>
    <col min="3" max="3" width="41.140625" style="1532" customWidth="1"/>
    <col min="4" max="4" width="24.5703125" style="1532" bestFit="1" customWidth="1"/>
    <col min="5" max="5" width="29.42578125" style="1532" customWidth="1"/>
    <col min="6" max="6" width="26.5703125" style="1532" customWidth="1"/>
    <col min="7" max="7" width="22.42578125" style="1532"/>
    <col min="8" max="8" width="32.42578125" style="1532" customWidth="1"/>
    <col min="9" max="10" width="26.42578125" style="1532" customWidth="1"/>
    <col min="11" max="16384" width="22.42578125" style="1532"/>
  </cols>
  <sheetData>
    <row r="1" spans="1:11" s="1544" customFormat="1" ht="18.75">
      <c r="A1" s="440"/>
      <c r="B1" s="1542"/>
      <c r="C1" s="95" t="s">
        <v>2084</v>
      </c>
      <c r="D1" s="1543"/>
      <c r="E1" s="1542"/>
      <c r="F1" s="1542"/>
      <c r="G1" s="1542"/>
      <c r="H1" s="1542"/>
      <c r="I1" s="66" t="s">
        <v>893</v>
      </c>
    </row>
    <row r="2" spans="1:11" s="1544" customFormat="1">
      <c r="A2" s="440"/>
      <c r="B2" s="1542"/>
      <c r="C2" s="153" t="s">
        <v>2274</v>
      </c>
      <c r="D2" s="1543"/>
      <c r="E2" s="1542"/>
      <c r="F2" s="1542"/>
      <c r="G2" s="1542"/>
      <c r="H2" s="1542"/>
      <c r="I2" s="1542"/>
    </row>
    <row r="3" spans="1:11" s="1533" customFormat="1">
      <c r="A3" s="425"/>
      <c r="B3" s="1528"/>
      <c r="C3" s="1334" t="s">
        <v>2216</v>
      </c>
      <c r="D3" s="1529"/>
      <c r="E3" s="1528"/>
      <c r="F3" s="1528"/>
      <c r="G3" s="1528"/>
      <c r="H3" s="1528"/>
      <c r="I3" s="1528"/>
    </row>
    <row r="4" spans="1:11" s="151" customFormat="1" ht="13.5" thickBot="1">
      <c r="A4" s="425"/>
      <c r="B4" s="403"/>
      <c r="C4" s="1190" t="s">
        <v>4</v>
      </c>
      <c r="D4" s="1190" t="s">
        <v>5</v>
      </c>
      <c r="E4" s="1190" t="s">
        <v>6</v>
      </c>
      <c r="F4" s="1190" t="s">
        <v>41</v>
      </c>
      <c r="G4" s="1190" t="s">
        <v>42</v>
      </c>
      <c r="H4" s="1190" t="s">
        <v>96</v>
      </c>
      <c r="I4" s="1190" t="s">
        <v>97</v>
      </c>
      <c r="J4" s="403"/>
      <c r="K4" s="403"/>
    </row>
    <row r="5" spans="1:11" s="151" customFormat="1" ht="25.5">
      <c r="A5" s="425"/>
      <c r="B5" s="1208"/>
      <c r="C5" s="1209" t="s">
        <v>2085</v>
      </c>
      <c r="D5" s="1209" t="s">
        <v>2086</v>
      </c>
      <c r="E5" s="1209" t="s">
        <v>2087</v>
      </c>
      <c r="F5" s="1209" t="s">
        <v>2088</v>
      </c>
      <c r="G5" s="1209" t="s">
        <v>2089</v>
      </c>
      <c r="H5" s="1209" t="s">
        <v>2090</v>
      </c>
      <c r="I5" s="1209" t="s">
        <v>2091</v>
      </c>
      <c r="J5" s="403"/>
      <c r="K5" s="403"/>
    </row>
    <row r="6" spans="1:11" s="151" customFormat="1" ht="12.75" customHeight="1">
      <c r="A6" s="56"/>
      <c r="B6" s="1210">
        <v>1</v>
      </c>
      <c r="C6" s="1210" t="s">
        <v>2092</v>
      </c>
      <c r="D6" s="1211" t="s">
        <v>2093</v>
      </c>
      <c r="E6" s="1880"/>
      <c r="F6" s="1212"/>
      <c r="G6" s="1212"/>
      <c r="H6" s="1213"/>
      <c r="I6" s="1213"/>
      <c r="J6" s="403"/>
      <c r="K6" s="403"/>
    </row>
    <row r="7" spans="1:11" s="151" customFormat="1" ht="12.75">
      <c r="A7" s="425"/>
      <c r="B7" s="1210">
        <v>2</v>
      </c>
      <c r="C7" s="1210" t="s">
        <v>2094</v>
      </c>
      <c r="D7" s="1211"/>
      <c r="E7" s="1881"/>
      <c r="F7" s="1212"/>
      <c r="G7" s="1212"/>
      <c r="H7" s="1213"/>
      <c r="I7" s="1213"/>
      <c r="J7" s="403"/>
      <c r="K7" s="403"/>
    </row>
    <row r="8" spans="1:11" s="151" customFormat="1" ht="12.75">
      <c r="A8" s="425"/>
      <c r="B8" s="1210">
        <v>3</v>
      </c>
      <c r="C8" s="1210" t="s">
        <v>2095</v>
      </c>
      <c r="D8" s="1211"/>
      <c r="E8" s="1881"/>
      <c r="F8" s="1212"/>
      <c r="G8" s="1212"/>
      <c r="H8" s="1212"/>
      <c r="I8" s="1213"/>
      <c r="J8" s="403"/>
      <c r="K8" s="403"/>
    </row>
    <row r="9" spans="1:11" s="151" customFormat="1" ht="12.75">
      <c r="A9" s="425"/>
      <c r="B9" s="1210">
        <v>4</v>
      </c>
      <c r="C9" s="1210" t="s">
        <v>2096</v>
      </c>
      <c r="D9" s="1214"/>
      <c r="E9" s="1881"/>
      <c r="F9" s="1212"/>
      <c r="G9" s="1212"/>
      <c r="H9" s="1212"/>
      <c r="I9" s="1213"/>
      <c r="J9" s="403"/>
      <c r="K9" s="403"/>
    </row>
    <row r="10" spans="1:11" s="125" customFormat="1" ht="12.75">
      <c r="A10" s="425"/>
      <c r="B10" s="1210">
        <v>5</v>
      </c>
      <c r="C10" s="1210" t="s">
        <v>2097</v>
      </c>
      <c r="D10" s="1215"/>
      <c r="E10" s="1881"/>
      <c r="F10" s="1216"/>
      <c r="G10" s="1216"/>
      <c r="H10" s="1216"/>
      <c r="I10" s="1217"/>
      <c r="J10" s="1519"/>
      <c r="K10" s="1519"/>
    </row>
    <row r="11" spans="1:11" s="151" customFormat="1" ht="12.75">
      <c r="A11" s="425"/>
      <c r="B11" s="1210">
        <v>6</v>
      </c>
      <c r="C11" s="1210" t="s">
        <v>2098</v>
      </c>
      <c r="D11" s="1214"/>
      <c r="E11" s="1881"/>
      <c r="F11" s="1214"/>
      <c r="G11" s="1214"/>
      <c r="H11" s="1214"/>
      <c r="I11" s="1213"/>
      <c r="J11" s="403"/>
      <c r="K11" s="403"/>
    </row>
    <row r="12" spans="1:11" s="151" customFormat="1" ht="12.75">
      <c r="A12" s="425"/>
      <c r="B12" s="1210">
        <v>7</v>
      </c>
      <c r="C12" s="1210" t="s">
        <v>2099</v>
      </c>
      <c r="D12" s="1214"/>
      <c r="E12" s="1881"/>
      <c r="F12" s="1213"/>
      <c r="G12" s="1213"/>
      <c r="H12" s="1213"/>
      <c r="I12" s="1213"/>
      <c r="J12" s="403"/>
      <c r="K12" s="403"/>
    </row>
    <row r="13" spans="1:11" s="151" customFormat="1" ht="12.75">
      <c r="A13" s="425"/>
      <c r="B13" s="1210">
        <v>8</v>
      </c>
      <c r="C13" s="1210" t="s">
        <v>2100</v>
      </c>
      <c r="D13" s="1214"/>
      <c r="E13" s="1881"/>
      <c r="F13" s="1213"/>
      <c r="G13" s="1213"/>
      <c r="H13" s="1213"/>
      <c r="I13" s="1213"/>
      <c r="J13" s="403"/>
      <c r="K13" s="403"/>
    </row>
    <row r="14" spans="1:11" s="151" customFormat="1" ht="13.5" thickBot="1">
      <c r="A14" s="425"/>
      <c r="B14" s="403">
        <v>9</v>
      </c>
      <c r="C14" s="1210" t="s">
        <v>2101</v>
      </c>
      <c r="D14" s="1211"/>
      <c r="E14" s="1520"/>
      <c r="F14" s="1212"/>
      <c r="G14" s="1212"/>
      <c r="H14" s="1213"/>
      <c r="I14" s="1213"/>
      <c r="J14" s="403"/>
      <c r="K14" s="403"/>
    </row>
    <row r="15" spans="1:11" s="1541" customFormat="1" ht="38.25" customHeight="1">
      <c r="A15" s="439"/>
      <c r="B15" s="1311"/>
      <c r="C15" s="1879" t="s">
        <v>2102</v>
      </c>
      <c r="D15" s="1879"/>
      <c r="E15" s="1879"/>
      <c r="F15" s="1521"/>
      <c r="G15" s="1521"/>
      <c r="H15" s="1521"/>
      <c r="I15" s="1521"/>
      <c r="J15" s="1540"/>
      <c r="K15" s="1540"/>
    </row>
  </sheetData>
  <mergeCells count="2">
    <mergeCell ref="C15:E15"/>
    <mergeCell ref="E6:E13"/>
  </mergeCells>
  <hyperlinks>
    <hyperlink ref="I1" location="Índice!A1" display="Voltar ao Índice" xr:uid="{584B5B31-4D31-45DD-B9A6-8AEDAF85FA51}"/>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1C1FA-E367-43ED-811E-9453BD6C3356}">
  <sheetPr>
    <pageSetUpPr fitToPage="1"/>
  </sheetPr>
  <dimension ref="A1:H32"/>
  <sheetViews>
    <sheetView showGridLines="0" zoomScale="90" zoomScaleNormal="90" workbookViewId="0">
      <selection activeCell="C1" sqref="C1:G1"/>
    </sheetView>
  </sheetViews>
  <sheetFormatPr defaultColWidth="9.140625" defaultRowHeight="15"/>
  <cols>
    <col min="1" max="1" width="4.7109375" style="44" customWidth="1"/>
    <col min="2" max="2" width="3.5703125" style="1532" customWidth="1"/>
    <col min="3" max="7" width="25.7109375" style="1532" customWidth="1"/>
    <col min="8" max="8" width="12.7109375" style="1532" bestFit="1" customWidth="1"/>
    <col min="9" max="16384" width="9.140625" style="1532"/>
  </cols>
  <sheetData>
    <row r="1" spans="1:8" ht="49.5" customHeight="1">
      <c r="C1" s="1882" t="s">
        <v>2103</v>
      </c>
      <c r="D1" s="1882"/>
      <c r="E1" s="1882"/>
      <c r="F1" s="1882"/>
      <c r="G1" s="1882"/>
      <c r="H1" s="66" t="s">
        <v>893</v>
      </c>
    </row>
    <row r="2" spans="1:8">
      <c r="A2" s="425"/>
      <c r="C2" s="153" t="s">
        <v>2274</v>
      </c>
    </row>
    <row r="3" spans="1:8" s="121" customFormat="1" thickBot="1">
      <c r="A3" s="56"/>
      <c r="B3" s="1218"/>
      <c r="C3" s="1218" t="s">
        <v>4</v>
      </c>
      <c r="D3" s="1218" t="s">
        <v>5</v>
      </c>
      <c r="E3" s="1218" t="s">
        <v>6</v>
      </c>
      <c r="F3" s="12" t="s">
        <v>41</v>
      </c>
      <c r="G3" s="1218" t="s">
        <v>42</v>
      </c>
    </row>
    <row r="4" spans="1:8" s="121" customFormat="1" ht="66.75" customHeight="1">
      <c r="A4" s="425"/>
      <c r="B4" s="1219"/>
      <c r="C4" s="1219" t="s">
        <v>2104</v>
      </c>
      <c r="D4" s="1219" t="s">
        <v>2105</v>
      </c>
      <c r="E4" s="1219" t="s">
        <v>2106</v>
      </c>
      <c r="F4" s="1220" t="s">
        <v>2107</v>
      </c>
      <c r="G4" s="1219" t="s">
        <v>2108</v>
      </c>
    </row>
    <row r="5" spans="1:8" s="121" customFormat="1" ht="15" customHeight="1" thickBot="1">
      <c r="A5" s="425"/>
      <c r="B5" s="1335">
        <v>1</v>
      </c>
      <c r="C5" s="1336">
        <v>19347.265003218799</v>
      </c>
      <c r="D5" s="1336">
        <v>0</v>
      </c>
      <c r="E5" s="1336">
        <v>0</v>
      </c>
      <c r="F5" s="1336">
        <v>0</v>
      </c>
      <c r="G5" s="1336">
        <v>0</v>
      </c>
    </row>
    <row r="6" spans="1:8" s="121" customFormat="1" ht="15" customHeight="1">
      <c r="A6" s="425"/>
      <c r="C6" s="151" t="s">
        <v>2109</v>
      </c>
      <c r="F6" s="5"/>
    </row>
    <row r="7" spans="1:8">
      <c r="A7" s="425"/>
    </row>
    <row r="8" spans="1:8">
      <c r="A8" s="425"/>
    </row>
    <row r="9" spans="1:8" ht="49.5" customHeight="1">
      <c r="A9" s="425"/>
      <c r="C9" s="1883" t="s">
        <v>2275</v>
      </c>
      <c r="D9" s="1883"/>
      <c r="E9" s="1883"/>
      <c r="F9" s="1883"/>
      <c r="G9" s="1883"/>
    </row>
    <row r="10" spans="1:8">
      <c r="A10" s="425"/>
    </row>
    <row r="11" spans="1:8">
      <c r="A11" s="425"/>
    </row>
    <row r="12" spans="1:8">
      <c r="A12" s="425"/>
    </row>
    <row r="13" spans="1:8">
      <c r="A13" s="425"/>
    </row>
    <row r="14" spans="1:8">
      <c r="A14" s="425"/>
    </row>
    <row r="15" spans="1:8">
      <c r="A15" s="425"/>
    </row>
    <row r="16" spans="1:8">
      <c r="A16" s="425"/>
    </row>
    <row r="17" spans="1:1">
      <c r="A17" s="425"/>
    </row>
    <row r="18" spans="1:1">
      <c r="A18" s="425"/>
    </row>
    <row r="19" spans="1:1">
      <c r="A19" s="425"/>
    </row>
    <row r="20" spans="1:1">
      <c r="A20" s="425"/>
    </row>
    <row r="21" spans="1:1">
      <c r="A21" s="425"/>
    </row>
    <row r="22" spans="1:1">
      <c r="A22" s="425"/>
    </row>
    <row r="23" spans="1:1">
      <c r="A23" s="425"/>
    </row>
    <row r="24" spans="1:1">
      <c r="A24" s="425"/>
    </row>
    <row r="25" spans="1:1">
      <c r="A25" s="425"/>
    </row>
    <row r="26" spans="1:1">
      <c r="A26" s="425"/>
    </row>
    <row r="27" spans="1:1">
      <c r="A27" s="425"/>
    </row>
    <row r="28" spans="1:1">
      <c r="A28" s="425"/>
    </row>
    <row r="29" spans="1:1">
      <c r="A29" s="425"/>
    </row>
    <row r="30" spans="1:1">
      <c r="A30" s="425"/>
    </row>
    <row r="31" spans="1:1">
      <c r="A31" s="425"/>
    </row>
    <row r="32" spans="1:1">
      <c r="A32" s="57"/>
    </row>
  </sheetData>
  <mergeCells count="2">
    <mergeCell ref="C1:G1"/>
    <mergeCell ref="C9:G9"/>
  </mergeCells>
  <hyperlinks>
    <hyperlink ref="H1" location="Índice!A1" display="Voltar ao Índice" xr:uid="{9193C16F-16C8-4637-9D60-8984DE043BC4}"/>
  </hyperlinks>
  <pageMargins left="0.70866141732283472" right="0.70866141732283472" top="0.74803149606299213" bottom="0.74803149606299213" header="0.31496062992125984" footer="0.31496062992125984"/>
  <pageSetup scale="81"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05003-6722-4846-A1F1-FAB2A3679B52}">
  <dimension ref="A1:Q32"/>
  <sheetViews>
    <sheetView showGridLines="0" zoomScale="90" zoomScaleNormal="90" workbookViewId="0">
      <selection activeCell="N1" sqref="N1"/>
    </sheetView>
  </sheetViews>
  <sheetFormatPr defaultColWidth="8.85546875" defaultRowHeight="12.75"/>
  <cols>
    <col min="1" max="1" width="4.7109375" style="44" customWidth="1"/>
    <col min="2" max="2" width="3" style="1533" bestFit="1" customWidth="1"/>
    <col min="3" max="3" width="62" style="1533" customWidth="1"/>
    <col min="4" max="17" width="12.7109375" style="1533" customWidth="1"/>
    <col min="18" max="16384" width="8.85546875" style="1533"/>
  </cols>
  <sheetData>
    <row r="1" spans="1:17" ht="18.75">
      <c r="C1" s="95" t="s">
        <v>2110</v>
      </c>
      <c r="P1" s="66" t="s">
        <v>893</v>
      </c>
    </row>
    <row r="2" spans="1:17" ht="14.25">
      <c r="A2" s="425"/>
      <c r="C2" s="153" t="s">
        <v>2274</v>
      </c>
    </row>
    <row r="3" spans="1:17">
      <c r="A3" s="56"/>
    </row>
    <row r="4" spans="1:17" s="1608" customFormat="1" thickBot="1">
      <c r="A4" s="1607"/>
      <c r="C4" s="1609" t="s">
        <v>4</v>
      </c>
      <c r="D4" s="1610" t="s">
        <v>5</v>
      </c>
      <c r="E4" s="1609" t="s">
        <v>6</v>
      </c>
      <c r="F4" s="1609" t="s">
        <v>41</v>
      </c>
      <c r="G4" s="1609" t="s">
        <v>42</v>
      </c>
      <c r="H4" s="1609" t="s">
        <v>96</v>
      </c>
      <c r="I4" s="1609" t="s">
        <v>97</v>
      </c>
      <c r="J4" s="1609" t="s">
        <v>98</v>
      </c>
      <c r="K4" s="1609" t="s">
        <v>226</v>
      </c>
      <c r="L4" s="1609" t="s">
        <v>227</v>
      </c>
      <c r="M4" s="1609" t="s">
        <v>228</v>
      </c>
      <c r="N4" s="265" t="s">
        <v>229</v>
      </c>
      <c r="O4" s="265" t="s">
        <v>230</v>
      </c>
      <c r="P4" s="265" t="s">
        <v>446</v>
      </c>
      <c r="Q4" s="265" t="s">
        <v>1864</v>
      </c>
    </row>
    <row r="5" spans="1:17" s="1608" customFormat="1" ht="15" customHeight="1">
      <c r="A5" s="1607"/>
      <c r="C5" s="1884" t="s">
        <v>2111</v>
      </c>
      <c r="D5" s="1887" t="s">
        <v>2002</v>
      </c>
      <c r="E5" s="1887"/>
      <c r="F5" s="1887"/>
      <c r="G5" s="1887"/>
      <c r="H5" s="1887"/>
      <c r="I5" s="1887"/>
      <c r="J5" s="1887"/>
      <c r="K5" s="1887"/>
      <c r="L5" s="1887"/>
      <c r="M5" s="1887"/>
      <c r="N5" s="1887"/>
      <c r="O5" s="1887"/>
      <c r="P5" s="1887"/>
      <c r="Q5" s="1887"/>
    </row>
    <row r="6" spans="1:17" s="1608" customFormat="1" ht="26.25" customHeight="1">
      <c r="A6" s="1607"/>
      <c r="C6" s="1885"/>
      <c r="D6" s="1611"/>
      <c r="E6" s="1885" t="s">
        <v>2112</v>
      </c>
      <c r="F6" s="1885"/>
      <c r="G6" s="1885"/>
      <c r="H6" s="1885"/>
      <c r="I6" s="1885"/>
      <c r="J6" s="1885"/>
      <c r="K6" s="1885"/>
      <c r="L6" s="1885"/>
      <c r="M6" s="1885"/>
      <c r="N6" s="1885"/>
      <c r="O6" s="1885"/>
      <c r="P6" s="1885"/>
      <c r="Q6" s="1885"/>
    </row>
    <row r="7" spans="1:17" s="1608" customFormat="1" ht="52.5" customHeight="1">
      <c r="A7" s="1607"/>
      <c r="C7" s="1885"/>
      <c r="D7" s="1611"/>
      <c r="E7" s="1885" t="s">
        <v>2113</v>
      </c>
      <c r="F7" s="1885"/>
      <c r="G7" s="1885"/>
      <c r="H7" s="1885"/>
      <c r="I7" s="1885"/>
      <c r="J7" s="1773" t="s">
        <v>2114</v>
      </c>
      <c r="K7" s="1773" t="s">
        <v>2115</v>
      </c>
      <c r="L7" s="1773" t="s">
        <v>2116</v>
      </c>
      <c r="M7" s="1885" t="s">
        <v>2012</v>
      </c>
      <c r="N7" s="1885" t="s">
        <v>2013</v>
      </c>
      <c r="O7" s="1888" t="s">
        <v>2117</v>
      </c>
      <c r="P7" s="1888"/>
      <c r="Q7" s="1888"/>
    </row>
    <row r="8" spans="1:17" s="1608" customFormat="1" ht="87.75" customHeight="1">
      <c r="A8" s="1607"/>
      <c r="C8" s="1886"/>
      <c r="D8" s="1612"/>
      <c r="E8" s="1582" t="s">
        <v>2005</v>
      </c>
      <c r="F8" s="1582" t="s">
        <v>2006</v>
      </c>
      <c r="G8" s="1582" t="s">
        <v>2007</v>
      </c>
      <c r="H8" s="1582" t="s">
        <v>2008</v>
      </c>
      <c r="I8" s="1193" t="s">
        <v>2009</v>
      </c>
      <c r="J8" s="1730"/>
      <c r="K8" s="1730"/>
      <c r="L8" s="1730"/>
      <c r="M8" s="1886"/>
      <c r="N8" s="1886"/>
      <c r="O8" s="1613"/>
      <c r="P8" s="1614" t="s">
        <v>2012</v>
      </c>
      <c r="Q8" s="1614" t="s">
        <v>2013</v>
      </c>
    </row>
    <row r="9" spans="1:17" s="1608" customFormat="1" ht="20.100000000000001" customHeight="1">
      <c r="A9" s="1607"/>
      <c r="B9" s="1615">
        <v>1</v>
      </c>
      <c r="C9" s="1616" t="s">
        <v>2016</v>
      </c>
      <c r="D9" s="1623">
        <v>467.4920243507998</v>
      </c>
      <c r="E9" s="1616"/>
      <c r="F9" s="1616"/>
      <c r="G9" s="1616"/>
      <c r="H9" s="1616"/>
      <c r="I9" s="1616"/>
      <c r="J9" s="1616"/>
      <c r="K9" s="1616"/>
      <c r="L9" s="1616"/>
      <c r="M9" s="1616"/>
      <c r="N9" s="1616"/>
      <c r="O9" s="1617"/>
      <c r="P9" s="1617"/>
      <c r="Q9" s="1617"/>
    </row>
    <row r="10" spans="1:17" s="1608" customFormat="1" ht="20.100000000000001" customHeight="1">
      <c r="A10" s="1607"/>
      <c r="B10" s="1618">
        <v>2</v>
      </c>
      <c r="C10" s="1619" t="s">
        <v>2017</v>
      </c>
      <c r="D10" s="1624">
        <v>113.44224952549996</v>
      </c>
      <c r="E10" s="1619"/>
      <c r="F10" s="1619"/>
      <c r="G10" s="1619"/>
      <c r="H10" s="1619"/>
      <c r="I10" s="1619"/>
      <c r="J10" s="1619"/>
      <c r="K10" s="1619"/>
      <c r="L10" s="1619"/>
      <c r="M10" s="1619"/>
      <c r="N10" s="1619"/>
      <c r="O10" s="1620"/>
      <c r="P10" s="1620"/>
      <c r="Q10" s="1620"/>
    </row>
    <row r="11" spans="1:17" s="1608" customFormat="1" ht="20.100000000000001" customHeight="1">
      <c r="A11" s="1607"/>
      <c r="B11" s="1618">
        <v>3</v>
      </c>
      <c r="C11" s="1619" t="s">
        <v>2023</v>
      </c>
      <c r="D11" s="1624">
        <v>4194.8460128406005</v>
      </c>
      <c r="E11" s="1619"/>
      <c r="F11" s="1619"/>
      <c r="G11" s="1619"/>
      <c r="H11" s="1619"/>
      <c r="I11" s="1619"/>
      <c r="J11" s="1619"/>
      <c r="K11" s="1619"/>
      <c r="L11" s="1619"/>
      <c r="M11" s="1619"/>
      <c r="N11" s="1619"/>
      <c r="O11" s="1620"/>
      <c r="P11" s="1620"/>
      <c r="Q11" s="1620"/>
    </row>
    <row r="12" spans="1:17" s="1608" customFormat="1" ht="20.100000000000001" customHeight="1">
      <c r="A12" s="1607"/>
      <c r="B12" s="1618">
        <v>4</v>
      </c>
      <c r="C12" s="1619" t="s">
        <v>2048</v>
      </c>
      <c r="D12" s="1624">
        <v>466.71932339350013</v>
      </c>
      <c r="E12" s="1619"/>
      <c r="F12" s="1619"/>
      <c r="G12" s="1619"/>
      <c r="H12" s="1619"/>
      <c r="I12" s="1619"/>
      <c r="J12" s="1619"/>
      <c r="K12" s="1619"/>
      <c r="L12" s="1619"/>
      <c r="M12" s="1619"/>
      <c r="N12" s="1619"/>
      <c r="O12" s="1620"/>
      <c r="P12" s="1620"/>
      <c r="Q12" s="1620"/>
    </row>
    <row r="13" spans="1:17" s="1608" customFormat="1" ht="20.100000000000001" customHeight="1">
      <c r="A13" s="1607"/>
      <c r="B13" s="1618">
        <v>5</v>
      </c>
      <c r="C13" s="1619" t="s">
        <v>2053</v>
      </c>
      <c r="D13" s="1624">
        <v>204.47713392819995</v>
      </c>
      <c r="E13" s="1619"/>
      <c r="F13" s="1619"/>
      <c r="G13" s="1619"/>
      <c r="H13" s="1619"/>
      <c r="I13" s="1619"/>
      <c r="J13" s="1619"/>
      <c r="K13" s="1619"/>
      <c r="L13" s="1619"/>
      <c r="M13" s="1619"/>
      <c r="N13" s="1619"/>
      <c r="O13" s="1620"/>
      <c r="P13" s="1620"/>
      <c r="Q13" s="1620"/>
    </row>
    <row r="14" spans="1:17" s="1608" customFormat="1" ht="20.100000000000001" customHeight="1">
      <c r="A14" s="1607"/>
      <c r="B14" s="1618">
        <v>6</v>
      </c>
      <c r="C14" s="1619" t="s">
        <v>2054</v>
      </c>
      <c r="D14" s="1624">
        <v>1470.6916935373004</v>
      </c>
      <c r="E14" s="1619"/>
      <c r="F14" s="1619"/>
      <c r="G14" s="1619"/>
      <c r="H14" s="1619"/>
      <c r="I14" s="1619"/>
      <c r="J14" s="1619"/>
      <c r="K14" s="1619"/>
      <c r="L14" s="1619"/>
      <c r="M14" s="1619"/>
      <c r="N14" s="1619"/>
      <c r="O14" s="1620"/>
      <c r="P14" s="1620"/>
      <c r="Q14" s="1620"/>
    </row>
    <row r="15" spans="1:17" s="1608" customFormat="1" ht="20.100000000000001" customHeight="1">
      <c r="A15" s="1607"/>
      <c r="B15" s="1618">
        <v>7</v>
      </c>
      <c r="C15" s="1619" t="s">
        <v>2058</v>
      </c>
      <c r="D15" s="1624">
        <v>3851.9666648502107</v>
      </c>
      <c r="E15" s="1619"/>
      <c r="F15" s="1619"/>
      <c r="G15" s="1619"/>
      <c r="H15" s="1619"/>
      <c r="I15" s="1619"/>
      <c r="J15" s="1619"/>
      <c r="K15" s="1619"/>
      <c r="L15" s="1619"/>
      <c r="M15" s="1619"/>
      <c r="N15" s="1619"/>
      <c r="O15" s="1620"/>
      <c r="P15" s="1620"/>
      <c r="Q15" s="1620"/>
    </row>
    <row r="16" spans="1:17" s="1608" customFormat="1" ht="20.100000000000001" customHeight="1">
      <c r="A16" s="1607"/>
      <c r="B16" s="1618">
        <v>8</v>
      </c>
      <c r="C16" s="1619" t="s">
        <v>2059</v>
      </c>
      <c r="D16" s="1624">
        <v>1345.8644237221995</v>
      </c>
      <c r="E16" s="1619"/>
      <c r="F16" s="1619"/>
      <c r="G16" s="1619"/>
      <c r="H16" s="1619"/>
      <c r="I16" s="1619"/>
      <c r="J16" s="1619"/>
      <c r="K16" s="1619"/>
      <c r="L16" s="1619"/>
      <c r="M16" s="1619"/>
      <c r="N16" s="1619"/>
      <c r="O16" s="1620"/>
      <c r="P16" s="1620"/>
      <c r="Q16" s="1620"/>
    </row>
    <row r="17" spans="1:17" s="1608" customFormat="1" ht="20.100000000000001" customHeight="1">
      <c r="A17" s="1607"/>
      <c r="B17" s="1618">
        <v>9</v>
      </c>
      <c r="C17" s="1619" t="s">
        <v>2066</v>
      </c>
      <c r="D17" s="1624">
        <v>1893.4381944221011</v>
      </c>
      <c r="E17" s="1619"/>
      <c r="F17" s="1619"/>
      <c r="G17" s="1619"/>
      <c r="H17" s="1619"/>
      <c r="I17" s="1619"/>
      <c r="J17" s="1619"/>
      <c r="K17" s="1619"/>
      <c r="L17" s="1619"/>
      <c r="M17" s="1619"/>
      <c r="N17" s="1619"/>
      <c r="O17" s="1618"/>
      <c r="P17" s="1618"/>
      <c r="Q17" s="1618"/>
    </row>
    <row r="18" spans="1:17" s="1608" customFormat="1" ht="20.100000000000001" customHeight="1">
      <c r="A18" s="1607"/>
      <c r="B18" s="1618">
        <v>10</v>
      </c>
      <c r="C18" s="1619" t="s">
        <v>2118</v>
      </c>
      <c r="D18" s="1624">
        <v>26258.336923238629</v>
      </c>
      <c r="E18" s="1619"/>
      <c r="F18" s="1619"/>
      <c r="G18" s="1619"/>
      <c r="H18" s="1619"/>
      <c r="I18" s="1619"/>
      <c r="J18" s="1619"/>
      <c r="K18" s="1619"/>
      <c r="L18" s="1619"/>
      <c r="M18" s="1619"/>
      <c r="N18" s="1619"/>
      <c r="O18" s="1618"/>
      <c r="P18" s="1618"/>
      <c r="Q18" s="1618"/>
    </row>
    <row r="19" spans="1:17" s="1608" customFormat="1" ht="20.100000000000001" customHeight="1">
      <c r="A19" s="1607"/>
      <c r="B19" s="1618">
        <v>11</v>
      </c>
      <c r="C19" s="1619" t="s">
        <v>2119</v>
      </c>
      <c r="D19" s="1624">
        <v>4253.8816094298973</v>
      </c>
      <c r="E19" s="1619"/>
      <c r="F19" s="1619"/>
      <c r="G19" s="1619"/>
      <c r="H19" s="1619"/>
      <c r="I19" s="1619"/>
      <c r="J19" s="1619"/>
      <c r="K19" s="1619"/>
      <c r="L19" s="1619"/>
      <c r="M19" s="1619"/>
      <c r="N19" s="1619"/>
      <c r="O19" s="1618"/>
      <c r="P19" s="1618"/>
      <c r="Q19" s="1618"/>
    </row>
    <row r="20" spans="1:17" s="1608" customFormat="1" ht="20.100000000000001" customHeight="1">
      <c r="A20" s="1607"/>
      <c r="B20" s="1618">
        <v>12</v>
      </c>
      <c r="C20" s="1619" t="s">
        <v>2120</v>
      </c>
      <c r="D20" s="1624">
        <v>326.57779557000003</v>
      </c>
      <c r="E20" s="1619"/>
      <c r="F20" s="1619"/>
      <c r="G20" s="1619"/>
      <c r="H20" s="1619"/>
      <c r="I20" s="1619"/>
      <c r="J20" s="1619"/>
      <c r="K20" s="1619"/>
      <c r="L20" s="1619"/>
      <c r="M20" s="1619"/>
      <c r="N20" s="1619"/>
      <c r="O20" s="1618"/>
      <c r="P20" s="1618"/>
      <c r="Q20" s="1618"/>
    </row>
    <row r="21" spans="1:17" s="1608" customFormat="1" ht="20.100000000000001" customHeight="1" thickBot="1">
      <c r="A21" s="1607"/>
      <c r="B21" s="1621">
        <v>13</v>
      </c>
      <c r="C21" s="1622" t="s">
        <v>2121</v>
      </c>
      <c r="D21" s="1625">
        <v>0</v>
      </c>
      <c r="E21" s="1622"/>
      <c r="F21" s="1622"/>
      <c r="G21" s="1622"/>
      <c r="H21" s="1622"/>
      <c r="I21" s="1622"/>
      <c r="J21" s="1622"/>
      <c r="K21" s="1622"/>
      <c r="L21" s="1622"/>
      <c r="M21" s="1622"/>
      <c r="N21" s="1622"/>
      <c r="O21" s="1622"/>
      <c r="P21" s="1622"/>
      <c r="Q21" s="1622"/>
    </row>
    <row r="22" spans="1:17">
      <c r="A22" s="425"/>
    </row>
    <row r="23" spans="1:17">
      <c r="A23" s="425"/>
    </row>
    <row r="24" spans="1:17">
      <c r="A24" s="425"/>
    </row>
    <row r="25" spans="1:17">
      <c r="A25" s="425"/>
    </row>
    <row r="26" spans="1:17">
      <c r="A26" s="425"/>
    </row>
    <row r="27" spans="1:17">
      <c r="A27" s="425"/>
    </row>
    <row r="28" spans="1:17">
      <c r="A28" s="425"/>
    </row>
    <row r="29" spans="1:17">
      <c r="A29" s="425"/>
    </row>
    <row r="30" spans="1:17">
      <c r="A30" s="425"/>
    </row>
    <row r="31" spans="1:17">
      <c r="A31" s="425"/>
    </row>
    <row r="32" spans="1:17">
      <c r="A32" s="57"/>
    </row>
  </sheetData>
  <mergeCells count="10">
    <mergeCell ref="C5:C8"/>
    <mergeCell ref="D5:Q5"/>
    <mergeCell ref="E6:Q6"/>
    <mergeCell ref="E7:I7"/>
    <mergeCell ref="J7:J8"/>
    <mergeCell ref="K7:K8"/>
    <mergeCell ref="L7:L8"/>
    <mergeCell ref="M7:M8"/>
    <mergeCell ref="N7:N8"/>
    <mergeCell ref="O7:Q7"/>
  </mergeCells>
  <hyperlinks>
    <hyperlink ref="P1" location="Índice!A1" display="Voltar ao Índice" xr:uid="{FCAEACE3-0138-48A4-91EA-3736B5359AEC}"/>
  </hyperlinks>
  <pageMargins left="0.70866141732283472" right="0.70866141732283472" top="0.74803149606299213" bottom="0.74803149606299213" header="0.31496062992125984" footer="0.31496062992125984"/>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CC4C8-3A71-446C-B414-7321260C1C2D}">
  <sheetPr>
    <pageSetUpPr fitToPage="1"/>
  </sheetPr>
  <dimension ref="A1:G33"/>
  <sheetViews>
    <sheetView zoomScale="90" zoomScaleNormal="90" zoomScalePageLayoutView="70" workbookViewId="0">
      <selection activeCell="B3" sqref="B3:C3"/>
    </sheetView>
  </sheetViews>
  <sheetFormatPr defaultColWidth="9.140625" defaultRowHeight="15"/>
  <cols>
    <col min="1" max="1" width="4.7109375" style="44" customWidth="1"/>
    <col min="2" max="2" width="20" style="1532" customWidth="1"/>
    <col min="3" max="3" width="24.5703125" style="1532" bestFit="1" customWidth="1"/>
    <col min="4" max="4" width="25" style="1532" bestFit="1" customWidth="1"/>
    <col min="5" max="5" width="42.140625" style="1532" customWidth="1"/>
    <col min="6" max="6" width="33.140625" style="1532" customWidth="1"/>
    <col min="7" max="7" width="12.7109375" style="1532" bestFit="1" customWidth="1"/>
    <col min="8" max="16384" width="9.140625" style="1532"/>
  </cols>
  <sheetData>
    <row r="1" spans="1:7" ht="18.75">
      <c r="B1" s="1882" t="s">
        <v>2217</v>
      </c>
      <c r="C1" s="1882"/>
      <c r="D1" s="1882"/>
      <c r="E1" s="1882"/>
      <c r="F1" s="1882"/>
      <c r="G1" s="66" t="s">
        <v>893</v>
      </c>
    </row>
    <row r="2" spans="1:7">
      <c r="A2" s="425"/>
      <c r="B2" s="153" t="s">
        <v>2274</v>
      </c>
    </row>
    <row r="3" spans="1:7">
      <c r="A3" s="56"/>
      <c r="B3" s="1892" t="s">
        <v>2216</v>
      </c>
      <c r="C3" s="1892"/>
    </row>
    <row r="4" spans="1:7" ht="15.75" thickBot="1">
      <c r="A4" s="56"/>
    </row>
    <row r="5" spans="1:7" s="320" customFormat="1">
      <c r="A5" s="425"/>
      <c r="B5" s="1225"/>
      <c r="C5" s="1889" t="s">
        <v>2122</v>
      </c>
      <c r="D5" s="1889"/>
      <c r="E5" s="1889"/>
      <c r="F5" s="1890" t="s">
        <v>2123</v>
      </c>
    </row>
    <row r="6" spans="1:7" s="320" customFormat="1" ht="26.25">
      <c r="A6" s="425"/>
      <c r="B6" s="1226"/>
      <c r="C6" s="1227" t="s">
        <v>2124</v>
      </c>
      <c r="D6" s="1227" t="s">
        <v>2125</v>
      </c>
      <c r="E6" s="1227" t="s">
        <v>2126</v>
      </c>
      <c r="F6" s="1891"/>
    </row>
    <row r="7" spans="1:7" s="320" customFormat="1" ht="20.100000000000001" customHeight="1">
      <c r="A7" s="425"/>
      <c r="B7" s="1228" t="s">
        <v>2127</v>
      </c>
      <c r="C7" s="1228"/>
      <c r="D7" s="1228"/>
      <c r="E7" s="1228"/>
      <c r="F7" s="1228"/>
    </row>
    <row r="8" spans="1:7" s="320" customFormat="1" ht="20.100000000000001" customHeight="1" thickBot="1">
      <c r="A8" s="425"/>
      <c r="B8" s="1229" t="s">
        <v>2128</v>
      </c>
      <c r="C8" s="1230"/>
      <c r="D8" s="1230"/>
      <c r="E8" s="1230"/>
      <c r="F8" s="1230"/>
    </row>
    <row r="9" spans="1:7" s="320" customFormat="1" ht="20.100000000000001" customHeight="1">
      <c r="A9" s="425"/>
      <c r="B9" s="403" t="s">
        <v>2129</v>
      </c>
    </row>
    <row r="10" spans="1:7">
      <c r="A10" s="425"/>
    </row>
    <row r="11" spans="1:7">
      <c r="A11" s="425"/>
    </row>
    <row r="12" spans="1:7">
      <c r="A12" s="425"/>
    </row>
    <row r="13" spans="1:7">
      <c r="A13" s="425"/>
    </row>
    <row r="14" spans="1:7">
      <c r="A14" s="425"/>
    </row>
    <row r="15" spans="1:7">
      <c r="A15" s="425"/>
    </row>
    <row r="16" spans="1:7">
      <c r="A16" s="425"/>
    </row>
    <row r="17" spans="1:1">
      <c r="A17" s="425"/>
    </row>
    <row r="18" spans="1:1">
      <c r="A18" s="425"/>
    </row>
    <row r="19" spans="1:1">
      <c r="A19" s="425"/>
    </row>
    <row r="20" spans="1:1">
      <c r="A20" s="425"/>
    </row>
    <row r="21" spans="1:1">
      <c r="A21" s="425"/>
    </row>
    <row r="22" spans="1:1">
      <c r="A22" s="425"/>
    </row>
    <row r="23" spans="1:1">
      <c r="A23" s="425"/>
    </row>
    <row r="24" spans="1:1">
      <c r="A24" s="425"/>
    </row>
    <row r="25" spans="1:1">
      <c r="A25" s="425"/>
    </row>
    <row r="26" spans="1:1">
      <c r="A26" s="425"/>
    </row>
    <row r="27" spans="1:1">
      <c r="A27" s="425"/>
    </row>
    <row r="28" spans="1:1">
      <c r="A28" s="425"/>
    </row>
    <row r="29" spans="1:1">
      <c r="A29" s="425"/>
    </row>
    <row r="30" spans="1:1">
      <c r="A30" s="425"/>
    </row>
    <row r="31" spans="1:1">
      <c r="A31" s="425"/>
    </row>
    <row r="32" spans="1:1">
      <c r="A32" s="425"/>
    </row>
    <row r="33" spans="1:1">
      <c r="A33" s="57"/>
    </row>
  </sheetData>
  <mergeCells count="4">
    <mergeCell ref="C5:E5"/>
    <mergeCell ref="F5:F6"/>
    <mergeCell ref="B3:C3"/>
    <mergeCell ref="B1:F1"/>
  </mergeCells>
  <hyperlinks>
    <hyperlink ref="G1" location="Índice!A1" display="Voltar ao Índice" xr:uid="{82146792-77C2-423C-9DDE-2AEE84128BB0}"/>
  </hyperlinks>
  <pageMargins left="0.70866141732283472" right="0.70866141732283472" top="0.74803149606299213" bottom="0.74803149606299213" header="0.31496062992125984" footer="0.31496062992125984"/>
  <pageSetup scale="75" fitToHeight="0"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BE8C0-DEEA-482C-B11B-541E6B0FE8CC}">
  <dimension ref="A1:S307"/>
  <sheetViews>
    <sheetView showGridLines="0" zoomScale="80" zoomScaleNormal="80" zoomScalePageLayoutView="50" workbookViewId="0">
      <selection activeCell="B3" sqref="B3:C3"/>
    </sheetView>
  </sheetViews>
  <sheetFormatPr defaultColWidth="8.85546875" defaultRowHeight="15"/>
  <cols>
    <col min="1" max="1" width="4.7109375" style="44" customWidth="1"/>
    <col min="2" max="2" width="10.42578125" style="1536" customWidth="1"/>
    <col min="3" max="3" width="60.7109375" style="1535" bestFit="1" customWidth="1"/>
    <col min="4" max="19" width="15.7109375" style="1535" customWidth="1"/>
    <col min="20" max="16384" width="8.85546875" style="1535"/>
  </cols>
  <sheetData>
    <row r="1" spans="1:19" ht="18.75">
      <c r="B1" s="95" t="s">
        <v>2130</v>
      </c>
      <c r="R1" s="66" t="s">
        <v>893</v>
      </c>
    </row>
    <row r="2" spans="1:19">
      <c r="A2" s="425"/>
      <c r="B2" s="153" t="s">
        <v>2274</v>
      </c>
    </row>
    <row r="3" spans="1:19" s="1233" customFormat="1" thickBot="1">
      <c r="A3" s="56"/>
      <c r="B3" s="1892" t="s">
        <v>2216</v>
      </c>
      <c r="C3" s="1892"/>
      <c r="D3" s="1525" t="s">
        <v>4</v>
      </c>
      <c r="E3" s="1525" t="s">
        <v>5</v>
      </c>
      <c r="F3" s="1525" t="s">
        <v>6</v>
      </c>
      <c r="G3" s="1525" t="s">
        <v>41</v>
      </c>
      <c r="H3" s="1525" t="s">
        <v>42</v>
      </c>
      <c r="I3" s="1525" t="s">
        <v>96</v>
      </c>
      <c r="J3" s="1525" t="s">
        <v>97</v>
      </c>
      <c r="K3" s="1525" t="s">
        <v>98</v>
      </c>
      <c r="L3" s="1525" t="s">
        <v>226</v>
      </c>
      <c r="M3" s="1525" t="s">
        <v>227</v>
      </c>
      <c r="N3" s="1525" t="s">
        <v>228</v>
      </c>
      <c r="O3" s="1525" t="s">
        <v>229</v>
      </c>
      <c r="P3" s="1525" t="s">
        <v>230</v>
      </c>
      <c r="Q3" s="1525" t="s">
        <v>446</v>
      </c>
      <c r="R3" s="1525" t="s">
        <v>447</v>
      </c>
      <c r="S3" s="1525" t="s">
        <v>608</v>
      </c>
    </row>
    <row r="4" spans="1:19" s="1232" customFormat="1" ht="20.100000000000001" customHeight="1">
      <c r="A4" s="56"/>
      <c r="B4" s="153"/>
      <c r="C4" s="1234"/>
      <c r="D4" s="1885" t="s">
        <v>2132</v>
      </c>
      <c r="E4" s="1885"/>
      <c r="F4" s="1885"/>
      <c r="G4" s="1885"/>
      <c r="H4" s="1885"/>
      <c r="I4" s="1885"/>
      <c r="J4" s="1885"/>
      <c r="K4" s="1885"/>
      <c r="L4" s="1885"/>
      <c r="M4" s="1885"/>
      <c r="N4" s="1885"/>
      <c r="O4" s="1885"/>
      <c r="P4" s="1885"/>
      <c r="Q4" s="1885"/>
      <c r="R4" s="1885"/>
      <c r="S4" s="1885"/>
    </row>
    <row r="5" spans="1:19" s="1232" customFormat="1" ht="20.100000000000001" customHeight="1">
      <c r="A5" s="425"/>
      <c r="B5" s="1234"/>
      <c r="C5" s="1234"/>
      <c r="D5" s="1885" t="s">
        <v>2133</v>
      </c>
      <c r="E5" s="1893" t="s">
        <v>2134</v>
      </c>
      <c r="F5" s="1893"/>
      <c r="G5" s="1893"/>
      <c r="H5" s="1893"/>
      <c r="I5" s="1893"/>
      <c r="J5" s="1893" t="s">
        <v>2135</v>
      </c>
      <c r="K5" s="1893"/>
      <c r="L5" s="1893"/>
      <c r="M5" s="1893"/>
      <c r="N5" s="1893"/>
      <c r="O5" s="1893" t="s">
        <v>2136</v>
      </c>
      <c r="P5" s="1893"/>
      <c r="Q5" s="1893"/>
      <c r="R5" s="1893"/>
      <c r="S5" s="1893"/>
    </row>
    <row r="6" spans="1:19" s="1232" customFormat="1" ht="20.100000000000001" customHeight="1">
      <c r="A6" s="425"/>
      <c r="B6" s="1234"/>
      <c r="C6" s="1234"/>
      <c r="D6" s="1885"/>
      <c r="E6" s="1885" t="s">
        <v>2137</v>
      </c>
      <c r="F6" s="1885"/>
      <c r="G6" s="1885"/>
      <c r="H6" s="1885"/>
      <c r="I6" s="1885"/>
      <c r="J6" s="1885" t="s">
        <v>2137</v>
      </c>
      <c r="K6" s="1885"/>
      <c r="L6" s="1885"/>
      <c r="M6" s="1885"/>
      <c r="N6" s="1885"/>
      <c r="O6" s="1885" t="s">
        <v>2137</v>
      </c>
      <c r="P6" s="1885"/>
      <c r="Q6" s="1885"/>
      <c r="R6" s="1885"/>
      <c r="S6" s="1885"/>
    </row>
    <row r="7" spans="1:19" s="1232" customFormat="1" ht="20.100000000000001" customHeight="1">
      <c r="A7" s="425"/>
      <c r="B7" s="1234"/>
      <c r="C7" s="1234"/>
      <c r="D7" s="1885"/>
      <c r="E7" s="1522"/>
      <c r="F7" s="1885" t="s">
        <v>2138</v>
      </c>
      <c r="G7" s="1885"/>
      <c r="H7" s="1885"/>
      <c r="I7" s="1885"/>
      <c r="J7" s="1522"/>
      <c r="K7" s="1885" t="s">
        <v>2138</v>
      </c>
      <c r="L7" s="1885"/>
      <c r="M7" s="1885"/>
      <c r="N7" s="1885"/>
      <c r="O7" s="1522"/>
      <c r="P7" s="1885" t="s">
        <v>2138</v>
      </c>
      <c r="Q7" s="1885"/>
      <c r="R7" s="1885"/>
      <c r="S7" s="1885"/>
    </row>
    <row r="8" spans="1:19" s="1232" customFormat="1" ht="24.95" customHeight="1">
      <c r="A8" s="425"/>
      <c r="B8" s="1234"/>
      <c r="C8" s="1235"/>
      <c r="D8" s="1885"/>
      <c r="E8" s="1007"/>
      <c r="F8" s="1007"/>
      <c r="G8" s="1007" t="s">
        <v>2139</v>
      </c>
      <c r="H8" s="1007" t="s">
        <v>2140</v>
      </c>
      <c r="I8" s="1007" t="s">
        <v>2141</v>
      </c>
      <c r="J8" s="1007"/>
      <c r="K8" s="1007"/>
      <c r="L8" s="1007" t="s">
        <v>2139</v>
      </c>
      <c r="M8" s="1007" t="s">
        <v>2142</v>
      </c>
      <c r="N8" s="1007" t="s">
        <v>2141</v>
      </c>
      <c r="O8" s="1007"/>
      <c r="P8" s="1007"/>
      <c r="Q8" s="1007" t="s">
        <v>2139</v>
      </c>
      <c r="R8" s="1007" t="s">
        <v>2143</v>
      </c>
      <c r="S8" s="1007" t="s">
        <v>2141</v>
      </c>
    </row>
    <row r="9" spans="1:19" s="1232" customFormat="1" ht="28.5">
      <c r="A9" s="425"/>
      <c r="B9" s="1236"/>
      <c r="C9" s="1237" t="s">
        <v>2144</v>
      </c>
      <c r="D9" s="1237"/>
      <c r="E9" s="1238"/>
      <c r="F9" s="1238"/>
      <c r="G9" s="1238"/>
      <c r="H9" s="1238"/>
      <c r="I9" s="1238"/>
      <c r="J9" s="1238"/>
      <c r="K9" s="1238"/>
      <c r="L9" s="1238"/>
      <c r="M9" s="1238"/>
      <c r="N9" s="1238"/>
      <c r="O9" s="1238"/>
      <c r="P9" s="1238"/>
      <c r="Q9" s="1238"/>
      <c r="R9" s="1238"/>
      <c r="S9" s="1238"/>
    </row>
    <row r="10" spans="1:19" s="1232" customFormat="1" ht="45">
      <c r="A10" s="425"/>
      <c r="B10" s="1239">
        <v>1</v>
      </c>
      <c r="C10" s="1240" t="s">
        <v>2145</v>
      </c>
      <c r="D10" s="1241"/>
      <c r="E10" s="1242"/>
      <c r="F10" s="1242"/>
      <c r="G10" s="1242"/>
      <c r="H10" s="1242"/>
      <c r="I10" s="1242"/>
      <c r="J10" s="1242"/>
      <c r="K10" s="1242"/>
      <c r="L10" s="1242"/>
      <c r="M10" s="1242"/>
      <c r="N10" s="1242"/>
      <c r="O10" s="1242"/>
      <c r="P10" s="1242"/>
      <c r="Q10" s="1242"/>
      <c r="R10" s="1242"/>
      <c r="S10" s="1242"/>
    </row>
    <row r="11" spans="1:19" s="1232" customFormat="1" ht="14.25">
      <c r="A11" s="425"/>
      <c r="B11" s="1239">
        <v>2</v>
      </c>
      <c r="C11" s="1243" t="s">
        <v>2146</v>
      </c>
      <c r="D11" s="1243"/>
      <c r="E11" s="1242"/>
      <c r="F11" s="1242"/>
      <c r="G11" s="1242"/>
      <c r="H11" s="1242"/>
      <c r="I11" s="1242"/>
      <c r="J11" s="1242"/>
      <c r="K11" s="1242"/>
      <c r="L11" s="1242"/>
      <c r="M11" s="1242"/>
      <c r="N11" s="1242"/>
      <c r="O11" s="1242"/>
      <c r="P11" s="1242"/>
      <c r="Q11" s="1242"/>
      <c r="R11" s="1242"/>
      <c r="S11" s="1242"/>
    </row>
    <row r="12" spans="1:19" s="1232" customFormat="1" ht="14.25">
      <c r="A12" s="425"/>
      <c r="B12" s="1239">
        <v>3</v>
      </c>
      <c r="C12" s="1244" t="s">
        <v>468</v>
      </c>
      <c r="D12" s="1244"/>
      <c r="E12" s="1242"/>
      <c r="F12" s="1242"/>
      <c r="G12" s="1242"/>
      <c r="H12" s="1242"/>
      <c r="I12" s="1242"/>
      <c r="J12" s="1242"/>
      <c r="K12" s="1242"/>
      <c r="L12" s="1242"/>
      <c r="M12" s="1242"/>
      <c r="N12" s="1242"/>
      <c r="O12" s="1242"/>
      <c r="P12" s="1242"/>
      <c r="Q12" s="1242"/>
      <c r="R12" s="1242"/>
      <c r="S12" s="1242"/>
    </row>
    <row r="13" spans="1:19" s="1232" customFormat="1" ht="14.25">
      <c r="A13" s="425"/>
      <c r="B13" s="1239">
        <v>4</v>
      </c>
      <c r="C13" s="1244" t="s">
        <v>463</v>
      </c>
      <c r="D13" s="1243"/>
      <c r="E13" s="1243"/>
      <c r="F13" s="1245"/>
      <c r="G13" s="1246"/>
      <c r="H13" s="1245"/>
      <c r="I13" s="1245"/>
      <c r="J13" s="1246"/>
      <c r="K13" s="1246"/>
      <c r="L13" s="1246"/>
      <c r="M13" s="1246"/>
      <c r="N13" s="1246"/>
      <c r="O13" s="1246"/>
      <c r="P13" s="1246"/>
      <c r="Q13" s="1246"/>
      <c r="R13" s="1246"/>
      <c r="S13" s="1246"/>
    </row>
    <row r="14" spans="1:19" s="1232" customFormat="1" ht="14.25">
      <c r="A14" s="425"/>
      <c r="B14" s="1239">
        <v>5</v>
      </c>
      <c r="C14" s="1244" t="s">
        <v>2147</v>
      </c>
      <c r="D14" s="1243"/>
      <c r="E14" s="1243"/>
      <c r="F14" s="1243"/>
      <c r="G14" s="1247"/>
      <c r="H14" s="1244"/>
      <c r="I14" s="1244"/>
      <c r="J14" s="1242"/>
      <c r="K14" s="1242"/>
      <c r="L14" s="1247"/>
      <c r="M14" s="1242"/>
      <c r="N14" s="1242"/>
      <c r="O14" s="1242"/>
      <c r="P14" s="1242"/>
      <c r="Q14" s="1247"/>
      <c r="R14" s="1242"/>
      <c r="S14" s="1242"/>
    </row>
    <row r="15" spans="1:19" s="1232" customFormat="1" ht="14.25">
      <c r="A15" s="425"/>
      <c r="B15" s="1239">
        <v>6</v>
      </c>
      <c r="C15" s="1243" t="s">
        <v>1204</v>
      </c>
      <c r="D15" s="1243"/>
      <c r="E15" s="1243"/>
      <c r="F15" s="1243"/>
      <c r="G15" s="1242"/>
      <c r="H15" s="1243"/>
      <c r="I15" s="1243"/>
      <c r="J15" s="1242"/>
      <c r="K15" s="1242"/>
      <c r="L15" s="1242"/>
      <c r="M15" s="1242"/>
      <c r="N15" s="1242"/>
      <c r="O15" s="1242"/>
      <c r="P15" s="1242"/>
      <c r="Q15" s="1242"/>
      <c r="R15" s="1242"/>
      <c r="S15" s="1242"/>
    </row>
    <row r="16" spans="1:19" s="1232" customFormat="1" ht="14.25">
      <c r="A16" s="425"/>
      <c r="B16" s="1239">
        <v>7</v>
      </c>
      <c r="C16" s="1244" t="s">
        <v>470</v>
      </c>
      <c r="D16" s="1244"/>
      <c r="E16" s="1242"/>
      <c r="F16" s="1242"/>
      <c r="G16" s="1242"/>
      <c r="H16" s="1242"/>
      <c r="I16" s="1242"/>
      <c r="J16" s="1242"/>
      <c r="K16" s="1242"/>
      <c r="L16" s="1242"/>
      <c r="M16" s="1242"/>
      <c r="N16" s="1242"/>
      <c r="O16" s="1242"/>
      <c r="P16" s="1242"/>
      <c r="Q16" s="1242"/>
      <c r="R16" s="1242"/>
      <c r="S16" s="1242"/>
    </row>
    <row r="17" spans="1:19" s="1232" customFormat="1" ht="14.25">
      <c r="A17" s="425"/>
      <c r="B17" s="1239">
        <v>8</v>
      </c>
      <c r="C17" s="1248" t="s">
        <v>2148</v>
      </c>
      <c r="D17" s="1248"/>
      <c r="E17" s="1242"/>
      <c r="F17" s="1242"/>
      <c r="G17" s="1242"/>
      <c r="H17" s="1242"/>
      <c r="I17" s="1242"/>
      <c r="J17" s="1242"/>
      <c r="K17" s="1242"/>
      <c r="L17" s="1242"/>
      <c r="M17" s="1242"/>
      <c r="N17" s="1242"/>
      <c r="O17" s="1242"/>
      <c r="P17" s="1242"/>
      <c r="Q17" s="1242"/>
      <c r="R17" s="1242"/>
      <c r="S17" s="1242"/>
    </row>
    <row r="18" spans="1:19" s="1517" customFormat="1" ht="14.25">
      <c r="A18" s="425"/>
      <c r="B18" s="1239">
        <v>9</v>
      </c>
      <c r="C18" s="1249" t="s">
        <v>463</v>
      </c>
      <c r="D18" s="1250"/>
      <c r="E18" s="1246"/>
      <c r="F18" s="1246"/>
      <c r="G18" s="1246"/>
      <c r="H18" s="1246"/>
      <c r="I18" s="1246"/>
      <c r="J18" s="1246"/>
      <c r="K18" s="1246"/>
      <c r="L18" s="1246"/>
      <c r="M18" s="1246"/>
      <c r="N18" s="1246"/>
      <c r="O18" s="1246"/>
      <c r="P18" s="1246"/>
      <c r="Q18" s="1246"/>
      <c r="R18" s="1246"/>
      <c r="S18" s="1246"/>
    </row>
    <row r="19" spans="1:19" s="1232" customFormat="1" ht="14.25">
      <c r="A19" s="425"/>
      <c r="B19" s="1239">
        <v>10</v>
      </c>
      <c r="C19" s="1248" t="s">
        <v>2147</v>
      </c>
      <c r="D19" s="1248"/>
      <c r="E19" s="1242"/>
      <c r="F19" s="1242"/>
      <c r="G19" s="1247"/>
      <c r="H19" s="1242"/>
      <c r="I19" s="1242"/>
      <c r="J19" s="1242"/>
      <c r="K19" s="1242"/>
      <c r="L19" s="1247"/>
      <c r="M19" s="1242"/>
      <c r="N19" s="1242"/>
      <c r="O19" s="1242"/>
      <c r="P19" s="1242"/>
      <c r="Q19" s="1247"/>
      <c r="R19" s="1242"/>
      <c r="S19" s="1242"/>
    </row>
    <row r="20" spans="1:19" s="1232" customFormat="1" ht="14.25">
      <c r="A20" s="425"/>
      <c r="B20" s="1239">
        <v>11</v>
      </c>
      <c r="C20" s="1244" t="s">
        <v>1204</v>
      </c>
      <c r="D20" s="1244"/>
      <c r="E20" s="1242"/>
      <c r="F20" s="1242"/>
      <c r="G20" s="1242"/>
      <c r="H20" s="1242"/>
      <c r="I20" s="1242"/>
      <c r="J20" s="1242"/>
      <c r="K20" s="1242"/>
      <c r="L20" s="1242"/>
      <c r="M20" s="1242"/>
      <c r="N20" s="1242"/>
      <c r="O20" s="1242"/>
      <c r="P20" s="1242"/>
      <c r="Q20" s="1242"/>
      <c r="R20" s="1242"/>
      <c r="S20" s="1242"/>
    </row>
    <row r="21" spans="1:19" s="1232" customFormat="1" ht="14.25">
      <c r="A21" s="425"/>
      <c r="B21" s="1239">
        <v>12</v>
      </c>
      <c r="C21" s="1248" t="s">
        <v>2149</v>
      </c>
      <c r="D21" s="1248"/>
      <c r="E21" s="1242"/>
      <c r="F21" s="1242"/>
      <c r="G21" s="1242"/>
      <c r="H21" s="1242"/>
      <c r="I21" s="1242"/>
      <c r="J21" s="1242"/>
      <c r="K21" s="1242"/>
      <c r="L21" s="1242"/>
      <c r="M21" s="1242"/>
      <c r="N21" s="1242"/>
      <c r="O21" s="1242"/>
      <c r="P21" s="1242"/>
      <c r="Q21" s="1242"/>
      <c r="R21" s="1242"/>
      <c r="S21" s="1242"/>
    </row>
    <row r="22" spans="1:19" s="1517" customFormat="1" ht="14.25">
      <c r="A22" s="425"/>
      <c r="B22" s="1239">
        <v>13</v>
      </c>
      <c r="C22" s="1249" t="s">
        <v>463</v>
      </c>
      <c r="D22" s="1250"/>
      <c r="E22" s="1246"/>
      <c r="F22" s="1246"/>
      <c r="G22" s="1246"/>
      <c r="H22" s="1246"/>
      <c r="I22" s="1246"/>
      <c r="J22" s="1246"/>
      <c r="K22" s="1246"/>
      <c r="L22" s="1246"/>
      <c r="M22" s="1246"/>
      <c r="N22" s="1246"/>
      <c r="O22" s="1246"/>
      <c r="P22" s="1246"/>
      <c r="Q22" s="1246"/>
      <c r="R22" s="1246"/>
      <c r="S22" s="1246"/>
    </row>
    <row r="23" spans="1:19" s="1232" customFormat="1" ht="14.25">
      <c r="A23" s="425"/>
      <c r="B23" s="1239">
        <v>14</v>
      </c>
      <c r="C23" s="1248" t="s">
        <v>2147</v>
      </c>
      <c r="D23" s="1248"/>
      <c r="E23" s="1242"/>
      <c r="F23" s="1242"/>
      <c r="G23" s="1247"/>
      <c r="H23" s="1242"/>
      <c r="I23" s="1242"/>
      <c r="J23" s="1242"/>
      <c r="K23" s="1242"/>
      <c r="L23" s="1247"/>
      <c r="M23" s="1242"/>
      <c r="N23" s="1242"/>
      <c r="O23" s="1242"/>
      <c r="P23" s="1242"/>
      <c r="Q23" s="1247"/>
      <c r="R23" s="1242"/>
      <c r="S23" s="1242"/>
    </row>
    <row r="24" spans="1:19" s="1232" customFormat="1" ht="14.25">
      <c r="A24" s="425"/>
      <c r="B24" s="1239">
        <v>15</v>
      </c>
      <c r="C24" s="1244" t="s">
        <v>1204</v>
      </c>
      <c r="D24" s="1244"/>
      <c r="E24" s="1242"/>
      <c r="F24" s="1242"/>
      <c r="G24" s="1242"/>
      <c r="H24" s="1242"/>
      <c r="I24" s="1242"/>
      <c r="J24" s="1242"/>
      <c r="K24" s="1242"/>
      <c r="L24" s="1242"/>
      <c r="M24" s="1242"/>
      <c r="N24" s="1242"/>
      <c r="O24" s="1242"/>
      <c r="P24" s="1242"/>
      <c r="Q24" s="1242"/>
      <c r="R24" s="1242"/>
      <c r="S24" s="1242"/>
    </row>
    <row r="25" spans="1:19" s="1232" customFormat="1" ht="14.25">
      <c r="A25" s="425"/>
      <c r="B25" s="1239">
        <v>16</v>
      </c>
      <c r="C25" s="1248" t="s">
        <v>2150</v>
      </c>
      <c r="D25" s="1248"/>
      <c r="E25" s="1242"/>
      <c r="F25" s="1242"/>
      <c r="G25" s="1242"/>
      <c r="H25" s="1242"/>
      <c r="I25" s="1242"/>
      <c r="J25" s="1242"/>
      <c r="K25" s="1242"/>
      <c r="L25" s="1242"/>
      <c r="M25" s="1242"/>
      <c r="N25" s="1242"/>
      <c r="O25" s="1242"/>
      <c r="P25" s="1242"/>
      <c r="Q25" s="1242"/>
      <c r="R25" s="1242"/>
      <c r="S25" s="1242"/>
    </row>
    <row r="26" spans="1:19" s="1517" customFormat="1" ht="14.25">
      <c r="A26" s="425"/>
      <c r="B26" s="1239">
        <v>17</v>
      </c>
      <c r="C26" s="1249" t="s">
        <v>463</v>
      </c>
      <c r="D26" s="1250"/>
      <c r="E26" s="1246"/>
      <c r="F26" s="1246"/>
      <c r="G26" s="1246"/>
      <c r="H26" s="1246"/>
      <c r="I26" s="1246"/>
      <c r="J26" s="1246"/>
      <c r="K26" s="1246"/>
      <c r="L26" s="1246"/>
      <c r="M26" s="1246"/>
      <c r="N26" s="1246"/>
      <c r="O26" s="1246"/>
      <c r="P26" s="1246"/>
      <c r="Q26" s="1246"/>
      <c r="R26" s="1246"/>
      <c r="S26" s="1246"/>
    </row>
    <row r="27" spans="1:19" s="1232" customFormat="1" ht="14.25">
      <c r="A27" s="425"/>
      <c r="B27" s="1239">
        <v>18</v>
      </c>
      <c r="C27" s="1248" t="s">
        <v>2147</v>
      </c>
      <c r="D27" s="1248"/>
      <c r="E27" s="1242"/>
      <c r="F27" s="1242"/>
      <c r="G27" s="1247"/>
      <c r="H27" s="1242"/>
      <c r="I27" s="1242"/>
      <c r="J27" s="1242"/>
      <c r="K27" s="1242"/>
      <c r="L27" s="1247"/>
      <c r="M27" s="1242"/>
      <c r="N27" s="1242"/>
      <c r="O27" s="1242"/>
      <c r="P27" s="1242"/>
      <c r="Q27" s="1247"/>
      <c r="R27" s="1242"/>
      <c r="S27" s="1242"/>
    </row>
    <row r="28" spans="1:19" s="1232" customFormat="1">
      <c r="A28" s="425"/>
      <c r="B28" s="1239">
        <v>19</v>
      </c>
      <c r="C28" s="1240" t="s">
        <v>1204</v>
      </c>
      <c r="D28" s="1241"/>
      <c r="E28" s="1242"/>
      <c r="F28" s="1242"/>
      <c r="G28" s="1242"/>
      <c r="H28" s="1242"/>
      <c r="I28" s="1242"/>
      <c r="J28" s="1242"/>
      <c r="K28" s="1242"/>
      <c r="L28" s="1242"/>
      <c r="M28" s="1242"/>
      <c r="N28" s="1242"/>
      <c r="O28" s="1242"/>
      <c r="P28" s="1242"/>
      <c r="Q28" s="1242"/>
      <c r="R28" s="1242"/>
      <c r="S28" s="1242"/>
    </row>
    <row r="29" spans="1:19" s="1232" customFormat="1" ht="28.5">
      <c r="A29" s="425"/>
      <c r="B29" s="1239">
        <v>20</v>
      </c>
      <c r="C29" s="1244" t="s">
        <v>2151</v>
      </c>
      <c r="D29" s="1244"/>
      <c r="E29" s="1242"/>
      <c r="F29" s="1242"/>
      <c r="G29" s="1242"/>
      <c r="H29" s="1242"/>
      <c r="I29" s="1242"/>
      <c r="J29" s="1242"/>
      <c r="K29" s="1242"/>
      <c r="L29" s="1242"/>
      <c r="M29" s="1242"/>
      <c r="N29" s="1242"/>
      <c r="O29" s="1242"/>
      <c r="P29" s="1242"/>
      <c r="Q29" s="1242"/>
      <c r="R29" s="1242"/>
      <c r="S29" s="1242"/>
    </row>
    <row r="30" spans="1:19" s="1517" customFormat="1" ht="14.25">
      <c r="A30" s="425"/>
      <c r="B30" s="1239">
        <v>21</v>
      </c>
      <c r="C30" s="1249" t="s">
        <v>463</v>
      </c>
      <c r="D30" s="1249"/>
      <c r="E30" s="1246"/>
      <c r="F30" s="1246"/>
      <c r="G30" s="1246"/>
      <c r="H30" s="1246"/>
      <c r="I30" s="1246"/>
      <c r="J30" s="1246"/>
      <c r="K30" s="1246"/>
      <c r="L30" s="1246"/>
      <c r="M30" s="1246"/>
      <c r="N30" s="1246"/>
      <c r="O30" s="1246"/>
      <c r="P30" s="1246"/>
      <c r="Q30" s="1246"/>
      <c r="R30" s="1246"/>
      <c r="S30" s="1246"/>
    </row>
    <row r="31" spans="1:19" s="1232" customFormat="1" ht="14.25">
      <c r="A31" s="425"/>
      <c r="B31" s="1239">
        <v>22</v>
      </c>
      <c r="C31" s="1244" t="s">
        <v>2147</v>
      </c>
      <c r="D31" s="1244"/>
      <c r="E31" s="1242"/>
      <c r="F31" s="1242"/>
      <c r="G31" s="1247"/>
      <c r="H31" s="1242"/>
      <c r="I31" s="1242"/>
      <c r="J31" s="1242"/>
      <c r="K31" s="1242"/>
      <c r="L31" s="1247"/>
      <c r="M31" s="1242"/>
      <c r="N31" s="1242"/>
      <c r="O31" s="1242"/>
      <c r="P31" s="1242"/>
      <c r="Q31" s="1247"/>
      <c r="R31" s="1242"/>
      <c r="S31" s="1242"/>
    </row>
    <row r="32" spans="1:19" s="1232" customFormat="1">
      <c r="A32" s="425"/>
      <c r="B32" s="1239">
        <v>23</v>
      </c>
      <c r="C32" s="1240" t="s">
        <v>1204</v>
      </c>
      <c r="D32" s="1241"/>
      <c r="E32" s="1242"/>
      <c r="F32" s="1242"/>
      <c r="G32" s="1242"/>
      <c r="H32" s="1242"/>
      <c r="I32" s="1246"/>
      <c r="J32" s="1247"/>
      <c r="K32" s="1247"/>
      <c r="L32" s="1247"/>
      <c r="M32" s="1247"/>
      <c r="N32" s="1247"/>
      <c r="O32" s="1246"/>
      <c r="P32" s="1246"/>
      <c r="Q32" s="1246"/>
      <c r="R32" s="1246"/>
      <c r="S32" s="1246"/>
    </row>
    <row r="33" spans="1:19" s="1232" customFormat="1" ht="14.25">
      <c r="A33" s="57"/>
      <c r="B33" s="1239">
        <v>24</v>
      </c>
      <c r="C33" s="1244" t="s">
        <v>476</v>
      </c>
      <c r="D33" s="1244"/>
      <c r="E33" s="1242"/>
      <c r="F33" s="1242"/>
      <c r="G33" s="1242"/>
      <c r="H33" s="1242"/>
      <c r="I33" s="1246"/>
      <c r="J33" s="1247"/>
      <c r="K33" s="1247"/>
      <c r="L33" s="1247"/>
      <c r="M33" s="1247"/>
      <c r="N33" s="1247"/>
      <c r="O33" s="1246"/>
      <c r="P33" s="1246"/>
      <c r="Q33" s="1246"/>
      <c r="R33" s="1246"/>
      <c r="S33" s="1246"/>
    </row>
    <row r="34" spans="1:19" s="1232" customFormat="1" ht="28.5">
      <c r="A34" s="44"/>
      <c r="B34" s="1239">
        <v>25</v>
      </c>
      <c r="C34" s="1244" t="s">
        <v>2152</v>
      </c>
      <c r="D34" s="1248"/>
      <c r="E34" s="1242"/>
      <c r="F34" s="1242"/>
      <c r="G34" s="1242"/>
      <c r="H34" s="1242"/>
      <c r="I34" s="1246"/>
      <c r="J34" s="1247"/>
      <c r="K34" s="1247"/>
      <c r="L34" s="1247"/>
      <c r="M34" s="1247"/>
      <c r="N34" s="1247"/>
      <c r="O34" s="1246"/>
      <c r="P34" s="1246"/>
      <c r="Q34" s="1246"/>
      <c r="R34" s="1246"/>
      <c r="S34" s="1246"/>
    </row>
    <row r="35" spans="1:19" s="1232" customFormat="1" ht="14.25">
      <c r="A35" s="44"/>
      <c r="B35" s="1239">
        <v>26</v>
      </c>
      <c r="C35" s="1244" t="s">
        <v>2153</v>
      </c>
      <c r="D35" s="1244"/>
      <c r="E35" s="1242"/>
      <c r="F35" s="1242"/>
      <c r="G35" s="1242"/>
      <c r="H35" s="1242"/>
      <c r="I35" s="1246"/>
      <c r="J35" s="1247"/>
      <c r="K35" s="1247"/>
      <c r="L35" s="1247"/>
      <c r="M35" s="1247"/>
      <c r="N35" s="1247"/>
      <c r="O35" s="1246"/>
      <c r="P35" s="1246"/>
      <c r="Q35" s="1246"/>
      <c r="R35" s="1246"/>
      <c r="S35" s="1246"/>
    </row>
    <row r="36" spans="1:19" s="1232" customFormat="1">
      <c r="A36" s="44"/>
      <c r="B36" s="1239">
        <v>27</v>
      </c>
      <c r="C36" s="1251" t="s">
        <v>2154</v>
      </c>
      <c r="D36" s="1241"/>
      <c r="E36" s="1242"/>
      <c r="F36" s="1242"/>
      <c r="G36" s="1242"/>
      <c r="H36" s="1242"/>
      <c r="I36" s="1246"/>
      <c r="J36" s="1246"/>
      <c r="K36" s="1246"/>
      <c r="L36" s="1246"/>
      <c r="M36" s="1246"/>
      <c r="N36" s="1246"/>
      <c r="O36" s="1246"/>
      <c r="P36" s="1246"/>
      <c r="Q36" s="1246"/>
      <c r="R36" s="1246"/>
      <c r="S36" s="1246"/>
    </row>
    <row r="37" spans="1:19" s="1232" customFormat="1" ht="14.25">
      <c r="A37" s="44"/>
      <c r="B37" s="1239">
        <v>28</v>
      </c>
      <c r="C37" s="1249" t="s">
        <v>2155</v>
      </c>
      <c r="D37" s="1252"/>
      <c r="E37" s="1242"/>
      <c r="F37" s="1242"/>
      <c r="G37" s="1246"/>
      <c r="H37" s="1242"/>
      <c r="I37" s="1246"/>
      <c r="J37" s="1246"/>
      <c r="K37" s="1246"/>
      <c r="L37" s="1246"/>
      <c r="M37" s="1246"/>
      <c r="N37" s="1246"/>
      <c r="O37" s="1246"/>
      <c r="P37" s="1246"/>
      <c r="Q37" s="1246"/>
      <c r="R37" s="1246"/>
      <c r="S37" s="1246"/>
    </row>
    <row r="38" spans="1:19" s="1232" customFormat="1" ht="14.25">
      <c r="A38" s="44"/>
      <c r="B38" s="1239">
        <v>29</v>
      </c>
      <c r="C38" s="1249" t="s">
        <v>2156</v>
      </c>
      <c r="D38" s="1252"/>
      <c r="E38" s="1242"/>
      <c r="F38" s="1242"/>
      <c r="G38" s="1246"/>
      <c r="H38" s="1242"/>
      <c r="I38" s="1246"/>
      <c r="J38" s="1246"/>
      <c r="K38" s="1246"/>
      <c r="L38" s="1246"/>
      <c r="M38" s="1246"/>
      <c r="N38" s="1246"/>
      <c r="O38" s="1246"/>
      <c r="P38" s="1246"/>
      <c r="Q38" s="1246"/>
      <c r="R38" s="1246"/>
      <c r="S38" s="1246"/>
    </row>
    <row r="39" spans="1:19" s="1232" customFormat="1" ht="14.25">
      <c r="A39" s="44"/>
      <c r="B39" s="1239">
        <v>30</v>
      </c>
      <c r="C39" s="1253" t="s">
        <v>2157</v>
      </c>
      <c r="D39" s="1252"/>
      <c r="E39" s="1242"/>
      <c r="F39" s="1242"/>
      <c r="G39" s="1246"/>
      <c r="H39" s="1242"/>
      <c r="I39" s="1246"/>
      <c r="J39" s="1246"/>
      <c r="K39" s="1246"/>
      <c r="L39" s="1246"/>
      <c r="M39" s="1246"/>
      <c r="N39" s="1246"/>
      <c r="O39" s="1246"/>
      <c r="P39" s="1246"/>
      <c r="Q39" s="1246"/>
      <c r="R39" s="1246"/>
      <c r="S39" s="1246"/>
    </row>
    <row r="40" spans="1:19" s="1517" customFormat="1" ht="30">
      <c r="A40" s="44"/>
      <c r="B40" s="1239">
        <v>31</v>
      </c>
      <c r="C40" s="1254" t="s">
        <v>2158</v>
      </c>
      <c r="D40" s="1255"/>
      <c r="E40" s="1246"/>
      <c r="F40" s="1246"/>
      <c r="G40" s="1246"/>
      <c r="H40" s="1246"/>
      <c r="I40" s="1246"/>
      <c r="J40" s="1246"/>
      <c r="K40" s="1246"/>
      <c r="L40" s="1246"/>
      <c r="M40" s="1246"/>
      <c r="N40" s="1246"/>
      <c r="O40" s="1246"/>
      <c r="P40" s="1246"/>
      <c r="Q40" s="1246"/>
      <c r="R40" s="1246"/>
      <c r="S40" s="1246"/>
    </row>
    <row r="41" spans="1:19" s="1517" customFormat="1">
      <c r="A41" s="44"/>
      <c r="B41" s="1256">
        <v>32</v>
      </c>
      <c r="C41" s="1257" t="s">
        <v>2159</v>
      </c>
      <c r="D41" s="1258"/>
      <c r="E41" s="1259"/>
      <c r="F41" s="1259"/>
      <c r="G41" s="1259"/>
      <c r="H41" s="1259"/>
      <c r="I41" s="1259"/>
      <c r="J41" s="1259"/>
      <c r="K41" s="1259"/>
      <c r="L41" s="1259"/>
      <c r="M41" s="1259"/>
      <c r="N41" s="1259"/>
      <c r="O41" s="1259"/>
      <c r="P41" s="1259"/>
      <c r="Q41" s="1259"/>
      <c r="R41" s="1259"/>
      <c r="S41" s="1259"/>
    </row>
    <row r="42" spans="1:19" s="1232" customFormat="1" ht="30">
      <c r="A42" s="44"/>
      <c r="B42" s="1239"/>
      <c r="C42" s="1260" t="s">
        <v>2160</v>
      </c>
      <c r="D42" s="1252"/>
      <c r="E42" s="1247"/>
      <c r="F42" s="1247"/>
      <c r="G42" s="1247"/>
      <c r="H42" s="1247"/>
      <c r="I42" s="1247"/>
      <c r="J42" s="1247"/>
      <c r="K42" s="1247"/>
      <c r="L42" s="1247"/>
      <c r="M42" s="1247"/>
      <c r="N42" s="1247"/>
      <c r="O42" s="1247"/>
      <c r="P42" s="1247"/>
      <c r="Q42" s="1247"/>
      <c r="R42" s="1247"/>
      <c r="S42" s="1247"/>
    </row>
    <row r="43" spans="1:19" s="1232" customFormat="1" ht="28.5">
      <c r="A43" s="44"/>
      <c r="B43" s="1239">
        <v>33</v>
      </c>
      <c r="C43" s="1245" t="s">
        <v>2161</v>
      </c>
      <c r="D43" s="1252"/>
      <c r="E43" s="1247"/>
      <c r="F43" s="1247"/>
      <c r="G43" s="1247"/>
      <c r="H43" s="1247"/>
      <c r="I43" s="1247"/>
      <c r="J43" s="1247"/>
      <c r="K43" s="1247"/>
      <c r="L43" s="1247"/>
      <c r="M43" s="1247"/>
      <c r="N43" s="1247"/>
      <c r="O43" s="1247"/>
      <c r="P43" s="1247"/>
      <c r="Q43" s="1247"/>
      <c r="R43" s="1247"/>
      <c r="S43" s="1247"/>
    </row>
    <row r="44" spans="1:19" s="1232" customFormat="1" ht="14.25">
      <c r="A44" s="44"/>
      <c r="B44" s="1239">
        <v>34</v>
      </c>
      <c r="C44" s="1245" t="s">
        <v>463</v>
      </c>
      <c r="D44" s="1252"/>
      <c r="E44" s="1247"/>
      <c r="F44" s="1247"/>
      <c r="G44" s="1247"/>
      <c r="H44" s="1247"/>
      <c r="I44" s="1247"/>
      <c r="J44" s="1247"/>
      <c r="K44" s="1247"/>
      <c r="L44" s="1247"/>
      <c r="M44" s="1247"/>
      <c r="N44" s="1247"/>
      <c r="O44" s="1247"/>
      <c r="P44" s="1247"/>
      <c r="Q44" s="1247"/>
      <c r="R44" s="1247"/>
      <c r="S44" s="1247"/>
    </row>
    <row r="45" spans="1:19" s="1232" customFormat="1" ht="14.25">
      <c r="A45" s="44"/>
      <c r="B45" s="1239">
        <v>35</v>
      </c>
      <c r="C45" s="1245" t="s">
        <v>1474</v>
      </c>
      <c r="D45" s="1252"/>
      <c r="E45" s="1247"/>
      <c r="F45" s="1247"/>
      <c r="G45" s="1247"/>
      <c r="H45" s="1247"/>
      <c r="I45" s="1247"/>
      <c r="J45" s="1247"/>
      <c r="K45" s="1247"/>
      <c r="L45" s="1247"/>
      <c r="M45" s="1247"/>
      <c r="N45" s="1247"/>
      <c r="O45" s="1247"/>
      <c r="P45" s="1247"/>
      <c r="Q45" s="1247"/>
      <c r="R45" s="1247"/>
      <c r="S45" s="1247"/>
    </row>
    <row r="46" spans="1:19" s="1232" customFormat="1">
      <c r="A46" s="44"/>
      <c r="B46" s="1239">
        <v>36</v>
      </c>
      <c r="C46" s="1260" t="s">
        <v>1204</v>
      </c>
      <c r="D46" s="1252"/>
      <c r="E46" s="1247"/>
      <c r="F46" s="1247"/>
      <c r="G46" s="1247"/>
      <c r="H46" s="1247"/>
      <c r="I46" s="1247"/>
      <c r="J46" s="1247"/>
      <c r="K46" s="1247"/>
      <c r="L46" s="1247"/>
      <c r="M46" s="1247"/>
      <c r="N46" s="1247"/>
      <c r="O46" s="1247"/>
      <c r="P46" s="1247"/>
      <c r="Q46" s="1247"/>
      <c r="R46" s="1247"/>
      <c r="S46" s="1247"/>
    </row>
    <row r="47" spans="1:19" s="1232" customFormat="1" ht="28.5">
      <c r="A47" s="44"/>
      <c r="B47" s="1239">
        <v>37</v>
      </c>
      <c r="C47" s="1245" t="s">
        <v>2162</v>
      </c>
      <c r="D47" s="1252"/>
      <c r="E47" s="1247"/>
      <c r="F47" s="1247"/>
      <c r="G47" s="1247"/>
      <c r="H47" s="1247"/>
      <c r="I47" s="1247"/>
      <c r="J47" s="1247"/>
      <c r="K47" s="1247"/>
      <c r="L47" s="1247"/>
      <c r="M47" s="1247"/>
      <c r="N47" s="1247"/>
      <c r="O47" s="1247"/>
      <c r="P47" s="1247"/>
      <c r="Q47" s="1247"/>
      <c r="R47" s="1247"/>
      <c r="S47" s="1247"/>
    </row>
    <row r="48" spans="1:19" s="1232" customFormat="1" ht="14.25">
      <c r="A48" s="44"/>
      <c r="B48" s="1239">
        <v>38</v>
      </c>
      <c r="C48" s="1245" t="s">
        <v>463</v>
      </c>
      <c r="D48" s="1252"/>
      <c r="E48" s="1247"/>
      <c r="F48" s="1247"/>
      <c r="G48" s="1247"/>
      <c r="H48" s="1247"/>
      <c r="I48" s="1247"/>
      <c r="J48" s="1247"/>
      <c r="K48" s="1247"/>
      <c r="L48" s="1247"/>
      <c r="M48" s="1247"/>
      <c r="N48" s="1247"/>
      <c r="O48" s="1247"/>
      <c r="P48" s="1247"/>
      <c r="Q48" s="1247"/>
      <c r="R48" s="1247"/>
      <c r="S48" s="1247"/>
    </row>
    <row r="49" spans="1:19" s="1232" customFormat="1" ht="14.25">
      <c r="A49" s="44"/>
      <c r="B49" s="1239">
        <v>39</v>
      </c>
      <c r="C49" s="1245" t="s">
        <v>1474</v>
      </c>
      <c r="D49" s="1252"/>
      <c r="E49" s="1247"/>
      <c r="F49" s="1247"/>
      <c r="G49" s="1247"/>
      <c r="H49" s="1247"/>
      <c r="I49" s="1247"/>
      <c r="J49" s="1247"/>
      <c r="K49" s="1247"/>
      <c r="L49" s="1247"/>
      <c r="M49" s="1247"/>
      <c r="N49" s="1247"/>
      <c r="O49" s="1247"/>
      <c r="P49" s="1247"/>
      <c r="Q49" s="1247"/>
      <c r="R49" s="1247"/>
      <c r="S49" s="1247"/>
    </row>
    <row r="50" spans="1:19" s="1232" customFormat="1" ht="14.25">
      <c r="A50" s="44"/>
      <c r="B50" s="1239">
        <v>40</v>
      </c>
      <c r="C50" s="1252" t="s">
        <v>1204</v>
      </c>
      <c r="D50" s="1252"/>
      <c r="E50" s="1247"/>
      <c r="F50" s="1247"/>
      <c r="G50" s="1247"/>
      <c r="H50" s="1247"/>
      <c r="I50" s="1247"/>
      <c r="J50" s="1247"/>
      <c r="K50" s="1247"/>
      <c r="L50" s="1247"/>
      <c r="M50" s="1247"/>
      <c r="N50" s="1247"/>
      <c r="O50" s="1247"/>
      <c r="P50" s="1247"/>
      <c r="Q50" s="1247"/>
      <c r="R50" s="1247"/>
      <c r="S50" s="1247"/>
    </row>
    <row r="51" spans="1:19" s="1232" customFormat="1" ht="14.25">
      <c r="A51" s="44"/>
      <c r="B51" s="1239">
        <v>41</v>
      </c>
      <c r="C51" s="1252" t="s">
        <v>2163</v>
      </c>
      <c r="D51" s="1252"/>
      <c r="E51" s="1247"/>
      <c r="F51" s="1247"/>
      <c r="G51" s="1247"/>
      <c r="H51" s="1247"/>
      <c r="I51" s="1247"/>
      <c r="J51" s="1247"/>
      <c r="K51" s="1247"/>
      <c r="L51" s="1247"/>
      <c r="M51" s="1247"/>
      <c r="N51" s="1247"/>
      <c r="O51" s="1247"/>
      <c r="P51" s="1247"/>
      <c r="Q51" s="1247"/>
      <c r="R51" s="1247"/>
      <c r="S51" s="1247"/>
    </row>
    <row r="52" spans="1:19" s="1232" customFormat="1" ht="14.25">
      <c r="A52" s="44"/>
      <c r="B52" s="1239">
        <v>42</v>
      </c>
      <c r="C52" s="1252" t="s">
        <v>2164</v>
      </c>
      <c r="D52" s="1252"/>
      <c r="E52" s="1247"/>
      <c r="F52" s="1247"/>
      <c r="G52" s="1247"/>
      <c r="H52" s="1247"/>
      <c r="I52" s="1247"/>
      <c r="J52" s="1247"/>
      <c r="K52" s="1247"/>
      <c r="L52" s="1247"/>
      <c r="M52" s="1247"/>
      <c r="N52" s="1247"/>
      <c r="O52" s="1247"/>
      <c r="P52" s="1247"/>
      <c r="Q52" s="1247"/>
      <c r="R52" s="1247"/>
      <c r="S52" s="1247"/>
    </row>
    <row r="53" spans="1:19" s="1232" customFormat="1" ht="14.25">
      <c r="A53" s="44"/>
      <c r="B53" s="1239">
        <v>43</v>
      </c>
      <c r="C53" s="1252" t="s">
        <v>2165</v>
      </c>
      <c r="D53" s="1252"/>
      <c r="E53" s="1247"/>
      <c r="F53" s="1247"/>
      <c r="G53" s="1247"/>
      <c r="H53" s="1247"/>
      <c r="I53" s="1247"/>
      <c r="J53" s="1247"/>
      <c r="K53" s="1247"/>
      <c r="L53" s="1247"/>
      <c r="M53" s="1247"/>
      <c r="N53" s="1247"/>
      <c r="O53" s="1247"/>
      <c r="P53" s="1247"/>
      <c r="Q53" s="1247"/>
      <c r="R53" s="1247"/>
      <c r="S53" s="1247"/>
    </row>
    <row r="54" spans="1:19" s="1232" customFormat="1">
      <c r="A54" s="44"/>
      <c r="B54" s="1239">
        <v>44</v>
      </c>
      <c r="C54" s="1254" t="s">
        <v>2166</v>
      </c>
      <c r="D54" s="1252"/>
      <c r="E54" s="1247"/>
      <c r="F54" s="1247"/>
      <c r="G54" s="1247"/>
      <c r="H54" s="1247"/>
      <c r="I54" s="1247"/>
      <c r="J54" s="1247"/>
      <c r="K54" s="1247"/>
      <c r="L54" s="1247"/>
      <c r="M54" s="1247"/>
      <c r="N54" s="1247"/>
      <c r="O54" s="1247"/>
      <c r="P54" s="1247"/>
      <c r="Q54" s="1247"/>
      <c r="R54" s="1247"/>
      <c r="S54" s="1247"/>
    </row>
    <row r="55" spans="1:19" s="1517" customFormat="1">
      <c r="A55" s="44"/>
      <c r="B55" s="1256">
        <v>45</v>
      </c>
      <c r="C55" s="1257" t="s">
        <v>2167</v>
      </c>
      <c r="D55" s="1258"/>
      <c r="E55" s="1259"/>
      <c r="F55" s="1259"/>
      <c r="G55" s="1259"/>
      <c r="H55" s="1259"/>
      <c r="I55" s="1259"/>
      <c r="J55" s="1259"/>
      <c r="K55" s="1259"/>
      <c r="L55" s="1259"/>
      <c r="M55" s="1259"/>
      <c r="N55" s="1259"/>
      <c r="O55" s="1259"/>
      <c r="P55" s="1259"/>
      <c r="Q55" s="1259"/>
      <c r="R55" s="1259"/>
      <c r="S55" s="1259"/>
    </row>
    <row r="56" spans="1:19" s="1232" customFormat="1" ht="28.5">
      <c r="A56" s="44" t="s">
        <v>2168</v>
      </c>
      <c r="B56" s="1239"/>
      <c r="C56" s="1252" t="s">
        <v>2169</v>
      </c>
      <c r="D56" s="1261"/>
      <c r="E56" s="1247"/>
      <c r="F56" s="1247"/>
      <c r="G56" s="1247"/>
      <c r="H56" s="1247"/>
      <c r="I56" s="1247"/>
      <c r="J56" s="1247"/>
      <c r="K56" s="1247"/>
      <c r="L56" s="1247"/>
      <c r="M56" s="1247"/>
      <c r="N56" s="1247"/>
      <c r="O56" s="1247"/>
      <c r="P56" s="1247"/>
      <c r="Q56" s="1247"/>
      <c r="R56" s="1247"/>
      <c r="S56" s="1247"/>
    </row>
    <row r="57" spans="1:19" s="1232" customFormat="1" ht="14.25">
      <c r="A57" s="44"/>
      <c r="B57" s="1239">
        <v>46</v>
      </c>
      <c r="C57" s="1252" t="s">
        <v>2170</v>
      </c>
      <c r="D57" s="1261"/>
      <c r="E57" s="1247"/>
      <c r="F57" s="1247"/>
      <c r="G57" s="1247"/>
      <c r="H57" s="1247"/>
      <c r="I57" s="1247"/>
      <c r="J57" s="1247"/>
      <c r="K57" s="1247"/>
      <c r="L57" s="1247"/>
      <c r="M57" s="1247"/>
      <c r="N57" s="1247"/>
      <c r="O57" s="1247"/>
      <c r="P57" s="1247"/>
      <c r="Q57" s="1247"/>
      <c r="R57" s="1247"/>
      <c r="S57" s="1247"/>
    </row>
    <row r="58" spans="1:19" s="1232" customFormat="1" ht="14.25">
      <c r="A58" s="44"/>
      <c r="B58" s="1239">
        <v>47</v>
      </c>
      <c r="C58" s="1252" t="s">
        <v>2171</v>
      </c>
      <c r="D58" s="1261"/>
      <c r="E58" s="1247"/>
      <c r="F58" s="1247"/>
      <c r="G58" s="1247"/>
      <c r="H58" s="1247"/>
      <c r="I58" s="1247"/>
      <c r="J58" s="1247"/>
      <c r="K58" s="1247"/>
      <c r="L58" s="1247"/>
      <c r="M58" s="1247"/>
      <c r="N58" s="1247"/>
      <c r="O58" s="1247"/>
      <c r="P58" s="1247"/>
      <c r="Q58" s="1247"/>
      <c r="R58" s="1247"/>
      <c r="S58" s="1247"/>
    </row>
    <row r="59" spans="1:19" s="1232" customFormat="1" ht="38.25" customHeight="1">
      <c r="A59" s="44"/>
      <c r="B59" s="1239">
        <v>48</v>
      </c>
      <c r="C59" s="1262" t="s">
        <v>2172</v>
      </c>
      <c r="D59" s="1261"/>
      <c r="E59" s="1247"/>
      <c r="F59" s="1247"/>
      <c r="G59" s="1247"/>
      <c r="H59" s="1247"/>
      <c r="I59" s="1247"/>
      <c r="J59" s="1247"/>
      <c r="K59" s="1247"/>
      <c r="L59" s="1247"/>
      <c r="M59" s="1247"/>
      <c r="N59" s="1247"/>
      <c r="O59" s="1247"/>
      <c r="P59" s="1247"/>
      <c r="Q59" s="1247"/>
      <c r="R59" s="1247"/>
      <c r="S59" s="1247"/>
    </row>
    <row r="60" spans="1:19" s="1232" customFormat="1" ht="38.25" customHeight="1">
      <c r="A60" s="44"/>
      <c r="B60" s="1239">
        <v>49</v>
      </c>
      <c r="C60" s="1262" t="s">
        <v>2173</v>
      </c>
      <c r="D60" s="1261"/>
      <c r="E60" s="1247"/>
      <c r="F60" s="1247"/>
      <c r="G60" s="1247"/>
      <c r="H60" s="1247"/>
      <c r="I60" s="1247"/>
      <c r="J60" s="1247"/>
      <c r="K60" s="1247"/>
      <c r="L60" s="1247"/>
      <c r="M60" s="1247"/>
      <c r="N60" s="1247"/>
      <c r="O60" s="1247"/>
      <c r="P60" s="1247"/>
      <c r="Q60" s="1247"/>
      <c r="R60" s="1247"/>
      <c r="S60" s="1247"/>
    </row>
    <row r="61" spans="1:19" s="1517" customFormat="1" ht="15.75" thickBot="1">
      <c r="A61" s="44"/>
      <c r="B61" s="1263">
        <v>50</v>
      </c>
      <c r="C61" s="1264" t="s">
        <v>2174</v>
      </c>
      <c r="D61" s="1265"/>
      <c r="E61" s="1266"/>
      <c r="F61" s="1266"/>
      <c r="G61" s="1266"/>
      <c r="H61" s="1266"/>
      <c r="I61" s="1266"/>
      <c r="J61" s="1266"/>
      <c r="K61" s="1266"/>
      <c r="L61" s="1266"/>
      <c r="M61" s="1266"/>
      <c r="N61" s="1266"/>
      <c r="O61" s="1266"/>
      <c r="P61" s="1266"/>
      <c r="Q61" s="1266"/>
      <c r="R61" s="1266"/>
      <c r="S61" s="1266"/>
    </row>
    <row r="62" spans="1:19">
      <c r="B62" s="1535"/>
    </row>
    <row r="63" spans="1:19">
      <c r="B63" s="1535"/>
    </row>
    <row r="64" spans="1:19">
      <c r="B64" s="1535"/>
    </row>
    <row r="65" spans="2:2">
      <c r="B65" s="1535"/>
    </row>
    <row r="66" spans="2:2">
      <c r="B66" s="1535"/>
    </row>
    <row r="67" spans="2:2">
      <c r="B67" s="1535"/>
    </row>
    <row r="68" spans="2:2">
      <c r="B68" s="1535"/>
    </row>
    <row r="69" spans="2:2">
      <c r="B69" s="1535"/>
    </row>
    <row r="70" spans="2:2">
      <c r="B70" s="1535"/>
    </row>
    <row r="71" spans="2:2">
      <c r="B71" s="1535"/>
    </row>
    <row r="72" spans="2:2">
      <c r="B72" s="1535"/>
    </row>
    <row r="73" spans="2:2">
      <c r="B73" s="1535"/>
    </row>
    <row r="74" spans="2:2">
      <c r="B74" s="1535"/>
    </row>
    <row r="75" spans="2:2">
      <c r="B75" s="1535"/>
    </row>
    <row r="76" spans="2:2">
      <c r="B76" s="1535"/>
    </row>
    <row r="77" spans="2:2">
      <c r="B77" s="1535"/>
    </row>
    <row r="78" spans="2:2">
      <c r="B78" s="1535"/>
    </row>
    <row r="79" spans="2:2">
      <c r="B79" s="1535"/>
    </row>
    <row r="80" spans="2:2">
      <c r="B80" s="1535"/>
    </row>
    <row r="81" spans="2:2">
      <c r="B81" s="1535"/>
    </row>
    <row r="82" spans="2:2">
      <c r="B82" s="1535"/>
    </row>
    <row r="83" spans="2:2">
      <c r="B83" s="1535"/>
    </row>
    <row r="84" spans="2:2">
      <c r="B84" s="1535"/>
    </row>
    <row r="85" spans="2:2">
      <c r="B85" s="1535"/>
    </row>
    <row r="86" spans="2:2">
      <c r="B86" s="1535"/>
    </row>
    <row r="87" spans="2:2">
      <c r="B87" s="1535"/>
    </row>
    <row r="88" spans="2:2">
      <c r="B88" s="1535"/>
    </row>
    <row r="89" spans="2:2">
      <c r="B89" s="1535"/>
    </row>
    <row r="90" spans="2:2">
      <c r="B90" s="1535"/>
    </row>
    <row r="91" spans="2:2">
      <c r="B91" s="1535"/>
    </row>
    <row r="92" spans="2:2">
      <c r="B92" s="1535"/>
    </row>
    <row r="93" spans="2:2">
      <c r="B93" s="1535"/>
    </row>
    <row r="94" spans="2:2">
      <c r="B94" s="1535"/>
    </row>
    <row r="95" spans="2:2">
      <c r="B95" s="1535"/>
    </row>
    <row r="96" spans="2:2">
      <c r="B96" s="1535"/>
    </row>
    <row r="97" spans="2:2">
      <c r="B97" s="1535"/>
    </row>
    <row r="98" spans="2:2">
      <c r="B98" s="1535"/>
    </row>
    <row r="99" spans="2:2">
      <c r="B99" s="1535"/>
    </row>
    <row r="100" spans="2:2">
      <c r="B100" s="1535"/>
    </row>
    <row r="101" spans="2:2">
      <c r="B101" s="1535"/>
    </row>
    <row r="102" spans="2:2">
      <c r="B102" s="1535"/>
    </row>
    <row r="103" spans="2:2">
      <c r="B103" s="1535"/>
    </row>
    <row r="104" spans="2:2">
      <c r="B104" s="1535"/>
    </row>
    <row r="105" spans="2:2">
      <c r="B105" s="1535"/>
    </row>
    <row r="106" spans="2:2">
      <c r="B106" s="1535"/>
    </row>
    <row r="107" spans="2:2">
      <c r="B107" s="1535"/>
    </row>
    <row r="108" spans="2:2">
      <c r="B108" s="1535"/>
    </row>
    <row r="109" spans="2:2">
      <c r="B109" s="1535"/>
    </row>
    <row r="110" spans="2:2">
      <c r="B110" s="1535"/>
    </row>
    <row r="111" spans="2:2">
      <c r="B111" s="1535"/>
    </row>
    <row r="112" spans="2:2">
      <c r="B112" s="1535"/>
    </row>
    <row r="113" spans="2:2">
      <c r="B113" s="1535"/>
    </row>
    <row r="114" spans="2:2">
      <c r="B114" s="1535"/>
    </row>
    <row r="115" spans="2:2">
      <c r="B115" s="1535"/>
    </row>
    <row r="116" spans="2:2">
      <c r="B116" s="1535"/>
    </row>
    <row r="117" spans="2:2">
      <c r="B117" s="1535"/>
    </row>
    <row r="118" spans="2:2">
      <c r="B118" s="1535"/>
    </row>
    <row r="119" spans="2:2">
      <c r="B119" s="1535"/>
    </row>
    <row r="120" spans="2:2">
      <c r="B120" s="1535"/>
    </row>
    <row r="121" spans="2:2">
      <c r="B121" s="1535"/>
    </row>
    <row r="122" spans="2:2">
      <c r="B122" s="1535"/>
    </row>
    <row r="123" spans="2:2">
      <c r="B123" s="1535"/>
    </row>
    <row r="124" spans="2:2">
      <c r="B124" s="1535"/>
    </row>
    <row r="125" spans="2:2">
      <c r="B125" s="1535"/>
    </row>
    <row r="126" spans="2:2">
      <c r="B126" s="1535"/>
    </row>
    <row r="127" spans="2:2">
      <c r="B127" s="1535"/>
    </row>
    <row r="128" spans="2:2">
      <c r="B128" s="1535"/>
    </row>
    <row r="129" spans="2:2">
      <c r="B129" s="1535"/>
    </row>
    <row r="130" spans="2:2">
      <c r="B130" s="1535"/>
    </row>
    <row r="131" spans="2:2">
      <c r="B131" s="1535"/>
    </row>
    <row r="132" spans="2:2">
      <c r="B132" s="1535"/>
    </row>
    <row r="133" spans="2:2">
      <c r="B133" s="1535"/>
    </row>
    <row r="134" spans="2:2">
      <c r="B134" s="1535"/>
    </row>
    <row r="135" spans="2:2">
      <c r="B135" s="1535"/>
    </row>
    <row r="136" spans="2:2">
      <c r="B136" s="1535"/>
    </row>
    <row r="137" spans="2:2">
      <c r="B137" s="1535"/>
    </row>
    <row r="138" spans="2:2">
      <c r="B138" s="1535"/>
    </row>
    <row r="139" spans="2:2">
      <c r="B139" s="1535"/>
    </row>
    <row r="140" spans="2:2">
      <c r="B140" s="1535"/>
    </row>
    <row r="141" spans="2:2">
      <c r="B141" s="1535"/>
    </row>
    <row r="142" spans="2:2">
      <c r="B142" s="1535"/>
    </row>
    <row r="143" spans="2:2">
      <c r="B143" s="1535"/>
    </row>
    <row r="144" spans="2:2">
      <c r="B144" s="1535"/>
    </row>
    <row r="145" spans="2:2">
      <c r="B145" s="1535"/>
    </row>
    <row r="146" spans="2:2">
      <c r="B146" s="1535"/>
    </row>
    <row r="147" spans="2:2">
      <c r="B147" s="1535"/>
    </row>
    <row r="148" spans="2:2">
      <c r="B148" s="1535"/>
    </row>
    <row r="149" spans="2:2">
      <c r="B149" s="1535"/>
    </row>
    <row r="150" spans="2:2">
      <c r="B150" s="1535"/>
    </row>
    <row r="151" spans="2:2">
      <c r="B151" s="1535"/>
    </row>
    <row r="152" spans="2:2">
      <c r="B152" s="1535"/>
    </row>
    <row r="153" spans="2:2">
      <c r="B153" s="1535"/>
    </row>
    <row r="154" spans="2:2">
      <c r="B154" s="1535"/>
    </row>
    <row r="155" spans="2:2">
      <c r="B155" s="1535"/>
    </row>
    <row r="156" spans="2:2">
      <c r="B156" s="1535"/>
    </row>
    <row r="157" spans="2:2">
      <c r="B157" s="1535"/>
    </row>
    <row r="158" spans="2:2">
      <c r="B158" s="1535"/>
    </row>
    <row r="159" spans="2:2">
      <c r="B159" s="1535"/>
    </row>
    <row r="160" spans="2:2">
      <c r="B160" s="1535"/>
    </row>
    <row r="161" spans="2:2">
      <c r="B161" s="1535"/>
    </row>
    <row r="162" spans="2:2">
      <c r="B162" s="1535"/>
    </row>
    <row r="163" spans="2:2">
      <c r="B163" s="1535"/>
    </row>
    <row r="164" spans="2:2">
      <c r="B164" s="1535"/>
    </row>
    <row r="165" spans="2:2">
      <c r="B165" s="1535"/>
    </row>
    <row r="166" spans="2:2">
      <c r="B166" s="1535"/>
    </row>
    <row r="167" spans="2:2">
      <c r="B167" s="1535"/>
    </row>
    <row r="168" spans="2:2">
      <c r="B168" s="1535"/>
    </row>
    <row r="169" spans="2:2">
      <c r="B169" s="1535"/>
    </row>
    <row r="170" spans="2:2">
      <c r="B170" s="1535"/>
    </row>
    <row r="171" spans="2:2">
      <c r="B171" s="1535"/>
    </row>
    <row r="172" spans="2:2">
      <c r="B172" s="1535"/>
    </row>
    <row r="173" spans="2:2">
      <c r="B173" s="1535"/>
    </row>
    <row r="174" spans="2:2">
      <c r="B174" s="1535"/>
    </row>
    <row r="175" spans="2:2">
      <c r="B175" s="1535"/>
    </row>
    <row r="176" spans="2:2">
      <c r="B176" s="1535"/>
    </row>
    <row r="177" spans="2:2">
      <c r="B177" s="1535"/>
    </row>
    <row r="178" spans="2:2">
      <c r="B178" s="1535"/>
    </row>
    <row r="179" spans="2:2">
      <c r="B179" s="1535"/>
    </row>
    <row r="180" spans="2:2">
      <c r="B180" s="1535"/>
    </row>
    <row r="181" spans="2:2">
      <c r="B181" s="1535"/>
    </row>
    <row r="182" spans="2:2">
      <c r="B182" s="1535"/>
    </row>
    <row r="183" spans="2:2">
      <c r="B183" s="1535"/>
    </row>
    <row r="184" spans="2:2">
      <c r="B184" s="1535"/>
    </row>
    <row r="185" spans="2:2">
      <c r="B185" s="1535"/>
    </row>
    <row r="186" spans="2:2">
      <c r="B186" s="1535"/>
    </row>
    <row r="187" spans="2:2">
      <c r="B187" s="1535"/>
    </row>
    <row r="188" spans="2:2">
      <c r="B188" s="1535"/>
    </row>
    <row r="189" spans="2:2">
      <c r="B189" s="1535"/>
    </row>
    <row r="190" spans="2:2">
      <c r="B190" s="1535"/>
    </row>
    <row r="191" spans="2:2">
      <c r="B191" s="1535"/>
    </row>
    <row r="192" spans="2:2">
      <c r="B192" s="1535"/>
    </row>
    <row r="193" spans="2:2">
      <c r="B193" s="1535"/>
    </row>
    <row r="194" spans="2:2">
      <c r="B194" s="1535"/>
    </row>
    <row r="195" spans="2:2">
      <c r="B195" s="1535"/>
    </row>
    <row r="196" spans="2:2">
      <c r="B196" s="1535"/>
    </row>
    <row r="197" spans="2:2">
      <c r="B197" s="1535"/>
    </row>
    <row r="198" spans="2:2">
      <c r="B198" s="1535"/>
    </row>
    <row r="199" spans="2:2">
      <c r="B199" s="1535"/>
    </row>
    <row r="200" spans="2:2">
      <c r="B200" s="1535"/>
    </row>
    <row r="201" spans="2:2">
      <c r="B201" s="1535"/>
    </row>
    <row r="202" spans="2:2">
      <c r="B202" s="1535"/>
    </row>
    <row r="203" spans="2:2">
      <c r="B203" s="1535"/>
    </row>
    <row r="204" spans="2:2">
      <c r="B204" s="1535"/>
    </row>
    <row r="205" spans="2:2">
      <c r="B205" s="1535"/>
    </row>
    <row r="206" spans="2:2">
      <c r="B206" s="1535"/>
    </row>
    <row r="207" spans="2:2">
      <c r="B207" s="1535"/>
    </row>
    <row r="208" spans="2:2">
      <c r="B208" s="1535"/>
    </row>
    <row r="209" spans="2:2">
      <c r="B209" s="1535"/>
    </row>
    <row r="210" spans="2:2">
      <c r="B210" s="1535"/>
    </row>
    <row r="211" spans="2:2">
      <c r="B211" s="1535"/>
    </row>
    <row r="212" spans="2:2">
      <c r="B212" s="1535"/>
    </row>
    <row r="213" spans="2:2">
      <c r="B213" s="1535"/>
    </row>
    <row r="214" spans="2:2">
      <c r="B214" s="1535"/>
    </row>
    <row r="215" spans="2:2">
      <c r="B215" s="1535"/>
    </row>
    <row r="216" spans="2:2">
      <c r="B216" s="1535"/>
    </row>
    <row r="217" spans="2:2">
      <c r="B217" s="1535"/>
    </row>
    <row r="218" spans="2:2">
      <c r="B218" s="1535"/>
    </row>
    <row r="219" spans="2:2">
      <c r="B219" s="1535"/>
    </row>
    <row r="220" spans="2:2">
      <c r="B220" s="1535"/>
    </row>
    <row r="221" spans="2:2">
      <c r="B221" s="1535"/>
    </row>
    <row r="222" spans="2:2">
      <c r="B222" s="1535"/>
    </row>
    <row r="223" spans="2:2">
      <c r="B223" s="1535"/>
    </row>
    <row r="224" spans="2:2">
      <c r="B224" s="1535"/>
    </row>
    <row r="225" spans="2:2">
      <c r="B225" s="1535"/>
    </row>
    <row r="226" spans="2:2">
      <c r="B226" s="1535"/>
    </row>
    <row r="227" spans="2:2">
      <c r="B227" s="1535"/>
    </row>
    <row r="228" spans="2:2">
      <c r="B228" s="1535"/>
    </row>
    <row r="229" spans="2:2">
      <c r="B229" s="1535"/>
    </row>
    <row r="230" spans="2:2">
      <c r="B230" s="1535"/>
    </row>
    <row r="231" spans="2:2">
      <c r="B231" s="1535"/>
    </row>
    <row r="232" spans="2:2">
      <c r="B232" s="1535"/>
    </row>
    <row r="233" spans="2:2">
      <c r="B233" s="1535"/>
    </row>
    <row r="234" spans="2:2">
      <c r="B234" s="1535"/>
    </row>
    <row r="235" spans="2:2">
      <c r="B235" s="1535"/>
    </row>
    <row r="236" spans="2:2">
      <c r="B236" s="1535"/>
    </row>
    <row r="237" spans="2:2">
      <c r="B237" s="1535"/>
    </row>
    <row r="238" spans="2:2">
      <c r="B238" s="1535"/>
    </row>
    <row r="239" spans="2:2">
      <c r="B239" s="1535"/>
    </row>
    <row r="240" spans="2:2">
      <c r="B240" s="1535"/>
    </row>
    <row r="241" spans="2:2">
      <c r="B241" s="1535"/>
    </row>
    <row r="242" spans="2:2">
      <c r="B242" s="1535"/>
    </row>
    <row r="243" spans="2:2">
      <c r="B243" s="1535"/>
    </row>
    <row r="244" spans="2:2">
      <c r="B244" s="1535"/>
    </row>
    <row r="245" spans="2:2">
      <c r="B245" s="1535"/>
    </row>
    <row r="246" spans="2:2">
      <c r="B246" s="1535"/>
    </row>
    <row r="247" spans="2:2">
      <c r="B247" s="1535"/>
    </row>
    <row r="248" spans="2:2">
      <c r="B248" s="1535"/>
    </row>
    <row r="249" spans="2:2">
      <c r="B249" s="1535"/>
    </row>
    <row r="250" spans="2:2">
      <c r="B250" s="1535"/>
    </row>
    <row r="251" spans="2:2">
      <c r="B251" s="1535"/>
    </row>
    <row r="252" spans="2:2">
      <c r="B252" s="1535"/>
    </row>
    <row r="253" spans="2:2">
      <c r="B253" s="1535"/>
    </row>
    <row r="254" spans="2:2">
      <c r="B254" s="1535"/>
    </row>
    <row r="255" spans="2:2">
      <c r="B255" s="1535"/>
    </row>
    <row r="256" spans="2:2">
      <c r="B256" s="1535"/>
    </row>
    <row r="257" spans="2:2">
      <c r="B257" s="1535"/>
    </row>
    <row r="258" spans="2:2">
      <c r="B258" s="1535"/>
    </row>
    <row r="259" spans="2:2">
      <c r="B259" s="1535"/>
    </row>
    <row r="260" spans="2:2">
      <c r="B260" s="1535"/>
    </row>
    <row r="261" spans="2:2">
      <c r="B261" s="1535"/>
    </row>
    <row r="262" spans="2:2">
      <c r="B262" s="1535"/>
    </row>
    <row r="263" spans="2:2">
      <c r="B263" s="1535"/>
    </row>
    <row r="264" spans="2:2">
      <c r="B264" s="1535"/>
    </row>
    <row r="265" spans="2:2">
      <c r="B265" s="1535"/>
    </row>
    <row r="266" spans="2:2">
      <c r="B266" s="1535"/>
    </row>
    <row r="267" spans="2:2">
      <c r="B267" s="1535"/>
    </row>
    <row r="268" spans="2:2">
      <c r="B268" s="1535"/>
    </row>
    <row r="269" spans="2:2">
      <c r="B269" s="1535"/>
    </row>
    <row r="270" spans="2:2">
      <c r="B270" s="1535"/>
    </row>
    <row r="271" spans="2:2">
      <c r="B271" s="1535"/>
    </row>
    <row r="272" spans="2:2">
      <c r="B272" s="1535"/>
    </row>
    <row r="273" spans="2:2">
      <c r="B273" s="1535"/>
    </row>
    <row r="274" spans="2:2">
      <c r="B274" s="1535"/>
    </row>
    <row r="275" spans="2:2">
      <c r="B275" s="1535"/>
    </row>
    <row r="276" spans="2:2">
      <c r="B276" s="1535"/>
    </row>
    <row r="277" spans="2:2">
      <c r="B277" s="1535"/>
    </row>
    <row r="278" spans="2:2">
      <c r="B278" s="1535"/>
    </row>
    <row r="279" spans="2:2">
      <c r="B279" s="1535"/>
    </row>
    <row r="280" spans="2:2">
      <c r="B280" s="1535"/>
    </row>
    <row r="281" spans="2:2">
      <c r="B281" s="1535"/>
    </row>
    <row r="282" spans="2:2">
      <c r="B282" s="1535"/>
    </row>
    <row r="283" spans="2:2">
      <c r="B283" s="1535"/>
    </row>
    <row r="284" spans="2:2">
      <c r="B284" s="1535"/>
    </row>
    <row r="285" spans="2:2">
      <c r="B285" s="1535"/>
    </row>
    <row r="286" spans="2:2">
      <c r="B286" s="1535"/>
    </row>
    <row r="287" spans="2:2">
      <c r="B287" s="1535"/>
    </row>
    <row r="288" spans="2:2">
      <c r="B288" s="1535"/>
    </row>
    <row r="289" spans="2:2">
      <c r="B289" s="1535"/>
    </row>
    <row r="290" spans="2:2">
      <c r="B290" s="1535"/>
    </row>
    <row r="291" spans="2:2">
      <c r="B291" s="1535"/>
    </row>
    <row r="292" spans="2:2">
      <c r="B292" s="1535"/>
    </row>
    <row r="293" spans="2:2">
      <c r="B293" s="1535"/>
    </row>
    <row r="294" spans="2:2">
      <c r="B294" s="1535"/>
    </row>
    <row r="295" spans="2:2">
      <c r="B295" s="1535"/>
    </row>
    <row r="296" spans="2:2">
      <c r="B296" s="1535"/>
    </row>
    <row r="297" spans="2:2">
      <c r="B297" s="1535"/>
    </row>
    <row r="298" spans="2:2">
      <c r="B298" s="1535"/>
    </row>
    <row r="299" spans="2:2">
      <c r="B299" s="1535"/>
    </row>
    <row r="300" spans="2:2">
      <c r="B300" s="1535"/>
    </row>
    <row r="301" spans="2:2">
      <c r="B301" s="1535"/>
    </row>
    <row r="302" spans="2:2">
      <c r="B302" s="1535"/>
    </row>
    <row r="303" spans="2:2">
      <c r="B303" s="1535"/>
    </row>
    <row r="304" spans="2:2">
      <c r="B304" s="1535"/>
    </row>
    <row r="305" spans="2:2">
      <c r="B305" s="1535"/>
    </row>
    <row r="306" spans="2:2">
      <c r="B306" s="1535"/>
    </row>
    <row r="307" spans="2:2">
      <c r="B307" s="1535"/>
    </row>
  </sheetData>
  <mergeCells count="12">
    <mergeCell ref="K7:N7"/>
    <mergeCell ref="P7:S7"/>
    <mergeCell ref="B3:C3"/>
    <mergeCell ref="D4:S4"/>
    <mergeCell ref="D5:D8"/>
    <mergeCell ref="E5:I5"/>
    <mergeCell ref="J5:N5"/>
    <mergeCell ref="O5:S5"/>
    <mergeCell ref="E6:I6"/>
    <mergeCell ref="J6:N6"/>
    <mergeCell ref="O6:S6"/>
    <mergeCell ref="F7:I7"/>
  </mergeCells>
  <hyperlinks>
    <hyperlink ref="R1" location="Índice!A1" display="Voltar ao Índice" xr:uid="{91CAB9E7-9271-4CA4-8A5A-DB5D9B60FF9A}"/>
  </hyperlinks>
  <pageMargins left="0.70866141732283472" right="0.70866141732283472" top="0.74803149606299213" bottom="0.74803149606299213" header="0.31496062992125984" footer="0.31496062992125984"/>
  <pageSetup fitToHeight="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6E4DB-03B5-4883-8FF8-6009C02F7B98}">
  <dimension ref="A1:AJ32"/>
  <sheetViews>
    <sheetView showGridLines="0" zoomScale="90" zoomScaleNormal="90" zoomScalePageLayoutView="60" workbookViewId="0">
      <selection activeCell="B3" sqref="B3:C3"/>
    </sheetView>
  </sheetViews>
  <sheetFormatPr defaultColWidth="8.85546875" defaultRowHeight="15"/>
  <cols>
    <col min="1" max="1" width="4.7109375" style="44" customWidth="1"/>
    <col min="2" max="2" width="4.140625" style="1538" customWidth="1"/>
    <col min="3" max="3" width="64.42578125" style="1537" customWidth="1"/>
    <col min="4" max="4" width="8.85546875" style="1537"/>
    <col min="5" max="5" width="11.42578125" style="1537" customWidth="1"/>
    <col min="6" max="6" width="15.5703125" style="1537" customWidth="1"/>
    <col min="7" max="7" width="12.5703125" style="1537" customWidth="1"/>
    <col min="8" max="8" width="14" style="1537" customWidth="1"/>
    <col min="9" max="9" width="8.85546875" style="1537"/>
    <col min="10" max="10" width="9.5703125" style="1537" customWidth="1"/>
    <col min="11" max="11" width="15.5703125" style="1537" customWidth="1"/>
    <col min="12" max="12" width="12.5703125" style="1537" customWidth="1"/>
    <col min="13" max="13" width="14.5703125" style="1537" customWidth="1"/>
    <col min="14" max="14" width="8.85546875" style="1537"/>
    <col min="15" max="15" width="11" style="1537" customWidth="1"/>
    <col min="16" max="16" width="16.7109375" style="1537" customWidth="1"/>
    <col min="17" max="17" width="12.5703125" style="1537" customWidth="1"/>
    <col min="18" max="18" width="14.85546875" style="1537" customWidth="1"/>
    <col min="19" max="19" width="13.85546875" style="1537" bestFit="1" customWidth="1"/>
    <col min="20" max="20" width="8.85546875" style="1537"/>
    <col min="21" max="21" width="11.42578125" style="1537" customWidth="1"/>
    <col min="22" max="22" width="15.28515625" style="1537" customWidth="1"/>
    <col min="23" max="23" width="13.5703125" style="1537" customWidth="1"/>
    <col min="24" max="24" width="13.28515625" style="1537" customWidth="1"/>
    <col min="25" max="25" width="8.85546875" style="1537"/>
    <col min="26" max="26" width="9.5703125" style="1537" customWidth="1"/>
    <col min="27" max="27" width="15.140625" style="1537" customWidth="1"/>
    <col min="28" max="28" width="14.42578125" style="1537" customWidth="1"/>
    <col min="29" max="29" width="13.85546875" style="1537" customWidth="1"/>
    <col min="30" max="30" width="8.85546875" style="1537"/>
    <col min="31" max="31" width="11" style="1537" customWidth="1"/>
    <col min="32" max="32" width="15.42578125" style="1537" customWidth="1"/>
    <col min="33" max="33" width="13" style="1537" bestFit="1" customWidth="1"/>
    <col min="34" max="34" width="14" style="1537" customWidth="1"/>
    <col min="35" max="35" width="15.5703125" style="1537" bestFit="1" customWidth="1"/>
    <col min="36" max="36" width="11.42578125" style="1537" customWidth="1"/>
    <col min="37" max="16384" width="8.85546875" style="1537"/>
  </cols>
  <sheetData>
    <row r="1" spans="1:36" ht="18.75">
      <c r="A1" s="425"/>
      <c r="B1" s="95" t="s">
        <v>2175</v>
      </c>
      <c r="AH1" s="66" t="s">
        <v>893</v>
      </c>
    </row>
    <row r="2" spans="1:36">
      <c r="A2" s="425"/>
      <c r="B2" s="153" t="s">
        <v>2274</v>
      </c>
      <c r="AF2" s="1539"/>
      <c r="AG2" s="1539"/>
      <c r="AH2" s="1539"/>
      <c r="AI2" s="1539"/>
    </row>
    <row r="3" spans="1:36" s="1233" customFormat="1" ht="20.100000000000001" customHeight="1" thickBot="1">
      <c r="A3" s="56"/>
      <c r="B3" s="1892" t="s">
        <v>2216</v>
      </c>
      <c r="C3" s="1892"/>
      <c r="D3" s="1267" t="s">
        <v>4</v>
      </c>
      <c r="E3" s="1267" t="s">
        <v>5</v>
      </c>
      <c r="F3" s="1267" t="s">
        <v>6</v>
      </c>
      <c r="G3" s="1267" t="s">
        <v>41</v>
      </c>
      <c r="H3" s="1267" t="s">
        <v>42</v>
      </c>
      <c r="I3" s="1267" t="s">
        <v>96</v>
      </c>
      <c r="J3" s="1267" t="s">
        <v>97</v>
      </c>
      <c r="K3" s="1267" t="s">
        <v>98</v>
      </c>
      <c r="L3" s="1267" t="s">
        <v>226</v>
      </c>
      <c r="M3" s="1267" t="s">
        <v>227</v>
      </c>
      <c r="N3" s="1267" t="s">
        <v>228</v>
      </c>
      <c r="O3" s="1267" t="s">
        <v>229</v>
      </c>
      <c r="P3" s="1267" t="s">
        <v>230</v>
      </c>
      <c r="Q3" s="1267" t="s">
        <v>446</v>
      </c>
      <c r="R3" s="1267" t="s">
        <v>447</v>
      </c>
      <c r="S3" s="1267" t="s">
        <v>608</v>
      </c>
      <c r="T3" s="1267" t="s">
        <v>609</v>
      </c>
      <c r="U3" s="1267" t="s">
        <v>1865</v>
      </c>
      <c r="V3" s="1267" t="s">
        <v>1866</v>
      </c>
      <c r="W3" s="1267" t="s">
        <v>1867</v>
      </c>
      <c r="X3" s="1267" t="s">
        <v>1868</v>
      </c>
      <c r="Y3" s="1267" t="s">
        <v>1869</v>
      </c>
      <c r="Z3" s="1267" t="s">
        <v>1870</v>
      </c>
      <c r="AA3" s="1267" t="s">
        <v>1871</v>
      </c>
      <c r="AB3" s="1267" t="s">
        <v>1872</v>
      </c>
      <c r="AC3" s="1267" t="s">
        <v>1873</v>
      </c>
      <c r="AD3" s="1267" t="s">
        <v>1874</v>
      </c>
      <c r="AE3" s="1267" t="s">
        <v>1875</v>
      </c>
      <c r="AF3" s="1267" t="s">
        <v>1876</v>
      </c>
      <c r="AG3" s="1267" t="s">
        <v>1877</v>
      </c>
      <c r="AH3" s="1267" t="s">
        <v>1878</v>
      </c>
      <c r="AI3" s="1267" t="s">
        <v>1879</v>
      </c>
    </row>
    <row r="4" spans="1:36" s="1517" customFormat="1" ht="20.100000000000001" customHeight="1">
      <c r="A4" s="410"/>
      <c r="B4" s="1523"/>
      <c r="D4" s="1894" t="s">
        <v>2176</v>
      </c>
      <c r="E4" s="1894"/>
      <c r="F4" s="1894"/>
      <c r="G4" s="1894"/>
      <c r="H4" s="1894"/>
      <c r="I4" s="1894"/>
      <c r="J4" s="1894"/>
      <c r="K4" s="1894"/>
      <c r="L4" s="1894"/>
      <c r="M4" s="1894"/>
      <c r="N4" s="1894"/>
      <c r="O4" s="1894"/>
      <c r="P4" s="1894"/>
      <c r="Q4" s="1894"/>
      <c r="R4" s="1894"/>
      <c r="S4" s="1894"/>
      <c r="T4" s="1894" t="s">
        <v>2177</v>
      </c>
      <c r="U4" s="1894"/>
      <c r="V4" s="1894"/>
      <c r="W4" s="1894"/>
      <c r="X4" s="1894"/>
      <c r="Y4" s="1894"/>
      <c r="Z4" s="1894"/>
      <c r="AA4" s="1894"/>
      <c r="AB4" s="1894"/>
      <c r="AC4" s="1894"/>
      <c r="AD4" s="1894"/>
      <c r="AE4" s="1894"/>
      <c r="AF4" s="1894"/>
      <c r="AG4" s="1894"/>
      <c r="AH4" s="1894"/>
      <c r="AI4" s="1894"/>
    </row>
    <row r="5" spans="1:36" s="1517" customFormat="1" ht="20.100000000000001" customHeight="1">
      <c r="A5" s="410"/>
      <c r="B5" s="1523"/>
      <c r="D5" s="1895" t="s">
        <v>2134</v>
      </c>
      <c r="E5" s="1895"/>
      <c r="F5" s="1895"/>
      <c r="G5" s="1895"/>
      <c r="H5" s="1895"/>
      <c r="I5" s="1895" t="s">
        <v>2135</v>
      </c>
      <c r="J5" s="1895"/>
      <c r="K5" s="1895"/>
      <c r="L5" s="1895"/>
      <c r="M5" s="1895"/>
      <c r="N5" s="1895" t="s">
        <v>2136</v>
      </c>
      <c r="O5" s="1895"/>
      <c r="P5" s="1895"/>
      <c r="Q5" s="1895"/>
      <c r="R5" s="1895"/>
      <c r="T5" s="1895" t="s">
        <v>2134</v>
      </c>
      <c r="U5" s="1895"/>
      <c r="V5" s="1895"/>
      <c r="W5" s="1895"/>
      <c r="X5" s="1895"/>
      <c r="Y5" s="1895" t="s">
        <v>2135</v>
      </c>
      <c r="Z5" s="1895"/>
      <c r="AA5" s="1895"/>
      <c r="AB5" s="1895"/>
      <c r="AC5" s="1895"/>
      <c r="AD5" s="1895" t="s">
        <v>2136</v>
      </c>
      <c r="AE5" s="1895"/>
      <c r="AF5" s="1895"/>
      <c r="AG5" s="1895"/>
      <c r="AH5" s="1895"/>
      <c r="AI5" s="1895"/>
    </row>
    <row r="6" spans="1:36" s="1232" customFormat="1" ht="20.100000000000001" customHeight="1">
      <c r="A6" s="425"/>
      <c r="B6" s="1233"/>
      <c r="D6" s="1885" t="s">
        <v>2178</v>
      </c>
      <c r="E6" s="1885"/>
      <c r="F6" s="1885"/>
      <c r="G6" s="1885"/>
      <c r="H6" s="1885"/>
      <c r="I6" s="1885" t="s">
        <v>2178</v>
      </c>
      <c r="J6" s="1885"/>
      <c r="K6" s="1885"/>
      <c r="L6" s="1885"/>
      <c r="M6" s="1885"/>
      <c r="N6" s="1885" t="s">
        <v>2178</v>
      </c>
      <c r="O6" s="1885"/>
      <c r="P6" s="1885"/>
      <c r="Q6" s="1885"/>
      <c r="R6" s="1885"/>
      <c r="S6" s="1885" t="s">
        <v>2179</v>
      </c>
      <c r="T6" s="1885" t="s">
        <v>2180</v>
      </c>
      <c r="U6" s="1885"/>
      <c r="V6" s="1885"/>
      <c r="W6" s="1885"/>
      <c r="X6" s="1885"/>
      <c r="Y6" s="1885" t="s">
        <v>2180</v>
      </c>
      <c r="Z6" s="1885"/>
      <c r="AA6" s="1885"/>
      <c r="AB6" s="1885"/>
      <c r="AC6" s="1885"/>
      <c r="AD6" s="1885" t="s">
        <v>2180</v>
      </c>
      <c r="AE6" s="1885"/>
      <c r="AF6" s="1885"/>
      <c r="AG6" s="1885"/>
      <c r="AH6" s="1885"/>
      <c r="AI6" s="1885" t="s">
        <v>2181</v>
      </c>
    </row>
    <row r="7" spans="1:36" s="1232" customFormat="1" ht="20.100000000000001" customHeight="1">
      <c r="A7" s="425"/>
      <c r="B7" s="1233"/>
      <c r="D7" s="1522"/>
      <c r="E7" s="1885" t="s">
        <v>2182</v>
      </c>
      <c r="F7" s="1885"/>
      <c r="G7" s="1885"/>
      <c r="H7" s="1885"/>
      <c r="I7" s="1522"/>
      <c r="J7" s="1885" t="s">
        <v>2182</v>
      </c>
      <c r="K7" s="1885"/>
      <c r="L7" s="1885"/>
      <c r="M7" s="1885"/>
      <c r="N7" s="1522"/>
      <c r="O7" s="1885" t="s">
        <v>2182</v>
      </c>
      <c r="P7" s="1885"/>
      <c r="Q7" s="1885"/>
      <c r="R7" s="1885"/>
      <c r="S7" s="1885"/>
      <c r="T7" s="1522"/>
      <c r="U7" s="1885" t="s">
        <v>2182</v>
      </c>
      <c r="V7" s="1885"/>
      <c r="W7" s="1885"/>
      <c r="X7" s="1885"/>
      <c r="Y7" s="1522"/>
      <c r="Z7" s="1885" t="s">
        <v>2182</v>
      </c>
      <c r="AA7" s="1885"/>
      <c r="AB7" s="1885"/>
      <c r="AC7" s="1885"/>
      <c r="AD7" s="1522"/>
      <c r="AE7" s="1885" t="s">
        <v>2182</v>
      </c>
      <c r="AF7" s="1885"/>
      <c r="AG7" s="1885"/>
      <c r="AH7" s="1885"/>
      <c r="AI7" s="1885"/>
    </row>
    <row r="8" spans="1:36" s="1232" customFormat="1" ht="35.1" customHeight="1">
      <c r="A8" s="425"/>
      <c r="B8" s="1233"/>
      <c r="C8" s="1232" t="s">
        <v>2183</v>
      </c>
      <c r="D8" s="1007"/>
      <c r="E8" s="1007"/>
      <c r="F8" s="1007" t="s">
        <v>2139</v>
      </c>
      <c r="G8" s="1007" t="s">
        <v>2140</v>
      </c>
      <c r="H8" s="1007" t="s">
        <v>2141</v>
      </c>
      <c r="I8" s="1007"/>
      <c r="J8" s="1007"/>
      <c r="K8" s="1007" t="s">
        <v>2139</v>
      </c>
      <c r="L8" s="1007" t="s">
        <v>2142</v>
      </c>
      <c r="M8" s="1007" t="s">
        <v>2141</v>
      </c>
      <c r="N8" s="1007"/>
      <c r="O8" s="1007"/>
      <c r="P8" s="1007" t="s">
        <v>2139</v>
      </c>
      <c r="Q8" s="1007" t="s">
        <v>2143</v>
      </c>
      <c r="R8" s="1007" t="s">
        <v>2141</v>
      </c>
      <c r="S8" s="1885"/>
      <c r="T8" s="1007"/>
      <c r="U8" s="1007"/>
      <c r="V8" s="1007" t="s">
        <v>2139</v>
      </c>
      <c r="W8" s="1007" t="s">
        <v>2140</v>
      </c>
      <c r="X8" s="1007" t="s">
        <v>2141</v>
      </c>
      <c r="Y8" s="1007"/>
      <c r="Z8" s="1007"/>
      <c r="AA8" s="1007" t="s">
        <v>2139</v>
      </c>
      <c r="AB8" s="1007" t="s">
        <v>2142</v>
      </c>
      <c r="AC8" s="1007" t="s">
        <v>2141</v>
      </c>
      <c r="AD8" s="1007"/>
      <c r="AE8" s="1007"/>
      <c r="AF8" s="1007" t="s">
        <v>2139</v>
      </c>
      <c r="AG8" s="1007" t="s">
        <v>2143</v>
      </c>
      <c r="AH8" s="1007" t="s">
        <v>2141</v>
      </c>
      <c r="AI8" s="1885"/>
    </row>
    <row r="9" spans="1:36" s="1232" customFormat="1" ht="24.95" customHeight="1">
      <c r="A9" s="425"/>
      <c r="B9" s="1236">
        <v>1</v>
      </c>
      <c r="C9" s="1268" t="s">
        <v>2184</v>
      </c>
      <c r="D9" s="1238"/>
      <c r="E9" s="1238"/>
      <c r="F9" s="1238"/>
      <c r="G9" s="1238"/>
      <c r="H9" s="1238"/>
      <c r="I9" s="1238"/>
      <c r="J9" s="1238"/>
      <c r="K9" s="1238"/>
      <c r="L9" s="1238"/>
      <c r="M9" s="1238"/>
      <c r="N9" s="1238"/>
      <c r="O9" s="1238"/>
      <c r="P9" s="1238"/>
      <c r="Q9" s="1238"/>
      <c r="R9" s="1238"/>
      <c r="S9" s="1238"/>
      <c r="T9" s="1238"/>
      <c r="U9" s="1238"/>
      <c r="V9" s="1238"/>
      <c r="W9" s="1238"/>
      <c r="X9" s="1238"/>
      <c r="Y9" s="1238"/>
      <c r="Z9" s="1238"/>
      <c r="AA9" s="1238"/>
      <c r="AB9" s="1238"/>
      <c r="AC9" s="1238"/>
      <c r="AD9" s="1238"/>
      <c r="AE9" s="1238"/>
      <c r="AF9" s="1238"/>
      <c r="AG9" s="1238"/>
      <c r="AH9" s="1238"/>
      <c r="AI9" s="1238"/>
      <c r="AJ9" s="1269"/>
    </row>
    <row r="10" spans="1:36" s="1232" customFormat="1" ht="24.95" customHeight="1">
      <c r="A10" s="425"/>
      <c r="B10" s="1239">
        <v>2</v>
      </c>
      <c r="C10" s="1252" t="s">
        <v>2145</v>
      </c>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row>
    <row r="11" spans="1:36" s="1232" customFormat="1" ht="24.95" customHeight="1">
      <c r="A11" s="425"/>
      <c r="B11" s="1239">
        <v>3</v>
      </c>
      <c r="C11" s="1241" t="s">
        <v>2185</v>
      </c>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row>
    <row r="12" spans="1:36" s="1232" customFormat="1" ht="24.95" customHeight="1">
      <c r="A12" s="425"/>
      <c r="B12" s="1239">
        <v>4</v>
      </c>
      <c r="C12" s="1243" t="s">
        <v>468</v>
      </c>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row>
    <row r="13" spans="1:36" s="1232" customFormat="1" ht="24.95" customHeight="1">
      <c r="A13" s="425"/>
      <c r="B13" s="1239">
        <v>5</v>
      </c>
      <c r="C13" s="1243" t="s">
        <v>470</v>
      </c>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row>
    <row r="14" spans="1:36" s="1232" customFormat="1" ht="24.95" customHeight="1">
      <c r="A14" s="425"/>
      <c r="B14" s="1239">
        <v>6</v>
      </c>
      <c r="C14" s="1244" t="s">
        <v>2148</v>
      </c>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row>
    <row r="15" spans="1:36" s="1232" customFormat="1" ht="24.95" customHeight="1">
      <c r="A15" s="425"/>
      <c r="B15" s="1239">
        <v>7</v>
      </c>
      <c r="C15" s="1244" t="s">
        <v>2186</v>
      </c>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row>
    <row r="16" spans="1:36" s="1232" customFormat="1" ht="24.95" customHeight="1">
      <c r="A16" s="425"/>
      <c r="B16" s="1239">
        <v>8</v>
      </c>
      <c r="C16" s="1244" t="s">
        <v>2150</v>
      </c>
      <c r="D16" s="1242"/>
      <c r="E16" s="1242"/>
      <c r="F16" s="1242"/>
      <c r="G16" s="1242"/>
      <c r="H16" s="1242"/>
      <c r="I16" s="1242"/>
      <c r="J16" s="1242"/>
      <c r="K16" s="1242"/>
      <c r="L16" s="1242"/>
      <c r="M16" s="1242"/>
      <c r="N16" s="1242"/>
      <c r="O16" s="1242"/>
      <c r="P16" s="1242"/>
      <c r="Q16" s="1242"/>
      <c r="R16" s="1242"/>
      <c r="S16" s="1242"/>
      <c r="T16" s="1242"/>
      <c r="U16" s="1242"/>
      <c r="V16" s="1242"/>
      <c r="W16" s="1246"/>
      <c r="X16" s="1242"/>
      <c r="Y16" s="1242"/>
      <c r="Z16" s="1242"/>
      <c r="AA16" s="1242"/>
      <c r="AB16" s="1242"/>
      <c r="AC16" s="1242"/>
      <c r="AD16" s="1242"/>
      <c r="AE16" s="1242"/>
      <c r="AF16" s="1242"/>
      <c r="AG16" s="1242"/>
      <c r="AH16" s="1242"/>
      <c r="AI16" s="1242"/>
    </row>
    <row r="17" spans="1:35" s="1232" customFormat="1" ht="24.95" customHeight="1">
      <c r="A17" s="425"/>
      <c r="B17" s="1239">
        <v>9</v>
      </c>
      <c r="C17" s="1241" t="s">
        <v>2187</v>
      </c>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row>
    <row r="18" spans="1:35" s="1232" customFormat="1" ht="24.95" customHeight="1">
      <c r="A18" s="425"/>
      <c r="B18" s="1239">
        <v>10</v>
      </c>
      <c r="C18" s="1241" t="s">
        <v>476</v>
      </c>
      <c r="D18" s="1246"/>
      <c r="E18" s="1246"/>
      <c r="F18" s="1246"/>
      <c r="G18" s="1246"/>
      <c r="H18" s="1246"/>
      <c r="I18" s="1247"/>
      <c r="J18" s="1247"/>
      <c r="K18" s="1247"/>
      <c r="L18" s="1247"/>
      <c r="M18" s="1247"/>
      <c r="N18" s="1246"/>
      <c r="O18" s="1246"/>
      <c r="P18" s="1246"/>
      <c r="Q18" s="1246"/>
      <c r="R18" s="1246"/>
      <c r="S18" s="1246"/>
      <c r="T18" s="1246"/>
      <c r="U18" s="1246"/>
      <c r="V18" s="1246"/>
      <c r="W18" s="1246"/>
      <c r="X18" s="1246"/>
      <c r="Y18" s="1247"/>
      <c r="Z18" s="1247"/>
      <c r="AA18" s="1247"/>
      <c r="AB18" s="1247"/>
      <c r="AC18" s="1247"/>
      <c r="AD18" s="1246"/>
      <c r="AE18" s="1246"/>
      <c r="AF18" s="1246"/>
      <c r="AG18" s="1246"/>
      <c r="AH18" s="1246"/>
      <c r="AI18" s="1242"/>
    </row>
    <row r="19" spans="1:35" s="1232" customFormat="1" ht="24.95" customHeight="1">
      <c r="A19" s="425"/>
      <c r="B19" s="1239">
        <v>11</v>
      </c>
      <c r="C19" s="1244" t="s">
        <v>2152</v>
      </c>
      <c r="D19" s="1242"/>
      <c r="E19" s="1242"/>
      <c r="F19" s="1242"/>
      <c r="G19" s="1242"/>
      <c r="H19" s="1242"/>
      <c r="I19" s="1247"/>
      <c r="J19" s="1247"/>
      <c r="K19" s="1247"/>
      <c r="L19" s="1247"/>
      <c r="M19" s="1247"/>
      <c r="N19" s="1242"/>
      <c r="O19" s="1242"/>
      <c r="P19" s="1242"/>
      <c r="Q19" s="1242"/>
      <c r="R19" s="1242"/>
      <c r="S19" s="1242"/>
      <c r="T19" s="1242"/>
      <c r="U19" s="1242"/>
      <c r="V19" s="1242"/>
      <c r="W19" s="1242"/>
      <c r="X19" s="1242"/>
      <c r="Y19" s="1247"/>
      <c r="Z19" s="1247"/>
      <c r="AA19" s="1247"/>
      <c r="AB19" s="1247"/>
      <c r="AC19" s="1247"/>
      <c r="AD19" s="1242"/>
      <c r="AE19" s="1242"/>
      <c r="AF19" s="1242"/>
      <c r="AG19" s="1242"/>
      <c r="AH19" s="1242"/>
      <c r="AI19" s="1242"/>
    </row>
    <row r="20" spans="1:35" s="1232" customFormat="1" ht="24.95" customHeight="1">
      <c r="A20" s="425"/>
      <c r="B20" s="1239">
        <v>12</v>
      </c>
      <c r="C20" s="1244" t="s">
        <v>2153</v>
      </c>
      <c r="D20" s="1242"/>
      <c r="E20" s="1242"/>
      <c r="F20" s="1242"/>
      <c r="G20" s="1242"/>
      <c r="H20" s="1242"/>
      <c r="I20" s="1247"/>
      <c r="J20" s="1247"/>
      <c r="K20" s="1247"/>
      <c r="L20" s="1247"/>
      <c r="M20" s="1247"/>
      <c r="N20" s="1242"/>
      <c r="O20" s="1242"/>
      <c r="P20" s="1242"/>
      <c r="Q20" s="1242"/>
      <c r="R20" s="1242"/>
      <c r="S20" s="1242"/>
      <c r="T20" s="1242"/>
      <c r="U20" s="1242"/>
      <c r="V20" s="1242"/>
      <c r="W20" s="1242"/>
      <c r="X20" s="1242"/>
      <c r="Y20" s="1247"/>
      <c r="Z20" s="1247"/>
      <c r="AA20" s="1247"/>
      <c r="AB20" s="1247"/>
      <c r="AC20" s="1247"/>
      <c r="AD20" s="1242"/>
      <c r="AE20" s="1242"/>
      <c r="AF20" s="1242"/>
      <c r="AG20" s="1242"/>
      <c r="AH20" s="1242"/>
      <c r="AI20" s="1242"/>
    </row>
    <row r="21" spans="1:35" s="1232" customFormat="1" ht="24.95" customHeight="1">
      <c r="A21" s="425"/>
      <c r="B21" s="1239">
        <v>13</v>
      </c>
      <c r="C21" s="1244" t="s">
        <v>2154</v>
      </c>
      <c r="D21" s="1242"/>
      <c r="E21" s="1242"/>
      <c r="F21" s="1242"/>
      <c r="G21" s="1242"/>
      <c r="H21" s="1242"/>
      <c r="I21" s="1247"/>
      <c r="J21" s="1247"/>
      <c r="K21" s="1247"/>
      <c r="L21" s="1247"/>
      <c r="M21" s="1247"/>
      <c r="N21" s="1242"/>
      <c r="O21" s="1242"/>
      <c r="P21" s="1242"/>
      <c r="Q21" s="1242"/>
      <c r="R21" s="1242"/>
      <c r="S21" s="1242"/>
      <c r="T21" s="1242"/>
      <c r="U21" s="1242"/>
      <c r="V21" s="1242"/>
      <c r="W21" s="1242"/>
      <c r="X21" s="1242"/>
      <c r="Y21" s="1247"/>
      <c r="Z21" s="1247"/>
      <c r="AA21" s="1247"/>
      <c r="AB21" s="1247"/>
      <c r="AC21" s="1247"/>
      <c r="AD21" s="1242"/>
      <c r="AE21" s="1242"/>
      <c r="AF21" s="1242"/>
      <c r="AG21" s="1242"/>
      <c r="AH21" s="1242"/>
      <c r="AI21" s="1242"/>
    </row>
    <row r="22" spans="1:35" s="1232" customFormat="1" ht="24.95" customHeight="1">
      <c r="A22" s="425"/>
      <c r="B22" s="1239">
        <v>14</v>
      </c>
      <c r="C22" s="1243" t="s">
        <v>2155</v>
      </c>
      <c r="D22" s="1242"/>
      <c r="E22" s="1242"/>
      <c r="F22" s="1242"/>
      <c r="G22" s="1242"/>
      <c r="H22" s="1242"/>
      <c r="I22" s="1247"/>
      <c r="J22" s="1247"/>
      <c r="K22" s="1247"/>
      <c r="L22" s="1247"/>
      <c r="M22" s="1247"/>
      <c r="N22" s="1242"/>
      <c r="O22" s="1242"/>
      <c r="P22" s="1242"/>
      <c r="Q22" s="1242"/>
      <c r="R22" s="1242"/>
      <c r="S22" s="1242"/>
      <c r="T22" s="1242"/>
      <c r="U22" s="1242"/>
      <c r="V22" s="1242"/>
      <c r="W22" s="1242"/>
      <c r="X22" s="1242"/>
      <c r="Y22" s="1247"/>
      <c r="Z22" s="1247"/>
      <c r="AA22" s="1247"/>
      <c r="AB22" s="1247"/>
      <c r="AC22" s="1247"/>
      <c r="AD22" s="1242"/>
      <c r="AE22" s="1242"/>
      <c r="AF22" s="1242"/>
      <c r="AG22" s="1242"/>
      <c r="AH22" s="1242"/>
      <c r="AI22" s="1242"/>
    </row>
    <row r="23" spans="1:35" s="1232" customFormat="1" ht="24.95" customHeight="1">
      <c r="A23" s="425"/>
      <c r="B23" s="1239">
        <v>15</v>
      </c>
      <c r="C23" s="1244" t="s">
        <v>2156</v>
      </c>
      <c r="D23" s="1242"/>
      <c r="E23" s="1242"/>
      <c r="F23" s="1242"/>
      <c r="G23" s="1242"/>
      <c r="H23" s="1242"/>
      <c r="I23" s="1247"/>
      <c r="J23" s="1247"/>
      <c r="K23" s="1247"/>
      <c r="L23" s="1247"/>
      <c r="M23" s="1247"/>
      <c r="N23" s="1242"/>
      <c r="O23" s="1242"/>
      <c r="P23" s="1242"/>
      <c r="Q23" s="1242"/>
      <c r="R23" s="1242"/>
      <c r="S23" s="1242"/>
      <c r="T23" s="1242"/>
      <c r="U23" s="1242"/>
      <c r="V23" s="1242"/>
      <c r="W23" s="1242"/>
      <c r="X23" s="1242"/>
      <c r="Y23" s="1247"/>
      <c r="Z23" s="1247"/>
      <c r="AA23" s="1247"/>
      <c r="AB23" s="1247"/>
      <c r="AC23" s="1247"/>
      <c r="AD23" s="1242"/>
      <c r="AE23" s="1242"/>
      <c r="AF23" s="1242"/>
      <c r="AG23" s="1242"/>
      <c r="AH23" s="1242"/>
      <c r="AI23" s="1242"/>
    </row>
    <row r="24" spans="1:35" s="1232" customFormat="1" ht="24.95" customHeight="1">
      <c r="A24" s="425"/>
      <c r="B24" s="1239">
        <v>16</v>
      </c>
      <c r="C24" s="1244" t="s">
        <v>2157</v>
      </c>
      <c r="D24" s="1242"/>
      <c r="E24" s="1242"/>
      <c r="F24" s="1242"/>
      <c r="G24" s="1242"/>
      <c r="H24" s="1242"/>
      <c r="I24" s="1246"/>
      <c r="J24" s="1246"/>
      <c r="K24" s="1246"/>
      <c r="L24" s="1246"/>
      <c r="M24" s="1246"/>
      <c r="N24" s="1246"/>
      <c r="O24" s="1246"/>
      <c r="P24" s="1246"/>
      <c r="Q24" s="1246"/>
      <c r="R24" s="1246"/>
      <c r="S24" s="1246"/>
      <c r="T24" s="1246"/>
      <c r="U24" s="1246"/>
      <c r="V24" s="1246"/>
      <c r="W24" s="1246"/>
      <c r="X24" s="1246"/>
      <c r="Y24" s="1246"/>
      <c r="Z24" s="1246"/>
      <c r="AA24" s="1246"/>
      <c r="AB24" s="1246"/>
      <c r="AC24" s="1246"/>
      <c r="AD24" s="1246"/>
      <c r="AE24" s="1246"/>
      <c r="AF24" s="1246"/>
      <c r="AG24" s="1246"/>
      <c r="AH24" s="1246"/>
      <c r="AI24" s="1242"/>
    </row>
    <row r="25" spans="1:35" s="1232" customFormat="1" ht="24.95" customHeight="1" thickBot="1">
      <c r="A25" s="425"/>
      <c r="B25" s="1263">
        <v>17</v>
      </c>
      <c r="C25" s="1270" t="s">
        <v>2158</v>
      </c>
      <c r="D25" s="1271"/>
      <c r="E25" s="1271"/>
      <c r="F25" s="1271"/>
      <c r="G25" s="1271"/>
      <c r="H25" s="1271"/>
      <c r="I25" s="1266"/>
      <c r="J25" s="1266"/>
      <c r="K25" s="1266"/>
      <c r="L25" s="1266"/>
      <c r="M25" s="1266"/>
      <c r="N25" s="1271"/>
      <c r="O25" s="1271"/>
      <c r="P25" s="1271"/>
      <c r="Q25" s="1271"/>
      <c r="R25" s="1271"/>
      <c r="S25" s="1271"/>
      <c r="T25" s="1271"/>
      <c r="U25" s="1271"/>
      <c r="V25" s="1271"/>
      <c r="W25" s="1271"/>
      <c r="X25" s="1271"/>
      <c r="Y25" s="1266"/>
      <c r="Z25" s="1266"/>
      <c r="AA25" s="1266"/>
      <c r="AB25" s="1266"/>
      <c r="AC25" s="1266"/>
      <c r="AD25" s="1271"/>
      <c r="AE25" s="1271"/>
      <c r="AF25" s="1271"/>
      <c r="AG25" s="1271"/>
      <c r="AH25" s="1271"/>
      <c r="AI25" s="1271"/>
    </row>
    <row r="26" spans="1:35">
      <c r="A26" s="425"/>
    </row>
    <row r="27" spans="1:35">
      <c r="A27" s="425"/>
    </row>
    <row r="28" spans="1:35">
      <c r="A28" s="425"/>
    </row>
    <row r="29" spans="1:35">
      <c r="A29" s="425"/>
    </row>
    <row r="30" spans="1:35">
      <c r="A30" s="425"/>
    </row>
    <row r="31" spans="1:35">
      <c r="A31" s="425"/>
    </row>
    <row r="32" spans="1:35">
      <c r="A32" s="57"/>
    </row>
  </sheetData>
  <mergeCells count="23">
    <mergeCell ref="B3:C3"/>
    <mergeCell ref="D4:S4"/>
    <mergeCell ref="T4:AI4"/>
    <mergeCell ref="D5:H5"/>
    <mergeCell ref="I5:M5"/>
    <mergeCell ref="N5:R5"/>
    <mergeCell ref="T5:X5"/>
    <mergeCell ref="Y5:AC5"/>
    <mergeCell ref="AD5:AI5"/>
    <mergeCell ref="AD6:AH6"/>
    <mergeCell ref="AI6:AI8"/>
    <mergeCell ref="E7:H7"/>
    <mergeCell ref="J7:M7"/>
    <mergeCell ref="O7:R7"/>
    <mergeCell ref="U7:X7"/>
    <mergeCell ref="Z7:AC7"/>
    <mergeCell ref="AE7:AH7"/>
    <mergeCell ref="D6:H6"/>
    <mergeCell ref="I6:M6"/>
    <mergeCell ref="N6:R6"/>
    <mergeCell ref="S6:S8"/>
    <mergeCell ref="T6:X6"/>
    <mergeCell ref="Y6:AC6"/>
  </mergeCells>
  <hyperlinks>
    <hyperlink ref="AH1" location="Índice!A1" display="Voltar ao Índice" xr:uid="{56D4023B-4AF4-4C9E-BE66-0FB57EF9DEC0}"/>
  </hyperlinks>
  <pageMargins left="0.70866141732283472" right="0.70866141732283472" top="0.74803149606299213" bottom="0.74803149606299213" header="0.31496062992125984" footer="0.31496062992125984"/>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6B3C0-6335-46F1-BE64-A341B01D77A0}">
  <dimension ref="A1:AJ290"/>
  <sheetViews>
    <sheetView showGridLines="0" zoomScale="90" zoomScaleNormal="90" workbookViewId="0">
      <selection activeCell="B3" sqref="B3:C3"/>
    </sheetView>
  </sheetViews>
  <sheetFormatPr defaultColWidth="8.85546875" defaultRowHeight="15"/>
  <cols>
    <col min="1" max="1" width="4.7109375" style="44" customWidth="1"/>
    <col min="2" max="2" width="10.42578125" style="1536" customWidth="1"/>
    <col min="3" max="3" width="60.5703125" style="1535" customWidth="1"/>
    <col min="4" max="4" width="14.140625" style="1535" customWidth="1"/>
    <col min="5" max="5" width="11.5703125" style="1535" customWidth="1"/>
    <col min="6" max="6" width="16.42578125" style="1535" customWidth="1"/>
    <col min="7" max="7" width="14.5703125" style="1535" customWidth="1"/>
    <col min="8" max="8" width="13" style="1535" customWidth="1"/>
    <col min="9" max="9" width="13.140625" style="1535" customWidth="1"/>
    <col min="10" max="10" width="8.85546875" style="1535"/>
    <col min="11" max="11" width="9.5703125" style="1535" customWidth="1"/>
    <col min="12" max="12" width="14.28515625" style="1535" customWidth="1"/>
    <col min="13" max="13" width="13" style="1535" customWidth="1"/>
    <col min="14" max="14" width="13.85546875" style="1535" customWidth="1"/>
    <col min="15" max="15" width="8.85546875" style="1535"/>
    <col min="16" max="16" width="11" style="1535" customWidth="1"/>
    <col min="17" max="17" width="13.42578125" style="1535" customWidth="1"/>
    <col min="18" max="18" width="13" style="1535" customWidth="1"/>
    <col min="19" max="19" width="14.140625" style="1535" customWidth="1"/>
    <col min="20" max="22" width="8.85546875" style="1535"/>
    <col min="23" max="23" width="10.42578125" style="1535" customWidth="1"/>
    <col min="24" max="16384" width="8.85546875" style="1535"/>
  </cols>
  <sheetData>
    <row r="1" spans="1:19" s="1231" customFormat="1" ht="18.75">
      <c r="A1" s="425"/>
      <c r="B1" s="95" t="s">
        <v>2188</v>
      </c>
    </row>
    <row r="2" spans="1:19" s="1231" customFormat="1">
      <c r="A2" s="425"/>
      <c r="B2" s="153" t="s">
        <v>2274</v>
      </c>
      <c r="C2" s="1537"/>
    </row>
    <row r="3" spans="1:19" s="1231" customFormat="1" ht="14.25">
      <c r="A3" s="56"/>
      <c r="B3" s="1892" t="s">
        <v>2216</v>
      </c>
      <c r="C3" s="1892"/>
    </row>
    <row r="4" spans="1:19" s="1231" customFormat="1" ht="18.75">
      <c r="A4" s="410"/>
      <c r="B4" s="95" t="s">
        <v>2189</v>
      </c>
    </row>
    <row r="5" spans="1:19">
      <c r="A5" s="410"/>
    </row>
    <row r="6" spans="1:19" s="1233" customFormat="1" thickBot="1">
      <c r="A6" s="425"/>
      <c r="B6" s="1525"/>
      <c r="C6" s="1525"/>
      <c r="D6" s="1525" t="s">
        <v>4</v>
      </c>
      <c r="E6" s="1525" t="s">
        <v>5</v>
      </c>
      <c r="F6" s="1525" t="s">
        <v>6</v>
      </c>
      <c r="G6" s="1525" t="s">
        <v>41</v>
      </c>
      <c r="H6" s="1525" t="s">
        <v>42</v>
      </c>
      <c r="I6" s="1525" t="s">
        <v>96</v>
      </c>
      <c r="J6" s="1525" t="s">
        <v>97</v>
      </c>
      <c r="K6" s="1525" t="s">
        <v>98</v>
      </c>
      <c r="L6" s="1525" t="s">
        <v>226</v>
      </c>
      <c r="M6" s="1525" t="s">
        <v>227</v>
      </c>
      <c r="N6" s="1525" t="s">
        <v>228</v>
      </c>
      <c r="O6" s="1525" t="s">
        <v>229</v>
      </c>
      <c r="P6" s="1525" t="s">
        <v>230</v>
      </c>
      <c r="Q6" s="1525" t="s">
        <v>446</v>
      </c>
      <c r="R6" s="1525" t="s">
        <v>447</v>
      </c>
      <c r="S6" s="1525" t="s">
        <v>608</v>
      </c>
    </row>
    <row r="7" spans="1:19" s="1232" customFormat="1" ht="20.100000000000001" customHeight="1">
      <c r="A7" s="425"/>
      <c r="B7" s="1234" t="s">
        <v>2131</v>
      </c>
      <c r="C7" s="1234"/>
      <c r="D7" s="1898" t="s">
        <v>2132</v>
      </c>
      <c r="E7" s="1898"/>
      <c r="F7" s="1898"/>
      <c r="G7" s="1898"/>
      <c r="H7" s="1898"/>
      <c r="I7" s="1898"/>
      <c r="J7" s="1898"/>
      <c r="K7" s="1898"/>
      <c r="L7" s="1898"/>
      <c r="M7" s="1898"/>
      <c r="N7" s="1898"/>
      <c r="O7" s="1898"/>
      <c r="P7" s="1898"/>
      <c r="Q7" s="1898"/>
      <c r="R7" s="1898"/>
      <c r="S7" s="1898"/>
    </row>
    <row r="8" spans="1:19" s="1232" customFormat="1" ht="15" customHeight="1">
      <c r="A8" s="425"/>
      <c r="B8" s="1234"/>
      <c r="C8" s="1234"/>
      <c r="D8" s="1885" t="s">
        <v>2133</v>
      </c>
      <c r="E8" s="1893" t="s">
        <v>2134</v>
      </c>
      <c r="F8" s="1893"/>
      <c r="G8" s="1893"/>
      <c r="H8" s="1893"/>
      <c r="I8" s="1893"/>
      <c r="J8" s="1893" t="s">
        <v>2135</v>
      </c>
      <c r="K8" s="1893"/>
      <c r="L8" s="1893"/>
      <c r="M8" s="1893"/>
      <c r="N8" s="1893"/>
      <c r="O8" s="1893" t="s">
        <v>2136</v>
      </c>
      <c r="P8" s="1893"/>
      <c r="Q8" s="1893"/>
      <c r="R8" s="1893"/>
      <c r="S8" s="1893"/>
    </row>
    <row r="9" spans="1:19" s="1232" customFormat="1" ht="20.100000000000001" customHeight="1">
      <c r="A9" s="425"/>
      <c r="B9" s="1234"/>
      <c r="C9" s="1234"/>
      <c r="D9" s="1885"/>
      <c r="E9" s="1885" t="s">
        <v>2137</v>
      </c>
      <c r="F9" s="1885"/>
      <c r="G9" s="1885"/>
      <c r="H9" s="1885"/>
      <c r="I9" s="1885"/>
      <c r="J9" s="1885" t="s">
        <v>2137</v>
      </c>
      <c r="K9" s="1885"/>
      <c r="L9" s="1885"/>
      <c r="M9" s="1885"/>
      <c r="N9" s="1885"/>
      <c r="O9" s="1885" t="s">
        <v>2137</v>
      </c>
      <c r="P9" s="1885"/>
      <c r="Q9" s="1885"/>
      <c r="R9" s="1885"/>
      <c r="S9" s="1885"/>
    </row>
    <row r="10" spans="1:19" s="1232" customFormat="1" ht="20.100000000000001" customHeight="1">
      <c r="A10" s="425"/>
      <c r="B10" s="1234"/>
      <c r="C10" s="1234"/>
      <c r="D10" s="1885"/>
      <c r="E10" s="1522"/>
      <c r="F10" s="1885" t="s">
        <v>2138</v>
      </c>
      <c r="G10" s="1885"/>
      <c r="H10" s="1885"/>
      <c r="I10" s="1885"/>
      <c r="J10" s="1522"/>
      <c r="K10" s="1885" t="s">
        <v>2138</v>
      </c>
      <c r="L10" s="1885"/>
      <c r="M10" s="1885"/>
      <c r="N10" s="1885"/>
      <c r="O10" s="1522"/>
      <c r="P10" s="1885" t="s">
        <v>2138</v>
      </c>
      <c r="Q10" s="1885"/>
      <c r="R10" s="1885"/>
      <c r="S10" s="1885"/>
    </row>
    <row r="11" spans="1:19" s="1232" customFormat="1" ht="20.100000000000001" customHeight="1">
      <c r="A11" s="425"/>
      <c r="B11" s="1234"/>
      <c r="C11" s="1234"/>
      <c r="D11" s="1885"/>
      <c r="E11" s="1007"/>
      <c r="F11" s="1007"/>
      <c r="G11" s="1007" t="s">
        <v>2139</v>
      </c>
      <c r="H11" s="1007" t="s">
        <v>2140</v>
      </c>
      <c r="I11" s="1272" t="s">
        <v>2141</v>
      </c>
      <c r="J11" s="1007"/>
      <c r="K11" s="1007"/>
      <c r="L11" s="1007" t="s">
        <v>2139</v>
      </c>
      <c r="M11" s="1007" t="s">
        <v>2142</v>
      </c>
      <c r="N11" s="1007" t="s">
        <v>2141</v>
      </c>
      <c r="O11" s="1007"/>
      <c r="P11" s="1007"/>
      <c r="Q11" s="1007" t="s">
        <v>2139</v>
      </c>
      <c r="R11" s="1007" t="s">
        <v>2143</v>
      </c>
      <c r="S11" s="1007" t="s">
        <v>2141</v>
      </c>
    </row>
    <row r="12" spans="1:19" s="1517" customFormat="1" ht="24.95" customHeight="1">
      <c r="A12" s="425"/>
      <c r="B12" s="1273">
        <v>1</v>
      </c>
      <c r="C12" s="1274" t="s">
        <v>2190</v>
      </c>
      <c r="D12" s="1275"/>
      <c r="E12" s="1276"/>
      <c r="F12" s="1276"/>
      <c r="G12" s="1276"/>
      <c r="H12" s="1276"/>
      <c r="I12" s="1276"/>
      <c r="J12" s="1276"/>
      <c r="K12" s="1276"/>
      <c r="L12" s="1276"/>
      <c r="M12" s="1276"/>
      <c r="N12" s="1276"/>
      <c r="O12" s="1276"/>
      <c r="P12" s="1276"/>
      <c r="Q12" s="1276"/>
      <c r="R12" s="1276"/>
      <c r="S12" s="1276"/>
    </row>
    <row r="13" spans="1:19" s="1517" customFormat="1" ht="24.95" customHeight="1">
      <c r="A13" s="425"/>
      <c r="B13" s="1277"/>
      <c r="C13" s="1278" t="s">
        <v>2191</v>
      </c>
      <c r="D13" s="1279"/>
      <c r="E13" s="1280"/>
      <c r="F13" s="1280"/>
      <c r="G13" s="1280"/>
      <c r="H13" s="1280"/>
      <c r="I13" s="1280"/>
      <c r="J13" s="1280"/>
      <c r="K13" s="1280"/>
      <c r="L13" s="1280"/>
      <c r="M13" s="1280"/>
      <c r="N13" s="1280"/>
      <c r="O13" s="1280"/>
      <c r="P13" s="1280"/>
      <c r="Q13" s="1280"/>
      <c r="R13" s="1280"/>
      <c r="S13" s="1280"/>
    </row>
    <row r="14" spans="1:19" s="1232" customFormat="1" ht="24.95" customHeight="1">
      <c r="A14" s="425"/>
      <c r="B14" s="1526">
        <v>2</v>
      </c>
      <c r="C14" s="1281" t="s">
        <v>2161</v>
      </c>
      <c r="D14" s="1282"/>
      <c r="E14" s="1282"/>
      <c r="F14" s="1282"/>
      <c r="G14" s="1282"/>
      <c r="H14" s="1282"/>
      <c r="I14" s="1282"/>
      <c r="J14" s="1282"/>
      <c r="K14" s="1282"/>
      <c r="L14" s="1282"/>
      <c r="M14" s="1282"/>
      <c r="N14" s="1282"/>
      <c r="O14" s="1282"/>
      <c r="P14" s="1282"/>
      <c r="Q14" s="1282"/>
      <c r="R14" s="1282"/>
      <c r="S14" s="1282"/>
    </row>
    <row r="15" spans="1:19" s="1232" customFormat="1" ht="24.95" customHeight="1">
      <c r="A15" s="425"/>
      <c r="B15" s="1526">
        <v>3</v>
      </c>
      <c r="C15" s="1283" t="s">
        <v>463</v>
      </c>
      <c r="D15" s="1282"/>
      <c r="E15" s="1282"/>
      <c r="F15" s="1282"/>
      <c r="G15" s="1282"/>
      <c r="H15" s="1282"/>
      <c r="I15" s="1282"/>
      <c r="J15" s="1282"/>
      <c r="K15" s="1282"/>
      <c r="L15" s="1282"/>
      <c r="M15" s="1282"/>
      <c r="N15" s="1282"/>
      <c r="O15" s="1282"/>
      <c r="P15" s="1282"/>
      <c r="Q15" s="1282"/>
      <c r="R15" s="1282"/>
      <c r="S15" s="1282"/>
    </row>
    <row r="16" spans="1:19" s="1232" customFormat="1" ht="24.95" customHeight="1">
      <c r="A16" s="425"/>
      <c r="B16" s="1526">
        <v>4</v>
      </c>
      <c r="C16" s="1284" t="s">
        <v>2192</v>
      </c>
      <c r="D16" s="1282"/>
      <c r="E16" s="1282"/>
      <c r="F16" s="1282"/>
      <c r="G16" s="1282"/>
      <c r="H16" s="1282"/>
      <c r="I16" s="1282"/>
      <c r="J16" s="1285"/>
      <c r="K16" s="1285"/>
      <c r="L16" s="1285"/>
      <c r="M16" s="1285"/>
      <c r="N16" s="1285"/>
      <c r="O16" s="1282"/>
      <c r="P16" s="1282"/>
      <c r="Q16" s="1282"/>
      <c r="R16" s="1282"/>
      <c r="S16" s="1282"/>
    </row>
    <row r="17" spans="1:19" s="1232" customFormat="1" ht="24.95" customHeight="1">
      <c r="A17" s="425"/>
      <c r="B17" s="1526">
        <v>5</v>
      </c>
      <c r="C17" s="1284" t="s">
        <v>2153</v>
      </c>
      <c r="D17" s="1282"/>
      <c r="E17" s="1282"/>
      <c r="F17" s="1282"/>
      <c r="G17" s="1282"/>
      <c r="H17" s="1282"/>
      <c r="I17" s="1282"/>
      <c r="J17" s="1285"/>
      <c r="K17" s="1285"/>
      <c r="L17" s="1285"/>
      <c r="M17" s="1285"/>
      <c r="N17" s="1285"/>
      <c r="O17" s="1282"/>
      <c r="P17" s="1282"/>
      <c r="Q17" s="1282"/>
      <c r="R17" s="1282"/>
      <c r="S17" s="1282"/>
    </row>
    <row r="18" spans="1:19" s="1232" customFormat="1" ht="24.95" customHeight="1">
      <c r="A18" s="425"/>
      <c r="B18" s="1526">
        <v>6</v>
      </c>
      <c r="C18" s="1283" t="s">
        <v>1474</v>
      </c>
      <c r="D18" s="1282"/>
      <c r="E18" s="1282"/>
      <c r="F18" s="1282"/>
      <c r="G18" s="1282"/>
      <c r="H18" s="1282"/>
      <c r="I18" s="1282"/>
      <c r="J18" s="1282"/>
      <c r="K18" s="1282"/>
      <c r="L18" s="1282"/>
      <c r="M18" s="1282"/>
      <c r="N18" s="1282"/>
      <c r="O18" s="1282"/>
      <c r="P18" s="1282"/>
      <c r="Q18" s="1282"/>
      <c r="R18" s="1282"/>
      <c r="S18" s="1282"/>
    </row>
    <row r="19" spans="1:19" s="1232" customFormat="1" ht="24.95" customHeight="1">
      <c r="A19" s="425"/>
      <c r="B19" s="1526">
        <v>7</v>
      </c>
      <c r="C19" s="1283" t="s">
        <v>1204</v>
      </c>
      <c r="D19" s="1282"/>
      <c r="E19" s="1282"/>
      <c r="F19" s="1282"/>
      <c r="G19" s="1282"/>
      <c r="H19" s="1282"/>
      <c r="I19" s="1282"/>
      <c r="J19" s="1282"/>
      <c r="K19" s="1282"/>
      <c r="L19" s="1282"/>
      <c r="M19" s="1282"/>
      <c r="N19" s="1282"/>
      <c r="O19" s="1282"/>
      <c r="P19" s="1282"/>
      <c r="Q19" s="1282"/>
      <c r="R19" s="1282"/>
      <c r="S19" s="1282"/>
    </row>
    <row r="20" spans="1:19" s="1232" customFormat="1" ht="24.95" customHeight="1">
      <c r="A20" s="425"/>
      <c r="B20" s="1526">
        <v>8</v>
      </c>
      <c r="C20" s="1281" t="s">
        <v>2162</v>
      </c>
      <c r="D20" s="1282"/>
      <c r="E20" s="1282"/>
      <c r="F20" s="1282"/>
      <c r="G20" s="1282"/>
      <c r="H20" s="1282"/>
      <c r="I20" s="1282"/>
      <c r="J20" s="1282"/>
      <c r="K20" s="1282"/>
      <c r="L20" s="1282"/>
      <c r="M20" s="1282"/>
      <c r="N20" s="1282"/>
      <c r="O20" s="1282"/>
      <c r="P20" s="1282"/>
      <c r="Q20" s="1282"/>
      <c r="R20" s="1282"/>
      <c r="S20" s="1282"/>
    </row>
    <row r="21" spans="1:19" s="1232" customFormat="1" ht="24.95" customHeight="1">
      <c r="A21" s="425"/>
      <c r="B21" s="1526">
        <v>9</v>
      </c>
      <c r="C21" s="1283" t="s">
        <v>463</v>
      </c>
      <c r="D21" s="1282"/>
      <c r="E21" s="1282"/>
      <c r="F21" s="1282"/>
      <c r="G21" s="1282"/>
      <c r="H21" s="1282"/>
      <c r="I21" s="1282"/>
      <c r="J21" s="1282"/>
      <c r="K21" s="1282"/>
      <c r="L21" s="1282"/>
      <c r="M21" s="1282"/>
      <c r="N21" s="1282"/>
      <c r="O21" s="1282"/>
      <c r="P21" s="1282"/>
      <c r="Q21" s="1282"/>
      <c r="R21" s="1282"/>
      <c r="S21" s="1282"/>
    </row>
    <row r="22" spans="1:19" s="1232" customFormat="1" ht="24.95" customHeight="1">
      <c r="A22" s="425"/>
      <c r="B22" s="1526">
        <v>10</v>
      </c>
      <c r="C22" s="1283" t="s">
        <v>1474</v>
      </c>
      <c r="D22" s="1282"/>
      <c r="E22" s="1282"/>
      <c r="F22" s="1282"/>
      <c r="G22" s="1282"/>
      <c r="H22" s="1282"/>
      <c r="I22" s="1282"/>
      <c r="J22" s="1282"/>
      <c r="K22" s="1282"/>
      <c r="L22" s="1282"/>
      <c r="M22" s="1282"/>
      <c r="N22" s="1282"/>
      <c r="O22" s="1282"/>
      <c r="P22" s="1282"/>
      <c r="Q22" s="1282"/>
      <c r="R22" s="1282"/>
      <c r="S22" s="1282"/>
    </row>
    <row r="23" spans="1:19" s="1232" customFormat="1" ht="24.95" customHeight="1">
      <c r="A23" s="425"/>
      <c r="B23" s="1526">
        <v>11</v>
      </c>
      <c r="C23" s="1283" t="s">
        <v>1204</v>
      </c>
      <c r="D23" s="1282"/>
      <c r="E23" s="1282"/>
      <c r="F23" s="1282"/>
      <c r="G23" s="1282"/>
      <c r="H23" s="1282"/>
      <c r="I23" s="1282"/>
      <c r="J23" s="1282"/>
      <c r="K23" s="1282"/>
      <c r="L23" s="1282"/>
      <c r="M23" s="1282"/>
      <c r="N23" s="1282"/>
      <c r="O23" s="1282"/>
      <c r="P23" s="1282"/>
      <c r="Q23" s="1282"/>
      <c r="R23" s="1282"/>
      <c r="S23" s="1282"/>
    </row>
    <row r="24" spans="1:19" s="1232" customFormat="1" ht="24.95" customHeight="1">
      <c r="A24" s="425"/>
      <c r="B24" s="1526">
        <v>12</v>
      </c>
      <c r="C24" s="1286" t="s">
        <v>2193</v>
      </c>
      <c r="D24" s="1287"/>
      <c r="E24" s="1282"/>
      <c r="F24" s="1282"/>
      <c r="G24" s="1282"/>
      <c r="H24" s="1282"/>
      <c r="I24" s="1282"/>
      <c r="J24" s="1282"/>
      <c r="K24" s="1282"/>
      <c r="L24" s="1282"/>
      <c r="M24" s="1282"/>
      <c r="N24" s="1282"/>
      <c r="O24" s="1282"/>
      <c r="P24" s="1282"/>
      <c r="Q24" s="1282"/>
      <c r="R24" s="1282"/>
      <c r="S24" s="1282"/>
    </row>
    <row r="25" spans="1:19" s="1517" customFormat="1" ht="24.95" customHeight="1">
      <c r="A25" s="425"/>
      <c r="B25" s="1277"/>
      <c r="C25" s="1278" t="s">
        <v>2194</v>
      </c>
      <c r="D25" s="1279"/>
      <c r="E25" s="1280"/>
      <c r="F25" s="1280"/>
      <c r="G25" s="1280"/>
      <c r="H25" s="1280"/>
      <c r="I25" s="1280"/>
      <c r="J25" s="1280"/>
      <c r="K25" s="1280"/>
      <c r="L25" s="1280"/>
      <c r="M25" s="1280"/>
      <c r="N25" s="1280"/>
      <c r="O25" s="1280"/>
      <c r="P25" s="1280"/>
      <c r="Q25" s="1280"/>
      <c r="R25" s="1280"/>
      <c r="S25" s="1280"/>
    </row>
    <row r="26" spans="1:19" s="1232" customFormat="1" ht="24.95" customHeight="1">
      <c r="A26" s="425"/>
      <c r="B26" s="1526">
        <v>13</v>
      </c>
      <c r="C26" s="1288" t="s">
        <v>2163</v>
      </c>
      <c r="D26" s="1282"/>
      <c r="E26" s="1289"/>
      <c r="F26" s="1289"/>
      <c r="G26" s="1289"/>
      <c r="H26" s="1289"/>
      <c r="I26" s="1289"/>
      <c r="J26" s="1289"/>
      <c r="K26" s="1289"/>
      <c r="L26" s="1289"/>
      <c r="M26" s="1289"/>
      <c r="N26" s="1289"/>
      <c r="O26" s="1289"/>
      <c r="P26" s="1289"/>
      <c r="Q26" s="1289"/>
      <c r="R26" s="1289"/>
      <c r="S26" s="1289"/>
    </row>
    <row r="27" spans="1:19" s="1232" customFormat="1" ht="24.95" customHeight="1">
      <c r="A27" s="425"/>
      <c r="B27" s="1526">
        <v>14</v>
      </c>
      <c r="C27" s="1288" t="s">
        <v>2164</v>
      </c>
      <c r="D27" s="1282"/>
      <c r="E27" s="1289"/>
      <c r="F27" s="1289"/>
      <c r="G27" s="1289"/>
      <c r="H27" s="1289"/>
      <c r="I27" s="1289"/>
      <c r="J27" s="1289"/>
      <c r="K27" s="1289"/>
      <c r="L27" s="1289"/>
      <c r="M27" s="1289"/>
      <c r="N27" s="1289"/>
      <c r="O27" s="1289"/>
      <c r="P27" s="1289"/>
      <c r="Q27" s="1289"/>
      <c r="R27" s="1289"/>
      <c r="S27" s="1289"/>
    </row>
    <row r="28" spans="1:19" s="1232" customFormat="1" ht="24.95" customHeight="1">
      <c r="A28" s="425"/>
      <c r="B28" s="1526">
        <v>15</v>
      </c>
      <c r="C28" s="1288" t="s">
        <v>2165</v>
      </c>
      <c r="D28" s="1282"/>
      <c r="E28" s="1289"/>
      <c r="F28" s="1289"/>
      <c r="G28" s="1289"/>
      <c r="H28" s="1289"/>
      <c r="I28" s="1289"/>
      <c r="J28" s="1289"/>
      <c r="K28" s="1289"/>
      <c r="L28" s="1289"/>
      <c r="M28" s="1289"/>
      <c r="N28" s="1289"/>
      <c r="O28" s="1289"/>
      <c r="P28" s="1289"/>
      <c r="Q28" s="1289"/>
      <c r="R28" s="1289"/>
      <c r="S28" s="1289"/>
    </row>
    <row r="29" spans="1:19" s="1232" customFormat="1" ht="24.95" customHeight="1">
      <c r="A29" s="425"/>
      <c r="B29" s="1526">
        <v>16</v>
      </c>
      <c r="C29" s="1288" t="s">
        <v>2195</v>
      </c>
      <c r="D29" s="1282"/>
      <c r="E29" s="1289"/>
      <c r="F29" s="1289"/>
      <c r="G29" s="1289"/>
      <c r="H29" s="1289"/>
      <c r="I29" s="1289"/>
      <c r="J29" s="1289"/>
      <c r="K29" s="1289"/>
      <c r="L29" s="1289"/>
      <c r="M29" s="1289"/>
      <c r="N29" s="1289"/>
      <c r="O29" s="1289"/>
      <c r="P29" s="1289"/>
      <c r="Q29" s="1289"/>
      <c r="R29" s="1289"/>
      <c r="S29" s="1289"/>
    </row>
    <row r="30" spans="1:19" s="1232" customFormat="1" ht="24.95" customHeight="1">
      <c r="A30" s="425"/>
      <c r="B30" s="1526">
        <v>17</v>
      </c>
      <c r="C30" s="1286" t="s">
        <v>2196</v>
      </c>
      <c r="D30" s="1282"/>
      <c r="E30" s="1289"/>
      <c r="F30" s="1289"/>
      <c r="G30" s="1289"/>
      <c r="H30" s="1289"/>
      <c r="I30" s="1289"/>
      <c r="J30" s="1289"/>
      <c r="K30" s="1289"/>
      <c r="L30" s="1289"/>
      <c r="M30" s="1289"/>
      <c r="N30" s="1289"/>
      <c r="O30" s="1289"/>
      <c r="P30" s="1289"/>
      <c r="Q30" s="1289"/>
      <c r="R30" s="1289"/>
      <c r="S30" s="1289"/>
    </row>
    <row r="31" spans="1:19" s="1517" customFormat="1" ht="24.95" customHeight="1">
      <c r="A31" s="425" t="s">
        <v>2168</v>
      </c>
      <c r="B31" s="1277"/>
      <c r="C31" s="1278" t="s">
        <v>2197</v>
      </c>
      <c r="D31" s="1279"/>
      <c r="E31" s="1280"/>
      <c r="F31" s="1280"/>
      <c r="G31" s="1280"/>
      <c r="H31" s="1280"/>
      <c r="I31" s="1280"/>
      <c r="J31" s="1280"/>
      <c r="K31" s="1280"/>
      <c r="L31" s="1280"/>
      <c r="M31" s="1280"/>
      <c r="N31" s="1280"/>
      <c r="O31" s="1280"/>
      <c r="P31" s="1280"/>
      <c r="Q31" s="1280"/>
      <c r="R31" s="1280"/>
      <c r="S31" s="1280"/>
    </row>
    <row r="32" spans="1:19" s="1232" customFormat="1" ht="24.95" customHeight="1">
      <c r="A32" s="57"/>
      <c r="B32" s="1526">
        <v>18</v>
      </c>
      <c r="C32" s="1290" t="s">
        <v>2173</v>
      </c>
      <c r="D32" s="1291"/>
      <c r="E32" s="1289"/>
      <c r="F32" s="1289"/>
      <c r="G32" s="1289"/>
      <c r="H32" s="1289"/>
      <c r="I32" s="1289"/>
      <c r="J32" s="1289"/>
      <c r="K32" s="1289"/>
      <c r="L32" s="1289"/>
      <c r="M32" s="1289"/>
      <c r="N32" s="1289"/>
      <c r="O32" s="1289"/>
      <c r="P32" s="1289"/>
      <c r="Q32" s="1289"/>
      <c r="R32" s="1289"/>
      <c r="S32" s="1289"/>
    </row>
    <row r="33" spans="1:36" s="1517" customFormat="1" ht="24.95" customHeight="1" thickBot="1">
      <c r="A33" s="44"/>
      <c r="B33" s="1527">
        <v>19</v>
      </c>
      <c r="C33" s="1292" t="s">
        <v>2174</v>
      </c>
      <c r="D33" s="1293"/>
      <c r="E33" s="1294"/>
      <c r="F33" s="1294"/>
      <c r="G33" s="1294"/>
      <c r="H33" s="1294"/>
      <c r="I33" s="1294"/>
      <c r="J33" s="1294"/>
      <c r="K33" s="1294"/>
      <c r="L33" s="1294"/>
      <c r="M33" s="1294"/>
      <c r="N33" s="1294"/>
      <c r="O33" s="1294"/>
      <c r="P33" s="1294"/>
      <c r="Q33" s="1294"/>
      <c r="R33" s="1294"/>
      <c r="S33" s="1294"/>
    </row>
    <row r="34" spans="1:36" s="1232" customFormat="1">
      <c r="A34" s="44"/>
      <c r="B34" s="1233"/>
      <c r="C34" s="214"/>
      <c r="D34" s="1295"/>
      <c r="E34" s="1296"/>
      <c r="F34" s="1296"/>
      <c r="G34" s="1296"/>
      <c r="H34" s="1296"/>
      <c r="I34" s="1296"/>
      <c r="J34" s="1296"/>
      <c r="K34" s="1296"/>
      <c r="L34" s="1296"/>
      <c r="M34" s="1296"/>
      <c r="N34" s="1296"/>
      <c r="O34" s="1296"/>
      <c r="P34" s="1296"/>
      <c r="Q34" s="1296"/>
      <c r="R34" s="1296"/>
      <c r="S34" s="1296"/>
    </row>
    <row r="35" spans="1:36" s="1232" customFormat="1" ht="18.75">
      <c r="A35" s="44"/>
      <c r="B35" s="95" t="s">
        <v>2198</v>
      </c>
    </row>
    <row r="36" spans="1:36" s="1232" customFormat="1" ht="14.25">
      <c r="A36" s="44"/>
      <c r="B36" s="1892" t="s">
        <v>2216</v>
      </c>
      <c r="C36" s="1892"/>
    </row>
    <row r="37" spans="1:36" s="1233" customFormat="1" thickBot="1">
      <c r="A37" s="44"/>
      <c r="B37" s="1896"/>
      <c r="C37" s="1896"/>
      <c r="D37" s="1267" t="s">
        <v>4</v>
      </c>
      <c r="E37" s="1267" t="s">
        <v>5</v>
      </c>
      <c r="F37" s="1267" t="s">
        <v>6</v>
      </c>
      <c r="G37" s="1267" t="s">
        <v>41</v>
      </c>
      <c r="H37" s="1267" t="s">
        <v>42</v>
      </c>
      <c r="I37" s="1267" t="s">
        <v>96</v>
      </c>
      <c r="J37" s="1267" t="s">
        <v>97</v>
      </c>
      <c r="K37" s="1267" t="s">
        <v>98</v>
      </c>
      <c r="L37" s="1267" t="s">
        <v>226</v>
      </c>
      <c r="M37" s="1267" t="s">
        <v>227</v>
      </c>
      <c r="N37" s="1267" t="s">
        <v>228</v>
      </c>
      <c r="O37" s="1267" t="s">
        <v>229</v>
      </c>
      <c r="P37" s="1267" t="s">
        <v>230</v>
      </c>
      <c r="Q37" s="1267" t="s">
        <v>446</v>
      </c>
      <c r="R37" s="1267" t="s">
        <v>447</v>
      </c>
      <c r="S37" s="1267" t="s">
        <v>608</v>
      </c>
      <c r="T37" s="1267" t="s">
        <v>609</v>
      </c>
      <c r="U37" s="1267" t="s">
        <v>1865</v>
      </c>
      <c r="V37" s="1267" t="s">
        <v>1866</v>
      </c>
      <c r="W37" s="1267" t="s">
        <v>1867</v>
      </c>
      <c r="X37" s="1267" t="s">
        <v>1868</v>
      </c>
      <c r="Y37" s="1267" t="s">
        <v>1869</v>
      </c>
      <c r="Z37" s="1267" t="s">
        <v>1870</v>
      </c>
      <c r="AA37" s="1267" t="s">
        <v>1871</v>
      </c>
      <c r="AB37" s="1267" t="s">
        <v>1872</v>
      </c>
      <c r="AC37" s="1267" t="s">
        <v>1873</v>
      </c>
      <c r="AD37" s="1267" t="s">
        <v>1874</v>
      </c>
      <c r="AE37" s="1267" t="s">
        <v>1875</v>
      </c>
      <c r="AF37" s="1267" t="s">
        <v>1876</v>
      </c>
      <c r="AG37" s="1267" t="s">
        <v>1877</v>
      </c>
      <c r="AH37" s="1267" t="s">
        <v>1878</v>
      </c>
      <c r="AI37" s="1267" t="s">
        <v>1879</v>
      </c>
    </row>
    <row r="38" spans="1:36" s="1232" customFormat="1" ht="20.100000000000001" customHeight="1">
      <c r="A38" s="44"/>
      <c r="B38" s="1233"/>
      <c r="D38" s="1897" t="s">
        <v>2176</v>
      </c>
      <c r="E38" s="1897"/>
      <c r="F38" s="1897"/>
      <c r="G38" s="1897"/>
      <c r="H38" s="1897"/>
      <c r="I38" s="1897"/>
      <c r="J38" s="1897"/>
      <c r="K38" s="1897"/>
      <c r="L38" s="1897"/>
      <c r="M38" s="1897"/>
      <c r="N38" s="1897"/>
      <c r="O38" s="1897"/>
      <c r="P38" s="1897"/>
      <c r="Q38" s="1897"/>
      <c r="R38" s="1897"/>
      <c r="S38" s="1897"/>
      <c r="T38" s="1897" t="s">
        <v>2177</v>
      </c>
      <c r="U38" s="1897"/>
      <c r="V38" s="1897"/>
      <c r="W38" s="1897"/>
      <c r="X38" s="1897"/>
      <c r="Y38" s="1897"/>
      <c r="Z38" s="1897"/>
      <c r="AA38" s="1897"/>
      <c r="AB38" s="1897"/>
      <c r="AC38" s="1897"/>
      <c r="AD38" s="1897"/>
      <c r="AE38" s="1897"/>
      <c r="AF38" s="1897"/>
      <c r="AG38" s="1897"/>
      <c r="AH38" s="1897"/>
      <c r="AI38" s="1897"/>
    </row>
    <row r="39" spans="1:36" s="1232" customFormat="1" ht="20.100000000000001" customHeight="1">
      <c r="A39" s="44"/>
      <c r="B39" s="1233"/>
      <c r="D39" s="1900" t="s">
        <v>2134</v>
      </c>
      <c r="E39" s="1900"/>
      <c r="F39" s="1900"/>
      <c r="G39" s="1900"/>
      <c r="H39" s="1900"/>
      <c r="I39" s="1900" t="s">
        <v>2135</v>
      </c>
      <c r="J39" s="1900"/>
      <c r="K39" s="1900"/>
      <c r="L39" s="1900"/>
      <c r="M39" s="1900"/>
      <c r="N39" s="1900" t="s">
        <v>2136</v>
      </c>
      <c r="O39" s="1900"/>
      <c r="P39" s="1900"/>
      <c r="Q39" s="1900"/>
      <c r="R39" s="1900"/>
      <c r="S39" s="1297"/>
      <c r="T39" s="1900" t="s">
        <v>2134</v>
      </c>
      <c r="U39" s="1900"/>
      <c r="V39" s="1900"/>
      <c r="W39" s="1900"/>
      <c r="X39" s="1900"/>
      <c r="Y39" s="1900" t="s">
        <v>2135</v>
      </c>
      <c r="Z39" s="1900"/>
      <c r="AA39" s="1900"/>
      <c r="AB39" s="1900"/>
      <c r="AC39" s="1900"/>
      <c r="AD39" s="1900" t="s">
        <v>2136</v>
      </c>
      <c r="AE39" s="1900"/>
      <c r="AF39" s="1900"/>
      <c r="AG39" s="1900"/>
      <c r="AH39" s="1900"/>
      <c r="AI39" s="1900"/>
    </row>
    <row r="40" spans="1:36" s="1232" customFormat="1" ht="24.95" customHeight="1">
      <c r="A40" s="44"/>
      <c r="B40" s="1233"/>
      <c r="D40" s="1885" t="s">
        <v>2178</v>
      </c>
      <c r="E40" s="1885"/>
      <c r="F40" s="1885"/>
      <c r="G40" s="1885"/>
      <c r="H40" s="1885"/>
      <c r="I40" s="1885" t="s">
        <v>2178</v>
      </c>
      <c r="J40" s="1885"/>
      <c r="K40" s="1885"/>
      <c r="L40" s="1885"/>
      <c r="M40" s="1885"/>
      <c r="N40" s="1885" t="s">
        <v>2178</v>
      </c>
      <c r="O40" s="1885"/>
      <c r="P40" s="1885"/>
      <c r="Q40" s="1885"/>
      <c r="R40" s="1885"/>
      <c r="S40" s="1885" t="s">
        <v>2179</v>
      </c>
      <c r="T40" s="1885" t="s">
        <v>2180</v>
      </c>
      <c r="U40" s="1885"/>
      <c r="V40" s="1885"/>
      <c r="W40" s="1885"/>
      <c r="X40" s="1885"/>
      <c r="Y40" s="1885" t="s">
        <v>2180</v>
      </c>
      <c r="Z40" s="1885"/>
      <c r="AA40" s="1885"/>
      <c r="AB40" s="1885"/>
      <c r="AC40" s="1885"/>
      <c r="AD40" s="1885" t="s">
        <v>2180</v>
      </c>
      <c r="AE40" s="1885"/>
      <c r="AF40" s="1885"/>
      <c r="AG40" s="1885"/>
      <c r="AH40" s="1885"/>
      <c r="AI40" s="1885" t="s">
        <v>2181</v>
      </c>
    </row>
    <row r="41" spans="1:36" s="1232" customFormat="1" ht="15" customHeight="1">
      <c r="A41" s="44"/>
      <c r="B41" s="1233"/>
      <c r="D41" s="1522"/>
      <c r="E41" s="1885" t="s">
        <v>2182</v>
      </c>
      <c r="F41" s="1885"/>
      <c r="G41" s="1885"/>
      <c r="H41" s="1885"/>
      <c r="I41" s="1522"/>
      <c r="J41" s="1885" t="s">
        <v>2182</v>
      </c>
      <c r="K41" s="1885"/>
      <c r="L41" s="1885"/>
      <c r="M41" s="1885"/>
      <c r="N41" s="1522"/>
      <c r="O41" s="1885" t="s">
        <v>2182</v>
      </c>
      <c r="P41" s="1885"/>
      <c r="Q41" s="1885"/>
      <c r="R41" s="1885"/>
      <c r="S41" s="1885"/>
      <c r="T41" s="1522"/>
      <c r="U41" s="1885" t="s">
        <v>2182</v>
      </c>
      <c r="V41" s="1885"/>
      <c r="W41" s="1885"/>
      <c r="X41" s="1885"/>
      <c r="Y41" s="1522"/>
      <c r="Z41" s="1885" t="s">
        <v>2182</v>
      </c>
      <c r="AA41" s="1885"/>
      <c r="AB41" s="1885"/>
      <c r="AC41" s="1885"/>
      <c r="AD41" s="1522"/>
      <c r="AE41" s="1885" t="s">
        <v>2182</v>
      </c>
      <c r="AF41" s="1885"/>
      <c r="AG41" s="1885"/>
      <c r="AH41" s="1885"/>
      <c r="AI41" s="1885"/>
    </row>
    <row r="42" spans="1:36" s="1232" customFormat="1" ht="60">
      <c r="A42" s="44"/>
      <c r="B42" s="1522"/>
      <c r="C42" s="1007" t="s">
        <v>2183</v>
      </c>
      <c r="D42" s="1007"/>
      <c r="E42" s="1007"/>
      <c r="F42" s="1007" t="s">
        <v>2139</v>
      </c>
      <c r="G42" s="1007" t="s">
        <v>2140</v>
      </c>
      <c r="H42" s="1007" t="s">
        <v>2141</v>
      </c>
      <c r="I42" s="1007"/>
      <c r="J42" s="1007"/>
      <c r="K42" s="1007" t="s">
        <v>2139</v>
      </c>
      <c r="L42" s="1007" t="s">
        <v>2142</v>
      </c>
      <c r="M42" s="1007" t="s">
        <v>2141</v>
      </c>
      <c r="N42" s="1007"/>
      <c r="O42" s="1007"/>
      <c r="P42" s="1007" t="s">
        <v>2139</v>
      </c>
      <c r="Q42" s="1007" t="s">
        <v>2143</v>
      </c>
      <c r="R42" s="1007" t="s">
        <v>2141</v>
      </c>
      <c r="S42" s="1885"/>
      <c r="T42" s="1007"/>
      <c r="U42" s="1007"/>
      <c r="V42" s="1007" t="s">
        <v>2139</v>
      </c>
      <c r="W42" s="1007" t="s">
        <v>2140</v>
      </c>
      <c r="X42" s="1007" t="s">
        <v>2141</v>
      </c>
      <c r="Y42" s="1007"/>
      <c r="Z42" s="1007"/>
      <c r="AA42" s="1007" t="s">
        <v>2139</v>
      </c>
      <c r="AB42" s="1007" t="s">
        <v>2142</v>
      </c>
      <c r="AC42" s="1007" t="s">
        <v>2141</v>
      </c>
      <c r="AD42" s="1007"/>
      <c r="AE42" s="1007"/>
      <c r="AF42" s="1007" t="s">
        <v>2139</v>
      </c>
      <c r="AG42" s="1007" t="s">
        <v>2143</v>
      </c>
      <c r="AH42" s="1007" t="s">
        <v>2141</v>
      </c>
      <c r="AI42" s="1885"/>
    </row>
    <row r="43" spans="1:36" s="1232" customFormat="1" ht="20.100000000000001" customHeight="1">
      <c r="A43" s="44"/>
      <c r="B43" s="1298">
        <v>1</v>
      </c>
      <c r="C43" s="1299" t="s">
        <v>2199</v>
      </c>
      <c r="D43" s="1238"/>
      <c r="E43" s="1238"/>
      <c r="F43" s="1238"/>
      <c r="G43" s="1238"/>
      <c r="H43" s="1238"/>
      <c r="I43" s="1238"/>
      <c r="J43" s="1238"/>
      <c r="K43" s="1238"/>
      <c r="L43" s="1238"/>
      <c r="M43" s="1238"/>
      <c r="N43" s="1238"/>
      <c r="O43" s="1238"/>
      <c r="P43" s="1238"/>
      <c r="Q43" s="1238"/>
      <c r="R43" s="1238"/>
      <c r="S43" s="1238"/>
      <c r="T43" s="1238"/>
      <c r="U43" s="1238"/>
      <c r="V43" s="1238"/>
      <c r="W43" s="1238"/>
      <c r="X43" s="1238"/>
      <c r="Y43" s="1238"/>
      <c r="Z43" s="1238"/>
      <c r="AA43" s="1238"/>
      <c r="AB43" s="1238"/>
      <c r="AC43" s="1238"/>
      <c r="AD43" s="1238"/>
      <c r="AE43" s="1238"/>
      <c r="AF43" s="1238"/>
      <c r="AG43" s="1238"/>
      <c r="AH43" s="1238"/>
      <c r="AI43" s="1238"/>
      <c r="AJ43" s="1269"/>
    </row>
    <row r="44" spans="1:36" s="1232" customFormat="1" ht="20.100000000000001" customHeight="1">
      <c r="A44" s="44"/>
      <c r="B44" s="1300">
        <v>2</v>
      </c>
      <c r="C44" s="1301" t="s">
        <v>2184</v>
      </c>
      <c r="D44" s="1242"/>
      <c r="E44" s="1242"/>
      <c r="F44" s="1242"/>
      <c r="G44" s="1242"/>
      <c r="H44" s="1242"/>
      <c r="I44" s="1242"/>
      <c r="J44" s="1242"/>
      <c r="K44" s="1242"/>
      <c r="L44" s="1242"/>
      <c r="M44" s="1242"/>
      <c r="N44" s="1242"/>
      <c r="O44" s="1242"/>
      <c r="P44" s="1242"/>
      <c r="Q44" s="1242"/>
      <c r="R44" s="1242"/>
      <c r="S44" s="1242"/>
      <c r="T44" s="1242"/>
      <c r="U44" s="1242"/>
      <c r="V44" s="1242"/>
      <c r="W44" s="1242"/>
      <c r="X44" s="1242"/>
      <c r="Y44" s="1242"/>
      <c r="Z44" s="1242"/>
      <c r="AA44" s="1242"/>
      <c r="AB44" s="1242"/>
      <c r="AC44" s="1242"/>
      <c r="AD44" s="1242"/>
      <c r="AE44" s="1242"/>
      <c r="AF44" s="1242"/>
      <c r="AG44" s="1242"/>
      <c r="AH44" s="1242"/>
      <c r="AI44" s="1242"/>
      <c r="AJ44" s="1269"/>
    </row>
    <row r="45" spans="1:36" s="1232" customFormat="1" ht="20.100000000000001" customHeight="1">
      <c r="A45" s="44"/>
      <c r="B45" s="1300">
        <v>3</v>
      </c>
      <c r="C45" s="1302" t="s">
        <v>2200</v>
      </c>
      <c r="D45" s="1242"/>
      <c r="E45" s="1242"/>
      <c r="F45" s="1242"/>
      <c r="G45" s="1242"/>
      <c r="H45" s="1242"/>
      <c r="I45" s="1242"/>
      <c r="J45" s="1242"/>
      <c r="K45" s="1242"/>
      <c r="L45" s="1242"/>
      <c r="M45" s="1242"/>
      <c r="N45" s="1242"/>
      <c r="O45" s="1242"/>
      <c r="P45" s="1242"/>
      <c r="Q45" s="1242"/>
      <c r="R45" s="1242"/>
      <c r="S45" s="1242"/>
      <c r="T45" s="1242"/>
      <c r="U45" s="1242"/>
      <c r="V45" s="1242"/>
      <c r="W45" s="1242"/>
      <c r="X45" s="1242"/>
      <c r="Y45" s="1242"/>
      <c r="Z45" s="1242"/>
      <c r="AA45" s="1242"/>
      <c r="AB45" s="1242"/>
      <c r="AC45" s="1242"/>
      <c r="AD45" s="1242"/>
      <c r="AE45" s="1242"/>
      <c r="AF45" s="1242"/>
      <c r="AG45" s="1242"/>
      <c r="AH45" s="1242"/>
      <c r="AI45" s="1242"/>
    </row>
    <row r="46" spans="1:36" s="1232" customFormat="1" ht="20.100000000000001" customHeight="1">
      <c r="A46" s="44"/>
      <c r="B46" s="1300">
        <v>4</v>
      </c>
      <c r="C46" s="1303" t="s">
        <v>2192</v>
      </c>
      <c r="D46" s="1242"/>
      <c r="E46" s="1242"/>
      <c r="F46" s="1242"/>
      <c r="G46" s="1242"/>
      <c r="H46" s="1242"/>
      <c r="I46" s="1247"/>
      <c r="J46" s="1247"/>
      <c r="K46" s="1247"/>
      <c r="L46" s="1247"/>
      <c r="M46" s="1247"/>
      <c r="N46" s="1242"/>
      <c r="O46" s="1242"/>
      <c r="P46" s="1242"/>
      <c r="Q46" s="1242"/>
      <c r="R46" s="1242"/>
      <c r="S46" s="1242"/>
      <c r="T46" s="1242"/>
      <c r="U46" s="1242"/>
      <c r="V46" s="1242"/>
      <c r="W46" s="1242"/>
      <c r="X46" s="1242"/>
      <c r="Y46" s="1247"/>
      <c r="Z46" s="1247"/>
      <c r="AA46" s="1247"/>
      <c r="AB46" s="1247"/>
      <c r="AC46" s="1247"/>
      <c r="AD46" s="1242"/>
      <c r="AE46" s="1242"/>
      <c r="AF46" s="1242"/>
      <c r="AG46" s="1242"/>
      <c r="AH46" s="1242"/>
      <c r="AI46" s="1242"/>
    </row>
    <row r="47" spans="1:36" s="1232" customFormat="1" ht="20.100000000000001" customHeight="1">
      <c r="A47" s="44"/>
      <c r="B47" s="1300">
        <v>5</v>
      </c>
      <c r="C47" s="1303" t="s">
        <v>2153</v>
      </c>
      <c r="D47" s="1242"/>
      <c r="E47" s="1242"/>
      <c r="F47" s="1242"/>
      <c r="G47" s="1242"/>
      <c r="H47" s="1242"/>
      <c r="I47" s="1247"/>
      <c r="J47" s="1247"/>
      <c r="K47" s="1247"/>
      <c r="L47" s="1247"/>
      <c r="M47" s="1247"/>
      <c r="N47" s="1242"/>
      <c r="O47" s="1242"/>
      <c r="P47" s="1242"/>
      <c r="Q47" s="1242"/>
      <c r="R47" s="1242"/>
      <c r="S47" s="1242"/>
      <c r="T47" s="1242"/>
      <c r="U47" s="1242"/>
      <c r="V47" s="1242"/>
      <c r="W47" s="1242"/>
      <c r="X47" s="1242"/>
      <c r="Y47" s="1247"/>
      <c r="Z47" s="1247"/>
      <c r="AA47" s="1247"/>
      <c r="AB47" s="1247"/>
      <c r="AC47" s="1247"/>
      <c r="AD47" s="1242"/>
      <c r="AE47" s="1242"/>
      <c r="AF47" s="1242"/>
      <c r="AG47" s="1242"/>
      <c r="AH47" s="1242"/>
      <c r="AI47" s="1242"/>
    </row>
    <row r="48" spans="1:36" s="1232" customFormat="1" ht="20.100000000000001" customHeight="1" thickBot="1">
      <c r="A48" s="44"/>
      <c r="B48" s="1304">
        <v>6</v>
      </c>
      <c r="C48" s="1305" t="s">
        <v>2201</v>
      </c>
      <c r="D48" s="1271"/>
      <c r="E48" s="1271"/>
      <c r="F48" s="1271"/>
      <c r="G48" s="1271"/>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c r="AD48" s="1271"/>
      <c r="AE48" s="1271"/>
      <c r="AF48" s="1271"/>
      <c r="AG48" s="1271"/>
      <c r="AH48" s="1271"/>
      <c r="AI48" s="1271"/>
    </row>
    <row r="49" spans="1:6" s="1232" customFormat="1" ht="14.25">
      <c r="A49" s="44"/>
      <c r="B49" s="1007"/>
      <c r="C49" s="1007"/>
    </row>
    <row r="50" spans="1:6" s="1232" customFormat="1" ht="14.25">
      <c r="A50" s="44"/>
    </row>
    <row r="51" spans="1:6" s="1232" customFormat="1" ht="18.75">
      <c r="A51" s="44"/>
      <c r="B51" s="95" t="s">
        <v>2202</v>
      </c>
    </row>
    <row r="52" spans="1:6" s="1232" customFormat="1" ht="14.25">
      <c r="A52" s="44"/>
      <c r="B52" s="1892" t="s">
        <v>2216</v>
      </c>
      <c r="C52" s="1892"/>
    </row>
    <row r="53" spans="1:6" s="320" customFormat="1" ht="43.15" customHeight="1">
      <c r="A53" s="44"/>
      <c r="B53" s="1306"/>
      <c r="C53" s="1524" t="s">
        <v>2122</v>
      </c>
      <c r="D53" s="1524"/>
      <c r="E53" s="1524"/>
      <c r="F53" s="1899" t="s">
        <v>2123</v>
      </c>
    </row>
    <row r="54" spans="1:6" s="320" customFormat="1" ht="60">
      <c r="A54" s="44"/>
      <c r="B54" s="1306"/>
      <c r="C54" s="1307" t="s">
        <v>2134</v>
      </c>
      <c r="D54" s="1307" t="s">
        <v>2135</v>
      </c>
      <c r="E54" s="1307" t="s">
        <v>2136</v>
      </c>
      <c r="F54" s="1899"/>
    </row>
    <row r="55" spans="1:6" s="320" customFormat="1">
      <c r="A55" s="44"/>
      <c r="B55" s="1308" t="s">
        <v>2203</v>
      </c>
      <c r="C55" s="1308"/>
      <c r="D55" s="1308"/>
      <c r="E55" s="1308"/>
      <c r="F55" s="1308"/>
    </row>
    <row r="56" spans="1:6" s="320" customFormat="1" ht="15.75" thickBot="1">
      <c r="A56" s="44"/>
      <c r="B56" s="1230" t="s">
        <v>2204</v>
      </c>
      <c r="C56" s="1230"/>
      <c r="D56" s="1230"/>
      <c r="E56" s="1230"/>
      <c r="F56" s="1230"/>
    </row>
    <row r="57" spans="1:6">
      <c r="B57" s="1535"/>
    </row>
    <row r="58" spans="1:6">
      <c r="B58" s="1535"/>
    </row>
    <row r="59" spans="1:6">
      <c r="B59" s="1535"/>
    </row>
    <row r="60" spans="1:6">
      <c r="B60" s="1535"/>
    </row>
    <row r="61" spans="1:6">
      <c r="B61" s="1535"/>
    </row>
    <row r="62" spans="1:6">
      <c r="B62" s="1535"/>
    </row>
    <row r="63" spans="1:6">
      <c r="B63" s="1535"/>
    </row>
    <row r="64" spans="1:6">
      <c r="B64" s="1535"/>
    </row>
    <row r="65" spans="2:2">
      <c r="B65" s="1535"/>
    </row>
    <row r="66" spans="2:2">
      <c r="B66" s="1535"/>
    </row>
    <row r="67" spans="2:2">
      <c r="B67" s="1535"/>
    </row>
    <row r="68" spans="2:2">
      <c r="B68" s="1535"/>
    </row>
    <row r="69" spans="2:2">
      <c r="B69" s="1535"/>
    </row>
    <row r="70" spans="2:2">
      <c r="B70" s="1535"/>
    </row>
    <row r="71" spans="2:2">
      <c r="B71" s="1535"/>
    </row>
    <row r="72" spans="2:2">
      <c r="B72" s="1535"/>
    </row>
    <row r="73" spans="2:2">
      <c r="B73" s="1535"/>
    </row>
    <row r="74" spans="2:2">
      <c r="B74" s="1535"/>
    </row>
    <row r="75" spans="2:2">
      <c r="B75" s="1535"/>
    </row>
    <row r="76" spans="2:2">
      <c r="B76" s="1535"/>
    </row>
    <row r="77" spans="2:2">
      <c r="B77" s="1535"/>
    </row>
    <row r="78" spans="2:2">
      <c r="B78" s="1535"/>
    </row>
    <row r="79" spans="2:2">
      <c r="B79" s="1535"/>
    </row>
    <row r="80" spans="2:2">
      <c r="B80" s="1535"/>
    </row>
    <row r="81" spans="2:2">
      <c r="B81" s="1535"/>
    </row>
    <row r="82" spans="2:2">
      <c r="B82" s="1535"/>
    </row>
    <row r="83" spans="2:2">
      <c r="B83" s="1535"/>
    </row>
    <row r="84" spans="2:2">
      <c r="B84" s="1535"/>
    </row>
    <row r="85" spans="2:2">
      <c r="B85" s="1535"/>
    </row>
    <row r="86" spans="2:2">
      <c r="B86" s="1535"/>
    </row>
    <row r="87" spans="2:2">
      <c r="B87" s="1535"/>
    </row>
    <row r="88" spans="2:2">
      <c r="B88" s="1535"/>
    </row>
    <row r="89" spans="2:2">
      <c r="B89" s="1535"/>
    </row>
    <row r="90" spans="2:2">
      <c r="B90" s="1535"/>
    </row>
    <row r="91" spans="2:2">
      <c r="B91" s="1535"/>
    </row>
    <row r="92" spans="2:2">
      <c r="B92" s="1535"/>
    </row>
    <row r="93" spans="2:2">
      <c r="B93" s="1535"/>
    </row>
    <row r="94" spans="2:2">
      <c r="B94" s="1535"/>
    </row>
    <row r="95" spans="2:2">
      <c r="B95" s="1535"/>
    </row>
    <row r="96" spans="2:2">
      <c r="B96" s="1535"/>
    </row>
    <row r="97" spans="2:2">
      <c r="B97" s="1535"/>
    </row>
    <row r="98" spans="2:2">
      <c r="B98" s="1535"/>
    </row>
    <row r="99" spans="2:2">
      <c r="B99" s="1535"/>
    </row>
    <row r="100" spans="2:2">
      <c r="B100" s="1535"/>
    </row>
    <row r="101" spans="2:2">
      <c r="B101" s="1535"/>
    </row>
    <row r="102" spans="2:2">
      <c r="B102" s="1535"/>
    </row>
    <row r="103" spans="2:2">
      <c r="B103" s="1535"/>
    </row>
    <row r="104" spans="2:2">
      <c r="B104" s="1535"/>
    </row>
    <row r="105" spans="2:2">
      <c r="B105" s="1535"/>
    </row>
    <row r="106" spans="2:2">
      <c r="B106" s="1535"/>
    </row>
    <row r="107" spans="2:2">
      <c r="B107" s="1535"/>
    </row>
    <row r="108" spans="2:2">
      <c r="B108" s="1535"/>
    </row>
    <row r="109" spans="2:2">
      <c r="B109" s="1535"/>
    </row>
    <row r="110" spans="2:2">
      <c r="B110" s="1535"/>
    </row>
    <row r="111" spans="2:2">
      <c r="B111" s="1535"/>
    </row>
    <row r="112" spans="2:2">
      <c r="B112" s="1535"/>
    </row>
    <row r="113" spans="2:2">
      <c r="B113" s="1535"/>
    </row>
    <row r="114" spans="2:2">
      <c r="B114" s="1535"/>
    </row>
    <row r="115" spans="2:2">
      <c r="B115" s="1535"/>
    </row>
    <row r="116" spans="2:2">
      <c r="B116" s="1535"/>
    </row>
    <row r="117" spans="2:2">
      <c r="B117" s="1535"/>
    </row>
    <row r="118" spans="2:2">
      <c r="B118" s="1535"/>
    </row>
    <row r="119" spans="2:2">
      <c r="B119" s="1535"/>
    </row>
    <row r="120" spans="2:2">
      <c r="B120" s="1535"/>
    </row>
    <row r="121" spans="2:2">
      <c r="B121" s="1535"/>
    </row>
    <row r="122" spans="2:2">
      <c r="B122" s="1535"/>
    </row>
    <row r="123" spans="2:2">
      <c r="B123" s="1535"/>
    </row>
    <row r="124" spans="2:2">
      <c r="B124" s="1535"/>
    </row>
    <row r="125" spans="2:2">
      <c r="B125" s="1535"/>
    </row>
    <row r="126" spans="2:2">
      <c r="B126" s="1535"/>
    </row>
    <row r="127" spans="2:2">
      <c r="B127" s="1535"/>
    </row>
    <row r="128" spans="2:2">
      <c r="B128" s="1535"/>
    </row>
    <row r="129" spans="2:2">
      <c r="B129" s="1535"/>
    </row>
    <row r="130" spans="2:2">
      <c r="B130" s="1535"/>
    </row>
    <row r="131" spans="2:2">
      <c r="B131" s="1535"/>
    </row>
    <row r="132" spans="2:2">
      <c r="B132" s="1535"/>
    </row>
    <row r="133" spans="2:2">
      <c r="B133" s="1535"/>
    </row>
    <row r="134" spans="2:2">
      <c r="B134" s="1535"/>
    </row>
    <row r="135" spans="2:2">
      <c r="B135" s="1535"/>
    </row>
    <row r="136" spans="2:2">
      <c r="B136" s="1535"/>
    </row>
    <row r="137" spans="2:2">
      <c r="B137" s="1535"/>
    </row>
    <row r="138" spans="2:2">
      <c r="B138" s="1535"/>
    </row>
    <row r="139" spans="2:2">
      <c r="B139" s="1535"/>
    </row>
    <row r="140" spans="2:2">
      <c r="B140" s="1535"/>
    </row>
    <row r="141" spans="2:2">
      <c r="B141" s="1535"/>
    </row>
    <row r="142" spans="2:2">
      <c r="B142" s="1535"/>
    </row>
    <row r="143" spans="2:2">
      <c r="B143" s="1535"/>
    </row>
    <row r="144" spans="2:2">
      <c r="B144" s="1535"/>
    </row>
    <row r="145" spans="2:2">
      <c r="B145" s="1535"/>
    </row>
    <row r="146" spans="2:2">
      <c r="B146" s="1535"/>
    </row>
    <row r="147" spans="2:2">
      <c r="B147" s="1535"/>
    </row>
    <row r="148" spans="2:2">
      <c r="B148" s="1535"/>
    </row>
    <row r="149" spans="2:2">
      <c r="B149" s="1535"/>
    </row>
    <row r="150" spans="2:2">
      <c r="B150" s="1535"/>
    </row>
    <row r="151" spans="2:2">
      <c r="B151" s="1535"/>
    </row>
    <row r="152" spans="2:2">
      <c r="B152" s="1535"/>
    </row>
    <row r="153" spans="2:2">
      <c r="B153" s="1535"/>
    </row>
    <row r="154" spans="2:2">
      <c r="B154" s="1535"/>
    </row>
    <row r="155" spans="2:2">
      <c r="B155" s="1535"/>
    </row>
    <row r="156" spans="2:2">
      <c r="B156" s="1535"/>
    </row>
    <row r="157" spans="2:2">
      <c r="B157" s="1535"/>
    </row>
    <row r="158" spans="2:2">
      <c r="B158" s="1535"/>
    </row>
    <row r="159" spans="2:2">
      <c r="B159" s="1535"/>
    </row>
    <row r="160" spans="2:2">
      <c r="B160" s="1535"/>
    </row>
    <row r="161" spans="2:2">
      <c r="B161" s="1535"/>
    </row>
    <row r="162" spans="2:2">
      <c r="B162" s="1535"/>
    </row>
    <row r="163" spans="2:2">
      <c r="B163" s="1535"/>
    </row>
    <row r="164" spans="2:2">
      <c r="B164" s="1535"/>
    </row>
    <row r="165" spans="2:2">
      <c r="B165" s="1535"/>
    </row>
    <row r="166" spans="2:2">
      <c r="B166" s="1535"/>
    </row>
    <row r="167" spans="2:2">
      <c r="B167" s="1535"/>
    </row>
    <row r="168" spans="2:2">
      <c r="B168" s="1535"/>
    </row>
    <row r="169" spans="2:2">
      <c r="B169" s="1535"/>
    </row>
    <row r="170" spans="2:2">
      <c r="B170" s="1535"/>
    </row>
    <row r="171" spans="2:2">
      <c r="B171" s="1535"/>
    </row>
    <row r="172" spans="2:2">
      <c r="B172" s="1535"/>
    </row>
    <row r="173" spans="2:2">
      <c r="B173" s="1535"/>
    </row>
    <row r="174" spans="2:2">
      <c r="B174" s="1535"/>
    </row>
    <row r="175" spans="2:2">
      <c r="B175" s="1535"/>
    </row>
    <row r="176" spans="2:2">
      <c r="B176" s="1535"/>
    </row>
    <row r="177" spans="2:2">
      <c r="B177" s="1535"/>
    </row>
    <row r="178" spans="2:2">
      <c r="B178" s="1535"/>
    </row>
    <row r="179" spans="2:2">
      <c r="B179" s="1535"/>
    </row>
    <row r="180" spans="2:2">
      <c r="B180" s="1535"/>
    </row>
    <row r="181" spans="2:2">
      <c r="B181" s="1535"/>
    </row>
    <row r="182" spans="2:2">
      <c r="B182" s="1535"/>
    </row>
    <row r="183" spans="2:2">
      <c r="B183" s="1535"/>
    </row>
    <row r="184" spans="2:2">
      <c r="B184" s="1535"/>
    </row>
    <row r="185" spans="2:2">
      <c r="B185" s="1535"/>
    </row>
    <row r="186" spans="2:2">
      <c r="B186" s="1535"/>
    </row>
    <row r="187" spans="2:2">
      <c r="B187" s="1535"/>
    </row>
    <row r="188" spans="2:2">
      <c r="B188" s="1535"/>
    </row>
    <row r="189" spans="2:2">
      <c r="B189" s="1535"/>
    </row>
    <row r="190" spans="2:2">
      <c r="B190" s="1535"/>
    </row>
    <row r="191" spans="2:2">
      <c r="B191" s="1535"/>
    </row>
    <row r="192" spans="2:2">
      <c r="B192" s="1535"/>
    </row>
    <row r="193" spans="2:2">
      <c r="B193" s="1535"/>
    </row>
    <row r="194" spans="2:2">
      <c r="B194" s="1535"/>
    </row>
    <row r="195" spans="2:2">
      <c r="B195" s="1535"/>
    </row>
    <row r="196" spans="2:2">
      <c r="B196" s="1535"/>
    </row>
    <row r="197" spans="2:2">
      <c r="B197" s="1535"/>
    </row>
    <row r="198" spans="2:2">
      <c r="B198" s="1535"/>
    </row>
    <row r="199" spans="2:2">
      <c r="B199" s="1535"/>
    </row>
    <row r="200" spans="2:2">
      <c r="B200" s="1535"/>
    </row>
    <row r="201" spans="2:2">
      <c r="B201" s="1535"/>
    </row>
    <row r="202" spans="2:2">
      <c r="B202" s="1535"/>
    </row>
    <row r="203" spans="2:2">
      <c r="B203" s="1535"/>
    </row>
    <row r="204" spans="2:2">
      <c r="B204" s="1535"/>
    </row>
    <row r="205" spans="2:2">
      <c r="B205" s="1535"/>
    </row>
    <row r="206" spans="2:2">
      <c r="B206" s="1535"/>
    </row>
    <row r="207" spans="2:2">
      <c r="B207" s="1535"/>
    </row>
    <row r="208" spans="2:2">
      <c r="B208" s="1535"/>
    </row>
    <row r="209" spans="2:2">
      <c r="B209" s="1535"/>
    </row>
    <row r="210" spans="2:2">
      <c r="B210" s="1535"/>
    </row>
    <row r="211" spans="2:2">
      <c r="B211" s="1535"/>
    </row>
    <row r="212" spans="2:2">
      <c r="B212" s="1535"/>
    </row>
    <row r="213" spans="2:2">
      <c r="B213" s="1535"/>
    </row>
    <row r="214" spans="2:2">
      <c r="B214" s="1535"/>
    </row>
    <row r="215" spans="2:2">
      <c r="B215" s="1535"/>
    </row>
    <row r="216" spans="2:2">
      <c r="B216" s="1535"/>
    </row>
    <row r="217" spans="2:2">
      <c r="B217" s="1535"/>
    </row>
    <row r="218" spans="2:2">
      <c r="B218" s="1535"/>
    </row>
    <row r="219" spans="2:2">
      <c r="B219" s="1535"/>
    </row>
    <row r="220" spans="2:2">
      <c r="B220" s="1535"/>
    </row>
    <row r="221" spans="2:2">
      <c r="B221" s="1535"/>
    </row>
    <row r="222" spans="2:2">
      <c r="B222" s="1535"/>
    </row>
    <row r="223" spans="2:2">
      <c r="B223" s="1535"/>
    </row>
    <row r="224" spans="2:2">
      <c r="B224" s="1535"/>
    </row>
    <row r="225" spans="2:2">
      <c r="B225" s="1535"/>
    </row>
    <row r="226" spans="2:2">
      <c r="B226" s="1535"/>
    </row>
    <row r="227" spans="2:2">
      <c r="B227" s="1535"/>
    </row>
    <row r="228" spans="2:2">
      <c r="B228" s="1535"/>
    </row>
    <row r="229" spans="2:2">
      <c r="B229" s="1535"/>
    </row>
    <row r="230" spans="2:2">
      <c r="B230" s="1535"/>
    </row>
    <row r="231" spans="2:2">
      <c r="B231" s="1535"/>
    </row>
    <row r="232" spans="2:2">
      <c r="B232" s="1535"/>
    </row>
    <row r="233" spans="2:2">
      <c r="B233" s="1535"/>
    </row>
    <row r="234" spans="2:2">
      <c r="B234" s="1535"/>
    </row>
    <row r="235" spans="2:2">
      <c r="B235" s="1535"/>
    </row>
    <row r="236" spans="2:2">
      <c r="B236" s="1535"/>
    </row>
    <row r="237" spans="2:2">
      <c r="B237" s="1535"/>
    </row>
    <row r="238" spans="2:2">
      <c r="B238" s="1535"/>
    </row>
    <row r="239" spans="2:2">
      <c r="B239" s="1535"/>
    </row>
    <row r="240" spans="2:2">
      <c r="B240" s="1535"/>
    </row>
    <row r="241" spans="2:2">
      <c r="B241" s="1535"/>
    </row>
    <row r="242" spans="2:2">
      <c r="B242" s="1535"/>
    </row>
    <row r="243" spans="2:2">
      <c r="B243" s="1535"/>
    </row>
    <row r="244" spans="2:2">
      <c r="B244" s="1535"/>
    </row>
    <row r="245" spans="2:2">
      <c r="B245" s="1535"/>
    </row>
    <row r="246" spans="2:2">
      <c r="B246" s="1535"/>
    </row>
    <row r="247" spans="2:2">
      <c r="B247" s="1535"/>
    </row>
    <row r="248" spans="2:2">
      <c r="B248" s="1535"/>
    </row>
    <row r="249" spans="2:2">
      <c r="B249" s="1535"/>
    </row>
    <row r="250" spans="2:2">
      <c r="B250" s="1535"/>
    </row>
    <row r="251" spans="2:2">
      <c r="B251" s="1535"/>
    </row>
    <row r="252" spans="2:2">
      <c r="B252" s="1535"/>
    </row>
    <row r="253" spans="2:2">
      <c r="B253" s="1535"/>
    </row>
    <row r="254" spans="2:2">
      <c r="B254" s="1535"/>
    </row>
    <row r="255" spans="2:2">
      <c r="B255" s="1535"/>
    </row>
    <row r="256" spans="2:2">
      <c r="B256" s="1535"/>
    </row>
    <row r="257" spans="2:2">
      <c r="B257" s="1535"/>
    </row>
    <row r="258" spans="2:2">
      <c r="B258" s="1535"/>
    </row>
    <row r="259" spans="2:2">
      <c r="B259" s="1535"/>
    </row>
    <row r="260" spans="2:2">
      <c r="B260" s="1535"/>
    </row>
    <row r="261" spans="2:2">
      <c r="B261" s="1535"/>
    </row>
    <row r="262" spans="2:2">
      <c r="B262" s="1535"/>
    </row>
    <row r="263" spans="2:2">
      <c r="B263" s="1535"/>
    </row>
    <row r="264" spans="2:2">
      <c r="B264" s="1535"/>
    </row>
    <row r="265" spans="2:2">
      <c r="B265" s="1535"/>
    </row>
    <row r="266" spans="2:2">
      <c r="B266" s="1535"/>
    </row>
    <row r="267" spans="2:2">
      <c r="B267" s="1535"/>
    </row>
    <row r="268" spans="2:2">
      <c r="B268" s="1535"/>
    </row>
    <row r="269" spans="2:2">
      <c r="B269" s="1535"/>
    </row>
    <row r="270" spans="2:2">
      <c r="B270" s="1535"/>
    </row>
    <row r="271" spans="2:2">
      <c r="B271" s="1535"/>
    </row>
    <row r="272" spans="2:2">
      <c r="B272" s="1535"/>
    </row>
    <row r="273" spans="2:2">
      <c r="B273" s="1535"/>
    </row>
    <row r="274" spans="2:2">
      <c r="B274" s="1535"/>
    </row>
    <row r="275" spans="2:2">
      <c r="B275" s="1535"/>
    </row>
    <row r="276" spans="2:2">
      <c r="B276" s="1535"/>
    </row>
    <row r="277" spans="2:2">
      <c r="B277" s="1535"/>
    </row>
    <row r="278" spans="2:2">
      <c r="B278" s="1535"/>
    </row>
    <row r="279" spans="2:2">
      <c r="B279" s="1535"/>
    </row>
    <row r="280" spans="2:2">
      <c r="B280" s="1535"/>
    </row>
    <row r="281" spans="2:2">
      <c r="B281" s="1535"/>
    </row>
    <row r="282" spans="2:2">
      <c r="B282" s="1535"/>
    </row>
    <row r="283" spans="2:2">
      <c r="B283" s="1535"/>
    </row>
    <row r="284" spans="2:2">
      <c r="B284" s="1535"/>
    </row>
    <row r="285" spans="2:2">
      <c r="B285" s="1535"/>
    </row>
    <row r="286" spans="2:2">
      <c r="B286" s="1535"/>
    </row>
    <row r="287" spans="2:2">
      <c r="B287" s="1535"/>
    </row>
    <row r="288" spans="2:2">
      <c r="B288" s="1535"/>
    </row>
    <row r="289" spans="2:2">
      <c r="B289" s="1535"/>
    </row>
    <row r="290" spans="2:2">
      <c r="B290" s="1535"/>
    </row>
  </sheetData>
  <mergeCells count="38">
    <mergeCell ref="O9:S9"/>
    <mergeCell ref="F10:I10"/>
    <mergeCell ref="T38:AI38"/>
    <mergeCell ref="D39:H39"/>
    <mergeCell ref="I39:M39"/>
    <mergeCell ref="N39:R39"/>
    <mergeCell ref="T39:X39"/>
    <mergeCell ref="Y39:AC39"/>
    <mergeCell ref="U41:X41"/>
    <mergeCell ref="Z41:AC41"/>
    <mergeCell ref="AE41:AH41"/>
    <mergeCell ref="F53:F54"/>
    <mergeCell ref="AD39:AI39"/>
    <mergeCell ref="D40:H40"/>
    <mergeCell ref="I40:M40"/>
    <mergeCell ref="N40:R40"/>
    <mergeCell ref="S40:S42"/>
    <mergeCell ref="T40:X40"/>
    <mergeCell ref="Y40:AC40"/>
    <mergeCell ref="AD40:AH40"/>
    <mergeCell ref="AI40:AI42"/>
    <mergeCell ref="E41:H41"/>
    <mergeCell ref="B36:C36"/>
    <mergeCell ref="B3:C3"/>
    <mergeCell ref="B52:C52"/>
    <mergeCell ref="J41:M41"/>
    <mergeCell ref="O41:R41"/>
    <mergeCell ref="K10:N10"/>
    <mergeCell ref="P10:S10"/>
    <mergeCell ref="B37:C37"/>
    <mergeCell ref="D38:S38"/>
    <mergeCell ref="D7:S7"/>
    <mergeCell ref="D8:D11"/>
    <mergeCell ref="E8:I8"/>
    <mergeCell ref="J8:N8"/>
    <mergeCell ref="O8:S8"/>
    <mergeCell ref="E9:I9"/>
    <mergeCell ref="J9:N9"/>
  </mergeCells>
  <pageMargins left="0.70866141732283472" right="0.70866141732283472" top="0.74803149606299213" bottom="0.74803149606299213" header="0.31496062992125984" footer="0.31496062992125984"/>
  <pageSetup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4CD20-64FC-404F-8BEC-F1A243B88DCF}">
  <sheetPr>
    <pageSetUpPr fitToPage="1"/>
  </sheetPr>
  <dimension ref="A1:H33"/>
  <sheetViews>
    <sheetView showGridLines="0" zoomScale="80" zoomScaleNormal="80" zoomScalePageLayoutView="70" workbookViewId="0">
      <selection activeCell="H1" sqref="H1"/>
    </sheetView>
  </sheetViews>
  <sheetFormatPr defaultColWidth="8.85546875" defaultRowHeight="15"/>
  <cols>
    <col min="1" max="1" width="4.7109375" style="44" customWidth="1"/>
    <col min="2" max="2" width="3.42578125" style="1534" customWidth="1"/>
    <col min="3" max="3" width="60.5703125" style="1534" customWidth="1"/>
    <col min="4" max="4" width="62.140625" style="1534" bestFit="1" customWidth="1"/>
    <col min="5" max="5" width="39.42578125" style="1534" customWidth="1"/>
    <col min="6" max="6" width="35" style="1534" customWidth="1"/>
    <col min="7" max="7" width="36.5703125" style="1534" customWidth="1"/>
    <col min="8" max="8" width="41.5703125" style="1534" customWidth="1"/>
    <col min="9" max="16384" width="8.85546875" style="1534"/>
  </cols>
  <sheetData>
    <row r="1" spans="1:8" ht="18.75">
      <c r="A1" s="425"/>
      <c r="C1" s="95" t="s">
        <v>2205</v>
      </c>
      <c r="H1" s="66" t="s">
        <v>893</v>
      </c>
    </row>
    <row r="2" spans="1:8">
      <c r="A2" s="425"/>
      <c r="C2" s="153" t="s">
        <v>2274</v>
      </c>
    </row>
    <row r="3" spans="1:8">
      <c r="A3" s="425"/>
      <c r="C3" s="1334" t="s">
        <v>2216</v>
      </c>
    </row>
    <row r="4" spans="1:8" s="320" customFormat="1" thickBot="1">
      <c r="A4" s="56"/>
      <c r="B4" s="1309"/>
      <c r="C4" s="1310" t="s">
        <v>4</v>
      </c>
      <c r="D4" s="1310" t="s">
        <v>5</v>
      </c>
      <c r="E4" s="1310" t="s">
        <v>6</v>
      </c>
      <c r="F4" s="1310" t="s">
        <v>41</v>
      </c>
      <c r="G4" s="1310" t="s">
        <v>42</v>
      </c>
      <c r="H4" s="1310" t="s">
        <v>96</v>
      </c>
    </row>
    <row r="5" spans="1:8" s="320" customFormat="1" thickBot="1">
      <c r="A5" s="425"/>
      <c r="B5" s="1311"/>
      <c r="C5" s="1907" t="s">
        <v>2206</v>
      </c>
      <c r="D5" s="1907" t="s">
        <v>2207</v>
      </c>
      <c r="E5" s="1907" t="s">
        <v>2002</v>
      </c>
      <c r="F5" s="1901" t="s">
        <v>2208</v>
      </c>
      <c r="G5" s="1901" t="s">
        <v>2209</v>
      </c>
      <c r="H5" s="1902" t="s">
        <v>2210</v>
      </c>
    </row>
    <row r="6" spans="1:8" s="320" customFormat="1" ht="31.5" customHeight="1">
      <c r="A6" s="425"/>
      <c r="B6" s="1221"/>
      <c r="C6" s="1908"/>
      <c r="D6" s="1908"/>
      <c r="E6" s="1908"/>
      <c r="F6" s="1782"/>
      <c r="G6" s="1782"/>
      <c r="H6" s="1903"/>
    </row>
    <row r="7" spans="1:8" s="320" customFormat="1" ht="14.45" customHeight="1">
      <c r="A7" s="425"/>
      <c r="B7" s="1312">
        <v>1</v>
      </c>
      <c r="C7" s="1904" t="s">
        <v>2211</v>
      </c>
      <c r="D7" s="1222" t="s">
        <v>2185</v>
      </c>
      <c r="E7" s="1313"/>
      <c r="F7" s="1314"/>
      <c r="G7" s="1314"/>
      <c r="H7" s="1313"/>
    </row>
    <row r="8" spans="1:8" s="320" customFormat="1" ht="14.25">
      <c r="A8" s="425"/>
      <c r="B8" s="403">
        <v>2</v>
      </c>
      <c r="C8" s="1881"/>
      <c r="D8" s="1223" t="s">
        <v>2212</v>
      </c>
      <c r="E8" s="1315"/>
      <c r="F8" s="1316"/>
      <c r="G8" s="1316"/>
      <c r="H8" s="1315"/>
    </row>
    <row r="9" spans="1:8" s="320" customFormat="1" ht="14.25">
      <c r="A9" s="425"/>
      <c r="B9" s="403">
        <v>3</v>
      </c>
      <c r="C9" s="1881"/>
      <c r="D9" s="1317" t="s">
        <v>2080</v>
      </c>
      <c r="E9" s="1315"/>
      <c r="F9" s="1316"/>
      <c r="G9" s="1316"/>
      <c r="H9" s="1315"/>
    </row>
    <row r="10" spans="1:8" s="320" customFormat="1" ht="14.25">
      <c r="A10" s="425"/>
      <c r="B10" s="403">
        <v>4</v>
      </c>
      <c r="C10" s="1905"/>
      <c r="D10" s="1223" t="s">
        <v>2213</v>
      </c>
      <c r="E10" s="1315"/>
      <c r="F10" s="1316"/>
      <c r="G10" s="1316"/>
      <c r="H10" s="1315"/>
    </row>
    <row r="11" spans="1:8" s="320" customFormat="1" ht="25.5" customHeight="1">
      <c r="A11" s="425"/>
      <c r="B11" s="403">
        <v>5</v>
      </c>
      <c r="C11" s="1880" t="s">
        <v>2214</v>
      </c>
      <c r="D11" s="1317" t="s">
        <v>2185</v>
      </c>
      <c r="E11" s="1315"/>
      <c r="F11" s="1316"/>
      <c r="G11" s="1316"/>
      <c r="H11" s="1315"/>
    </row>
    <row r="12" spans="1:8" s="320" customFormat="1" ht="14.25">
      <c r="A12" s="425"/>
      <c r="B12" s="403">
        <v>6</v>
      </c>
      <c r="C12" s="1881"/>
      <c r="D12" s="1317" t="s">
        <v>2212</v>
      </c>
      <c r="E12" s="1315"/>
      <c r="F12" s="1316"/>
      <c r="G12" s="1316"/>
      <c r="H12" s="1315"/>
    </row>
    <row r="13" spans="1:8" s="320" customFormat="1" ht="14.25">
      <c r="A13" s="425"/>
      <c r="B13" s="403">
        <v>7</v>
      </c>
      <c r="C13" s="1881"/>
      <c r="D13" s="1223" t="s">
        <v>2080</v>
      </c>
      <c r="E13" s="1315"/>
      <c r="F13" s="1316"/>
      <c r="G13" s="1316"/>
      <c r="H13" s="1315"/>
    </row>
    <row r="14" spans="1:8" s="320" customFormat="1" ht="14.45" customHeight="1">
      <c r="A14" s="425"/>
      <c r="B14" s="403">
        <v>8</v>
      </c>
      <c r="C14" s="1881"/>
      <c r="D14" s="1223" t="s">
        <v>476</v>
      </c>
      <c r="E14" s="1315"/>
      <c r="F14" s="1316"/>
      <c r="G14" s="1316"/>
      <c r="H14" s="1315"/>
    </row>
    <row r="15" spans="1:8" s="320" customFormat="1" ht="15" customHeight="1">
      <c r="A15" s="425"/>
      <c r="B15" s="403">
        <v>9</v>
      </c>
      <c r="C15" s="1881"/>
      <c r="D15" s="1223" t="s">
        <v>2081</v>
      </c>
      <c r="E15" s="1315"/>
      <c r="F15" s="1316"/>
      <c r="G15" s="1316"/>
      <c r="H15" s="1315"/>
    </row>
    <row r="16" spans="1:8" s="320" customFormat="1" ht="15" customHeight="1">
      <c r="A16" s="425"/>
      <c r="B16" s="403">
        <v>10</v>
      </c>
      <c r="C16" s="1881"/>
      <c r="D16" s="1317" t="s">
        <v>2215</v>
      </c>
      <c r="E16" s="1315"/>
      <c r="F16" s="1316"/>
      <c r="G16" s="1316"/>
      <c r="H16" s="1315"/>
    </row>
    <row r="17" spans="1:8" s="320" customFormat="1" ht="15.75" customHeight="1" thickBot="1">
      <c r="A17" s="425"/>
      <c r="B17" s="1206">
        <v>11</v>
      </c>
      <c r="C17" s="1906"/>
      <c r="D17" s="1224" t="s">
        <v>2213</v>
      </c>
      <c r="E17" s="1318"/>
      <c r="F17" s="1319"/>
      <c r="G17" s="1319"/>
      <c r="H17" s="1318"/>
    </row>
    <row r="18" spans="1:8">
      <c r="A18" s="425"/>
    </row>
    <row r="19" spans="1:8">
      <c r="A19" s="425"/>
    </row>
    <row r="20" spans="1:8">
      <c r="A20" s="425"/>
    </row>
    <row r="21" spans="1:8">
      <c r="A21" s="425"/>
    </row>
    <row r="22" spans="1:8">
      <c r="A22" s="425"/>
    </row>
    <row r="23" spans="1:8">
      <c r="A23" s="425"/>
    </row>
    <row r="24" spans="1:8">
      <c r="A24" s="425"/>
    </row>
    <row r="25" spans="1:8">
      <c r="A25" s="425"/>
    </row>
    <row r="26" spans="1:8">
      <c r="A26" s="425"/>
    </row>
    <row r="27" spans="1:8">
      <c r="A27" s="425"/>
    </row>
    <row r="28" spans="1:8">
      <c r="A28" s="425"/>
    </row>
    <row r="29" spans="1:8">
      <c r="A29" s="425"/>
    </row>
    <row r="30" spans="1:8">
      <c r="A30" s="425"/>
    </row>
    <row r="31" spans="1:8">
      <c r="A31" s="425"/>
    </row>
    <row r="32" spans="1:8">
      <c r="A32" s="425"/>
    </row>
    <row r="33" spans="1:1">
      <c r="A33" s="57"/>
    </row>
  </sheetData>
  <mergeCells count="8">
    <mergeCell ref="F5:F6"/>
    <mergeCell ref="G5:G6"/>
    <mergeCell ref="H5:H6"/>
    <mergeCell ref="C7:C10"/>
    <mergeCell ref="C11:C17"/>
    <mergeCell ref="C5:C6"/>
    <mergeCell ref="D5:D6"/>
    <mergeCell ref="E5:E6"/>
  </mergeCells>
  <hyperlinks>
    <hyperlink ref="H1" location="Índice!A1" display="Voltar ao Índice" xr:uid="{A3C92EEE-F392-4F32-A314-B41BEC4FC6B0}"/>
  </hyperlinks>
  <pageMargins left="0.70866141732283472" right="0.70866141732283472" top="0.74803149606299213" bottom="0.74803149606299213" header="0.31496062992125984" footer="0.31496062992125984"/>
  <pageSetup scale="4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92063-8141-4E34-9630-4C6339EBBBF9}">
  <dimension ref="A1:F49"/>
  <sheetViews>
    <sheetView showGridLines="0" zoomScale="90" zoomScaleNormal="90" zoomScalePageLayoutView="80" workbookViewId="0">
      <selection activeCell="J2" sqref="J2"/>
    </sheetView>
  </sheetViews>
  <sheetFormatPr defaultColWidth="8.7109375" defaultRowHeight="14.25"/>
  <cols>
    <col min="1" max="1" width="4.7109375" style="5" customWidth="1"/>
    <col min="2" max="2" width="6.28515625" style="5" customWidth="1"/>
    <col min="3" max="3" width="74.28515625" style="5" customWidth="1"/>
    <col min="4" max="4" width="19.28515625" style="5" customWidth="1"/>
    <col min="5" max="5" width="4.7109375" style="5" customWidth="1"/>
    <col min="6" max="6" width="12.7109375" style="5" bestFit="1" customWidth="1"/>
    <col min="7" max="16384" width="8.7109375" style="5"/>
  </cols>
  <sheetData>
    <row r="1" spans="1:6" ht="38.25" customHeight="1">
      <c r="B1" s="1726" t="s">
        <v>1280</v>
      </c>
      <c r="C1" s="1726"/>
      <c r="D1" s="1726"/>
      <c r="F1" s="66" t="s">
        <v>893</v>
      </c>
    </row>
    <row r="2" spans="1:6" ht="15" thickBot="1"/>
    <row r="3" spans="1:6" s="438" customFormat="1" ht="21.75" customHeight="1">
      <c r="C3" s="460" t="s">
        <v>21</v>
      </c>
      <c r="D3" s="464" t="s">
        <v>4</v>
      </c>
    </row>
    <row r="4" spans="1:6" s="438" customFormat="1" ht="21" customHeight="1">
      <c r="A4" s="64"/>
      <c r="C4" s="461"/>
      <c r="D4" s="461" t="s">
        <v>1103</v>
      </c>
      <c r="E4" s="64"/>
    </row>
    <row r="5" spans="1:6" s="438" customFormat="1" ht="30.6" customHeight="1">
      <c r="A5" s="456"/>
      <c r="B5" s="465">
        <v>1</v>
      </c>
      <c r="C5" s="466" t="s">
        <v>1281</v>
      </c>
      <c r="D5" s="465"/>
      <c r="E5" s="456"/>
    </row>
    <row r="6" spans="1:6" s="438" customFormat="1" ht="30.6" customHeight="1">
      <c r="A6" s="463"/>
      <c r="B6" s="467">
        <v>2</v>
      </c>
      <c r="C6" s="468" t="s">
        <v>1282</v>
      </c>
      <c r="D6" s="467"/>
      <c r="E6" s="463"/>
    </row>
    <row r="7" spans="1:6" s="438" customFormat="1">
      <c r="A7" s="463"/>
      <c r="E7" s="463"/>
    </row>
    <row r="8" spans="1:6" s="438" customFormat="1">
      <c r="A8" s="463"/>
      <c r="E8" s="463"/>
    </row>
    <row r="9" spans="1:6">
      <c r="A9" s="155"/>
      <c r="E9" s="395"/>
    </row>
    <row r="10" spans="1:6">
      <c r="A10" s="177"/>
      <c r="E10" s="177"/>
    </row>
    <row r="11" spans="1:6">
      <c r="A11" s="155"/>
      <c r="E11" s="395"/>
    </row>
    <row r="12" spans="1:6">
      <c r="A12" s="177"/>
      <c r="E12" s="177"/>
    </row>
    <row r="13" spans="1:6">
      <c r="A13" s="177"/>
      <c r="E13" s="177"/>
    </row>
    <row r="14" spans="1:6">
      <c r="A14" s="177"/>
      <c r="E14" s="177"/>
    </row>
    <row r="15" spans="1:6">
      <c r="A15" s="155"/>
      <c r="E15" s="395"/>
    </row>
    <row r="16" spans="1:6">
      <c r="A16" s="177"/>
      <c r="E16" s="177"/>
    </row>
    <row r="17" spans="1:5">
      <c r="A17" s="177"/>
      <c r="E17" s="177"/>
    </row>
    <row r="18" spans="1:5">
      <c r="A18" s="177"/>
      <c r="E18" s="177"/>
    </row>
    <row r="19" spans="1:5">
      <c r="A19" s="177"/>
      <c r="E19" s="177"/>
    </row>
    <row r="20" spans="1:5">
      <c r="A20" s="155"/>
      <c r="E20" s="395"/>
    </row>
    <row r="21" spans="1:5">
      <c r="A21" s="177"/>
      <c r="E21" s="177"/>
    </row>
    <row r="22" spans="1:5">
      <c r="A22" s="177"/>
      <c r="E22" s="177"/>
    </row>
    <row r="23" spans="1:5">
      <c r="A23" s="177"/>
      <c r="E23" s="177"/>
    </row>
    <row r="24" spans="1:5">
      <c r="A24" s="177"/>
      <c r="E24" s="177"/>
    </row>
    <row r="25" spans="1:5">
      <c r="A25" s="177"/>
      <c r="E25" s="177"/>
    </row>
    <row r="26" spans="1:5">
      <c r="A26" s="177"/>
      <c r="E26" s="177"/>
    </row>
    <row r="27" spans="1:5">
      <c r="A27" s="177"/>
      <c r="E27" s="177"/>
    </row>
    <row r="28" spans="1:5">
      <c r="A28" s="177"/>
      <c r="E28" s="177"/>
    </row>
    <row r="29" spans="1:5">
      <c r="A29" s="177"/>
      <c r="E29" s="177"/>
    </row>
    <row r="30" spans="1:5">
      <c r="A30" s="155"/>
      <c r="E30" s="395"/>
    </row>
    <row r="31" spans="1:5">
      <c r="A31" s="177"/>
      <c r="E31" s="177"/>
    </row>
    <row r="32" spans="1:5">
      <c r="A32" s="177"/>
      <c r="E32" s="177"/>
    </row>
    <row r="33" spans="1:5">
      <c r="A33" s="155"/>
      <c r="E33" s="395"/>
    </row>
    <row r="34" spans="1:5">
      <c r="A34" s="81"/>
      <c r="E34" s="81"/>
    </row>
    <row r="35" spans="1:5">
      <c r="A35" s="81"/>
      <c r="E35" s="81"/>
    </row>
    <row r="36" spans="1:5">
      <c r="A36" s="81"/>
      <c r="E36" s="81"/>
    </row>
    <row r="37" spans="1:5">
      <c r="A37" s="81"/>
      <c r="E37" s="81"/>
    </row>
    <row r="38" spans="1:5">
      <c r="A38" s="81"/>
      <c r="E38" s="81"/>
    </row>
    <row r="39" spans="1:5">
      <c r="A39" s="81"/>
      <c r="E39" s="81"/>
    </row>
    <row r="40" spans="1:5">
      <c r="A40" s="155"/>
      <c r="E40" s="395"/>
    </row>
    <row r="41" spans="1:5">
      <c r="A41" s="177"/>
      <c r="E41" s="177"/>
    </row>
    <row r="42" spans="1:5">
      <c r="A42" s="177"/>
      <c r="E42" s="177"/>
    </row>
    <row r="43" spans="1:5">
      <c r="A43" s="177"/>
      <c r="E43" s="177"/>
    </row>
    <row r="44" spans="1:5">
      <c r="A44" s="177"/>
      <c r="E44" s="177"/>
    </row>
    <row r="45" spans="1:5">
      <c r="A45" s="177"/>
      <c r="E45" s="177"/>
    </row>
    <row r="46" spans="1:5">
      <c r="A46" s="155"/>
      <c r="E46" s="395"/>
    </row>
    <row r="47" spans="1:5">
      <c r="A47" s="177"/>
      <c r="E47" s="177"/>
    </row>
    <row r="48" spans="1:5">
      <c r="A48" s="177"/>
      <c r="E48" s="177"/>
    </row>
    <row r="49" spans="1:5">
      <c r="A49" s="177"/>
      <c r="E49" s="177"/>
    </row>
  </sheetData>
  <mergeCells count="1">
    <mergeCell ref="B1:D1"/>
  </mergeCells>
  <hyperlinks>
    <hyperlink ref="F1" location="Índice!A1" display="Voltar ao Índice" xr:uid="{5EC32636-45E2-4960-8E39-0ADDAC4320B9}"/>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639F4-696A-4341-9A16-FFB9E6A2C8E6}">
  <dimension ref="A1:T16"/>
  <sheetViews>
    <sheetView showGridLines="0" zoomScale="90" zoomScaleNormal="90" workbookViewId="0">
      <selection activeCell="T2" sqref="T2"/>
    </sheetView>
  </sheetViews>
  <sheetFormatPr defaultColWidth="9.140625" defaultRowHeight="14.25"/>
  <cols>
    <col min="1" max="1" width="4.7109375" style="1413" customWidth="1"/>
    <col min="2" max="2" width="18.28515625" style="1413" customWidth="1"/>
    <col min="3" max="3" width="15.28515625" style="1413" customWidth="1"/>
    <col min="4" max="5" width="7.7109375" style="1413" customWidth="1"/>
    <col min="6" max="6" width="12" style="1413" customWidth="1"/>
    <col min="7" max="7" width="19.140625" style="1413" customWidth="1"/>
    <col min="8" max="8" width="7.7109375" style="1413" customWidth="1"/>
    <col min="9" max="9" width="14.42578125" style="1413" customWidth="1"/>
    <col min="10" max="10" width="19" style="1413" customWidth="1"/>
    <col min="11" max="12" width="7.7109375" style="1413" customWidth="1"/>
    <col min="13" max="13" width="14.42578125" style="1413" customWidth="1"/>
    <col min="14" max="14" width="20.140625" style="1413" customWidth="1"/>
    <col min="15" max="15" width="7.7109375" style="1413" customWidth="1"/>
    <col min="16" max="16" width="14.42578125" style="1413" customWidth="1"/>
    <col min="17" max="17" width="18.5703125" style="1413" customWidth="1"/>
    <col min="18" max="18" width="14.42578125" style="1413" customWidth="1"/>
    <col min="19" max="19" width="4.7109375" style="1413" customWidth="1"/>
    <col min="20" max="20" width="15" style="1413" customWidth="1"/>
    <col min="21" max="16384" width="9.140625" style="1413"/>
  </cols>
  <sheetData>
    <row r="1" spans="1:20" ht="18" customHeight="1">
      <c r="B1" s="1916" t="s">
        <v>1948</v>
      </c>
      <c r="C1" s="1916"/>
      <c r="D1" s="1414"/>
      <c r="T1" s="51"/>
    </row>
    <row r="2" spans="1:20" ht="18" customHeight="1">
      <c r="B2" s="1415" t="s">
        <v>989</v>
      </c>
      <c r="C2" s="1416"/>
      <c r="D2" s="1417"/>
      <c r="E2" s="1418"/>
      <c r="F2" s="1418"/>
      <c r="G2" s="1418"/>
      <c r="T2" s="66" t="s">
        <v>893</v>
      </c>
    </row>
    <row r="3" spans="1:20" ht="18" customHeight="1">
      <c r="B3" s="153" t="s">
        <v>1039</v>
      </c>
      <c r="C3" s="51"/>
      <c r="D3" s="51"/>
      <c r="T3" s="1419"/>
    </row>
    <row r="4" spans="1:20" ht="18" customHeight="1"/>
    <row r="5" spans="1:20" s="1423" customFormat="1" ht="17.25" customHeight="1">
      <c r="A5" s="177"/>
      <c r="B5" s="1420"/>
      <c r="C5" s="1420"/>
      <c r="D5" s="1421" t="s">
        <v>4</v>
      </c>
      <c r="E5" s="1421" t="s">
        <v>5</v>
      </c>
      <c r="F5" s="1421" t="s">
        <v>6</v>
      </c>
      <c r="G5" s="1421" t="s">
        <v>41</v>
      </c>
      <c r="H5" s="1421" t="s">
        <v>42</v>
      </c>
      <c r="I5" s="1421" t="s">
        <v>96</v>
      </c>
      <c r="J5" s="1421" t="s">
        <v>97</v>
      </c>
      <c r="K5" s="1421" t="s">
        <v>98</v>
      </c>
      <c r="L5" s="1421" t="s">
        <v>226</v>
      </c>
      <c r="M5" s="1421" t="s">
        <v>227</v>
      </c>
      <c r="N5" s="1421" t="s">
        <v>228</v>
      </c>
      <c r="O5" s="1421" t="s">
        <v>229</v>
      </c>
      <c r="P5" s="1421" t="s">
        <v>230</v>
      </c>
      <c r="Q5" s="1421" t="s">
        <v>446</v>
      </c>
      <c r="R5" s="1421" t="s">
        <v>447</v>
      </c>
      <c r="S5" s="1422"/>
    </row>
    <row r="6" spans="1:20" s="1425" customFormat="1" ht="24.95" customHeight="1" thickBot="1">
      <c r="A6" s="177"/>
      <c r="B6" s="1917"/>
      <c r="C6" s="1917"/>
      <c r="D6" s="1918" t="s">
        <v>520</v>
      </c>
      <c r="E6" s="1918"/>
      <c r="F6" s="1918"/>
      <c r="G6" s="1918"/>
      <c r="H6" s="1918"/>
      <c r="I6" s="1918"/>
      <c r="J6" s="1918"/>
      <c r="K6" s="1918" t="s">
        <v>1949</v>
      </c>
      <c r="L6" s="1918"/>
      <c r="M6" s="1918"/>
      <c r="N6" s="1918"/>
      <c r="O6" s="1918"/>
      <c r="P6" s="1918"/>
      <c r="Q6" s="1918"/>
      <c r="R6" s="1424" t="s">
        <v>1950</v>
      </c>
      <c r="S6" s="1422"/>
    </row>
    <row r="7" spans="1:20" s="1425" customFormat="1" ht="20.100000000000001" customHeight="1" thickTop="1">
      <c r="A7" s="177"/>
      <c r="B7" s="1917"/>
      <c r="C7" s="1917"/>
      <c r="D7" s="1919"/>
      <c r="E7" s="1920" t="s">
        <v>1951</v>
      </c>
      <c r="F7" s="1920"/>
      <c r="G7" s="1920"/>
      <c r="H7" s="1920" t="s">
        <v>1952</v>
      </c>
      <c r="I7" s="1920"/>
      <c r="J7" s="1920"/>
      <c r="K7" s="1921"/>
      <c r="L7" s="1920" t="s">
        <v>1953</v>
      </c>
      <c r="M7" s="1920"/>
      <c r="N7" s="1920"/>
      <c r="O7" s="1920" t="s">
        <v>1954</v>
      </c>
      <c r="P7" s="1920"/>
      <c r="Q7" s="1920"/>
      <c r="R7" s="1914" t="s">
        <v>1955</v>
      </c>
      <c r="S7" s="1422"/>
    </row>
    <row r="8" spans="1:20" s="1426" customFormat="1" ht="24.95" customHeight="1">
      <c r="A8" s="177"/>
      <c r="B8" s="1917"/>
      <c r="C8" s="1917"/>
      <c r="D8" s="1919"/>
      <c r="E8" s="1911"/>
      <c r="F8" s="1912" t="s">
        <v>1956</v>
      </c>
      <c r="G8" s="1912" t="s">
        <v>1957</v>
      </c>
      <c r="H8" s="1915"/>
      <c r="I8" s="1912" t="s">
        <v>1956</v>
      </c>
      <c r="J8" s="1912" t="s">
        <v>1958</v>
      </c>
      <c r="K8" s="1921"/>
      <c r="L8" s="1915"/>
      <c r="M8" s="1912" t="s">
        <v>1956</v>
      </c>
      <c r="N8" s="1912" t="s">
        <v>1957</v>
      </c>
      <c r="O8" s="1911"/>
      <c r="P8" s="1912" t="s">
        <v>1956</v>
      </c>
      <c r="Q8" s="1912" t="s">
        <v>1958</v>
      </c>
      <c r="R8" s="1914"/>
      <c r="S8" s="1422"/>
    </row>
    <row r="9" spans="1:20" s="1426" customFormat="1" ht="58.5" customHeight="1">
      <c r="A9" s="177"/>
      <c r="B9" s="1917"/>
      <c r="C9" s="1917"/>
      <c r="D9" s="1919"/>
      <c r="E9" s="1911"/>
      <c r="F9" s="1912"/>
      <c r="G9" s="1912"/>
      <c r="H9" s="1915"/>
      <c r="I9" s="1912"/>
      <c r="J9" s="1912"/>
      <c r="K9" s="1921"/>
      <c r="L9" s="1915"/>
      <c r="M9" s="1912"/>
      <c r="N9" s="1912"/>
      <c r="O9" s="1911"/>
      <c r="P9" s="1912"/>
      <c r="Q9" s="1912"/>
      <c r="R9" s="1914"/>
      <c r="S9" s="1422"/>
    </row>
    <row r="10" spans="1:20" s="1426" customFormat="1" ht="21" customHeight="1">
      <c r="B10" s="1913" t="s">
        <v>1959</v>
      </c>
      <c r="C10" s="1913"/>
      <c r="D10" s="1427">
        <v>0</v>
      </c>
      <c r="E10" s="1427">
        <v>0</v>
      </c>
      <c r="F10" s="1427">
        <v>0</v>
      </c>
      <c r="G10" s="1427">
        <v>0</v>
      </c>
      <c r="H10" s="1427">
        <v>0</v>
      </c>
      <c r="I10" s="1427">
        <v>0</v>
      </c>
      <c r="J10" s="1427">
        <v>0</v>
      </c>
      <c r="K10" s="1427">
        <v>0</v>
      </c>
      <c r="L10" s="1427">
        <v>0</v>
      </c>
      <c r="M10" s="1427">
        <v>0</v>
      </c>
      <c r="N10" s="1427">
        <v>0</v>
      </c>
      <c r="O10" s="1427">
        <v>0</v>
      </c>
      <c r="P10" s="1427">
        <v>0</v>
      </c>
      <c r="Q10" s="1427">
        <v>0</v>
      </c>
      <c r="R10" s="1427">
        <v>0</v>
      </c>
    </row>
    <row r="11" spans="1:20" s="1426" customFormat="1" ht="21" customHeight="1">
      <c r="B11" s="1909" t="s">
        <v>1960</v>
      </c>
      <c r="C11" s="1909"/>
      <c r="D11" s="1429">
        <v>0</v>
      </c>
      <c r="E11" s="1429">
        <v>0</v>
      </c>
      <c r="F11" s="1429">
        <v>0</v>
      </c>
      <c r="G11" s="1429">
        <v>0</v>
      </c>
      <c r="H11" s="1429">
        <v>0</v>
      </c>
      <c r="I11" s="1429">
        <v>0</v>
      </c>
      <c r="J11" s="1429">
        <v>0</v>
      </c>
      <c r="K11" s="1429">
        <v>0</v>
      </c>
      <c r="L11" s="1429">
        <v>0</v>
      </c>
      <c r="M11" s="1429">
        <v>0</v>
      </c>
      <c r="N11" s="1429">
        <v>0</v>
      </c>
      <c r="O11" s="1429">
        <v>0</v>
      </c>
      <c r="P11" s="1429">
        <v>0</v>
      </c>
      <c r="Q11" s="1429">
        <v>0</v>
      </c>
      <c r="R11" s="1429">
        <v>0</v>
      </c>
    </row>
    <row r="12" spans="1:20" s="1426" customFormat="1" ht="21" customHeight="1">
      <c r="B12" s="1909" t="s">
        <v>1961</v>
      </c>
      <c r="C12" s="1909"/>
      <c r="D12" s="1429">
        <v>0</v>
      </c>
      <c r="E12" s="1429">
        <v>0</v>
      </c>
      <c r="F12" s="1429">
        <v>0</v>
      </c>
      <c r="G12" s="1429">
        <v>0</v>
      </c>
      <c r="H12" s="1429">
        <v>0</v>
      </c>
      <c r="I12" s="1429">
        <v>0</v>
      </c>
      <c r="J12" s="1429">
        <v>0</v>
      </c>
      <c r="K12" s="1429">
        <v>0</v>
      </c>
      <c r="L12" s="1429">
        <v>0</v>
      </c>
      <c r="M12" s="1429">
        <v>0</v>
      </c>
      <c r="N12" s="1429">
        <v>0</v>
      </c>
      <c r="O12" s="1429">
        <v>0</v>
      </c>
      <c r="P12" s="1429">
        <v>0</v>
      </c>
      <c r="Q12" s="1429">
        <v>0</v>
      </c>
      <c r="R12" s="1429">
        <v>0</v>
      </c>
    </row>
    <row r="13" spans="1:20" s="1426" customFormat="1" ht="21" customHeight="1">
      <c r="B13" s="1909" t="s">
        <v>1962</v>
      </c>
      <c r="C13" s="1909"/>
      <c r="D13" s="1429">
        <v>0</v>
      </c>
      <c r="E13" s="1429">
        <v>0</v>
      </c>
      <c r="F13" s="1429">
        <v>0</v>
      </c>
      <c r="G13" s="1429">
        <v>0</v>
      </c>
      <c r="H13" s="1429">
        <v>0</v>
      </c>
      <c r="I13" s="1429">
        <v>0</v>
      </c>
      <c r="J13" s="1429">
        <v>0</v>
      </c>
      <c r="K13" s="1429">
        <v>0</v>
      </c>
      <c r="L13" s="1429">
        <v>0</v>
      </c>
      <c r="M13" s="1429">
        <v>0</v>
      </c>
      <c r="N13" s="1429">
        <v>0</v>
      </c>
      <c r="O13" s="1429">
        <v>0</v>
      </c>
      <c r="P13" s="1429">
        <v>0</v>
      </c>
      <c r="Q13" s="1429">
        <v>0</v>
      </c>
      <c r="R13" s="1429">
        <v>0</v>
      </c>
    </row>
    <row r="14" spans="1:20" s="1426" customFormat="1" ht="21" customHeight="1">
      <c r="B14" s="1909" t="s">
        <v>1963</v>
      </c>
      <c r="C14" s="1909"/>
      <c r="D14" s="1429">
        <v>0</v>
      </c>
      <c r="E14" s="1429">
        <v>0</v>
      </c>
      <c r="F14" s="1429">
        <v>0</v>
      </c>
      <c r="G14" s="1429">
        <v>0</v>
      </c>
      <c r="H14" s="1429">
        <v>0</v>
      </c>
      <c r="I14" s="1429">
        <v>0</v>
      </c>
      <c r="J14" s="1429">
        <v>0</v>
      </c>
      <c r="K14" s="1429">
        <v>0</v>
      </c>
      <c r="L14" s="1429">
        <v>0</v>
      </c>
      <c r="M14" s="1429">
        <v>0</v>
      </c>
      <c r="N14" s="1429">
        <v>0</v>
      </c>
      <c r="O14" s="1429">
        <v>0</v>
      </c>
      <c r="P14" s="1429">
        <v>0</v>
      </c>
      <c r="Q14" s="1429">
        <v>0</v>
      </c>
      <c r="R14" s="1429">
        <v>0</v>
      </c>
    </row>
    <row r="15" spans="1:20" s="1426" customFormat="1" ht="21" customHeight="1" thickBot="1">
      <c r="B15" s="1910" t="s">
        <v>1964</v>
      </c>
      <c r="C15" s="1910"/>
      <c r="D15" s="1431">
        <v>0</v>
      </c>
      <c r="E15" s="1431">
        <v>0</v>
      </c>
      <c r="F15" s="1431">
        <v>0</v>
      </c>
      <c r="G15" s="1431">
        <v>0</v>
      </c>
      <c r="H15" s="1431">
        <v>0</v>
      </c>
      <c r="I15" s="1431">
        <v>0</v>
      </c>
      <c r="J15" s="1431">
        <v>0</v>
      </c>
      <c r="K15" s="1431">
        <v>0</v>
      </c>
      <c r="L15" s="1431">
        <v>0</v>
      </c>
      <c r="M15" s="1431">
        <v>0</v>
      </c>
      <c r="N15" s="1431">
        <v>0</v>
      </c>
      <c r="O15" s="1431">
        <v>0</v>
      </c>
      <c r="P15" s="1431">
        <v>0</v>
      </c>
      <c r="Q15" s="1431">
        <v>0</v>
      </c>
      <c r="R15" s="1431">
        <v>0</v>
      </c>
    </row>
    <row r="16" spans="1:20" s="1433" customFormat="1" ht="15">
      <c r="B16" s="1434"/>
      <c r="C16" s="1434"/>
      <c r="D16" s="1435"/>
      <c r="E16" s="1435"/>
      <c r="F16" s="1435"/>
      <c r="G16" s="1435"/>
      <c r="H16" s="1435"/>
      <c r="I16" s="1435"/>
      <c r="J16" s="1435"/>
      <c r="K16" s="1435"/>
      <c r="L16" s="1435"/>
      <c r="M16" s="1435"/>
      <c r="N16" s="1435"/>
      <c r="O16" s="1435"/>
      <c r="P16" s="1435"/>
      <c r="Q16" s="1435"/>
      <c r="R16" s="1435"/>
    </row>
  </sheetData>
  <mergeCells count="29">
    <mergeCell ref="B1:C1"/>
    <mergeCell ref="B6:C9"/>
    <mergeCell ref="D6:J6"/>
    <mergeCell ref="K6:Q6"/>
    <mergeCell ref="D7:D9"/>
    <mergeCell ref="E7:G7"/>
    <mergeCell ref="H7:J7"/>
    <mergeCell ref="K7:K9"/>
    <mergeCell ref="L7:N7"/>
    <mergeCell ref="O7:Q7"/>
    <mergeCell ref="Q8:Q9"/>
    <mergeCell ref="R7:R9"/>
    <mergeCell ref="E8:E9"/>
    <mergeCell ref="F8:F9"/>
    <mergeCell ref="G8:G9"/>
    <mergeCell ref="H8:H9"/>
    <mergeCell ref="I8:I9"/>
    <mergeCell ref="J8:J9"/>
    <mergeCell ref="L8:L9"/>
    <mergeCell ref="M8:M9"/>
    <mergeCell ref="N8:N9"/>
    <mergeCell ref="B13:C13"/>
    <mergeCell ref="B14:C14"/>
    <mergeCell ref="B15:C15"/>
    <mergeCell ref="O8:O9"/>
    <mergeCell ref="P8:P9"/>
    <mergeCell ref="B10:C10"/>
    <mergeCell ref="B11:C11"/>
    <mergeCell ref="B12:C12"/>
  </mergeCells>
  <hyperlinks>
    <hyperlink ref="T2" location="Índice!A1" display="Voltar ao Índice" xr:uid="{F3FB6E89-A8DF-4D88-BE2D-A3FF086FB6DC}"/>
  </hyperlinks>
  <pageMargins left="0.70866141732283472" right="0.70866141732283472" top="0.74803149606299213" bottom="0.74803149606299213" header="0.31496062992125984" footer="0.31496062992125984"/>
  <pageSetup paperSize="9" orientation="portrait" horizontalDpi="90" verticalDpi="90" r:id="rId1"/>
  <headerFooter scaleWithDoc="0"/>
  <legacyDrawingHF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D96E6-7CF1-4C9A-AF17-F419E9207A87}">
  <dimension ref="B1:M28"/>
  <sheetViews>
    <sheetView showGridLines="0" zoomScale="90" zoomScaleNormal="90" workbookViewId="0">
      <selection activeCell="J2" sqref="J2"/>
    </sheetView>
  </sheetViews>
  <sheetFormatPr defaultColWidth="9.140625" defaultRowHeight="11.25"/>
  <cols>
    <col min="1" max="1" width="4.7109375" style="1437" customWidth="1"/>
    <col min="2" max="2" width="57.5703125" style="1437" customWidth="1"/>
    <col min="3" max="11" width="12.7109375" style="1437" customWidth="1"/>
    <col min="12" max="12" width="4.7109375" style="1437" customWidth="1"/>
    <col min="13" max="13" width="13.85546875" style="1437" customWidth="1"/>
    <col min="14" max="16384" width="9.140625" style="1437"/>
  </cols>
  <sheetData>
    <row r="1" spans="2:13" ht="18" customHeight="1">
      <c r="B1" s="1916" t="s">
        <v>1965</v>
      </c>
      <c r="C1" s="1916"/>
      <c r="D1" s="1414" t="s">
        <v>1966</v>
      </c>
      <c r="E1" s="1413"/>
      <c r="F1" s="1413"/>
      <c r="G1" s="1413"/>
      <c r="H1" s="1436"/>
      <c r="M1" s="66" t="s">
        <v>893</v>
      </c>
    </row>
    <row r="2" spans="2:13" ht="18" customHeight="1">
      <c r="B2" s="1415" t="s">
        <v>895</v>
      </c>
      <c r="C2" s="1416"/>
      <c r="D2" s="1438"/>
      <c r="E2" s="1418"/>
      <c r="F2" s="1418"/>
      <c r="G2" s="1418"/>
      <c r="H2" s="1436"/>
      <c r="M2" s="1419"/>
    </row>
    <row r="3" spans="2:13" ht="18" customHeight="1">
      <c r="B3" s="153" t="s">
        <v>1039</v>
      </c>
      <c r="C3" s="44"/>
      <c r="D3" s="44"/>
      <c r="E3" s="1436"/>
      <c r="F3" s="1436"/>
      <c r="G3" s="1436"/>
      <c r="H3" s="1436"/>
    </row>
    <row r="4" spans="2:13" ht="18" customHeight="1">
      <c r="B4" s="153"/>
      <c r="C4" s="44"/>
      <c r="D4" s="44"/>
      <c r="E4" s="1436"/>
      <c r="F4" s="1436"/>
      <c r="G4" s="1436"/>
      <c r="H4" s="1436"/>
    </row>
    <row r="5" spans="2:13" s="1440" customFormat="1" ht="20.100000000000001" customHeight="1">
      <c r="B5" s="1439"/>
      <c r="C5" s="1421" t="s">
        <v>4</v>
      </c>
      <c r="D5" s="1421" t="s">
        <v>5</v>
      </c>
      <c r="E5" s="1421" t="s">
        <v>6</v>
      </c>
      <c r="F5" s="1421" t="s">
        <v>41</v>
      </c>
      <c r="G5" s="1421" t="s">
        <v>42</v>
      </c>
      <c r="H5" s="1421" t="s">
        <v>96</v>
      </c>
      <c r="I5" s="1421" t="s">
        <v>97</v>
      </c>
      <c r="J5" s="1421" t="s">
        <v>98</v>
      </c>
      <c r="K5" s="1421" t="s">
        <v>226</v>
      </c>
    </row>
    <row r="6" spans="2:13" s="1440" customFormat="1" ht="20.100000000000001" customHeight="1">
      <c r="B6" s="1926"/>
      <c r="C6" s="1927" t="s">
        <v>624</v>
      </c>
      <c r="D6" s="1929" t="s">
        <v>520</v>
      </c>
      <c r="E6" s="1929"/>
      <c r="F6" s="1929"/>
      <c r="G6" s="1929"/>
      <c r="H6" s="1929"/>
      <c r="I6" s="1929"/>
      <c r="J6" s="1929"/>
      <c r="K6" s="1929"/>
    </row>
    <row r="7" spans="2:13" s="1440" customFormat="1" ht="20.100000000000001" customHeight="1">
      <c r="B7" s="1926"/>
      <c r="C7" s="1928"/>
      <c r="D7" s="1924"/>
      <c r="E7" s="1930" t="s">
        <v>1967</v>
      </c>
      <c r="F7" s="1930" t="s">
        <v>1968</v>
      </c>
      <c r="G7" s="1929" t="s">
        <v>1969</v>
      </c>
      <c r="H7" s="1929"/>
      <c r="I7" s="1929"/>
      <c r="J7" s="1929"/>
      <c r="K7" s="1929"/>
    </row>
    <row r="8" spans="2:13" s="1440" customFormat="1" ht="20.100000000000001" customHeight="1">
      <c r="B8" s="1926"/>
      <c r="C8" s="1928"/>
      <c r="D8" s="1924"/>
      <c r="E8" s="1922"/>
      <c r="F8" s="1922"/>
      <c r="G8" s="1924" t="s">
        <v>1970</v>
      </c>
      <c r="H8" s="1922" t="s">
        <v>1971</v>
      </c>
      <c r="I8" s="1922" t="s">
        <v>1972</v>
      </c>
      <c r="J8" s="1922" t="s">
        <v>1973</v>
      </c>
      <c r="K8" s="1924" t="s">
        <v>1974</v>
      </c>
    </row>
    <row r="9" spans="2:13" s="1440" customFormat="1" ht="20.100000000000001" customHeight="1" thickBot="1">
      <c r="B9" s="1926"/>
      <c r="C9" s="1928"/>
      <c r="D9" s="1924"/>
      <c r="E9" s="1923"/>
      <c r="F9" s="1923"/>
      <c r="G9" s="1925"/>
      <c r="H9" s="1923"/>
      <c r="I9" s="1923"/>
      <c r="J9" s="1923"/>
      <c r="K9" s="1925"/>
      <c r="M9" s="1439"/>
    </row>
    <row r="10" spans="2:13" s="1440" customFormat="1" ht="20.100000000000001" customHeight="1">
      <c r="B10" s="1441" t="s">
        <v>1975</v>
      </c>
      <c r="C10" s="1442">
        <v>117913</v>
      </c>
      <c r="D10" s="1442">
        <v>8626118.2285699993</v>
      </c>
      <c r="E10" s="1443"/>
      <c r="F10" s="1443"/>
      <c r="G10" s="1443"/>
      <c r="H10" s="1443"/>
      <c r="I10" s="1443"/>
      <c r="J10" s="1443"/>
      <c r="K10" s="1443"/>
      <c r="M10" s="1444"/>
    </row>
    <row r="11" spans="2:13" s="1440" customFormat="1" ht="20.100000000000001" customHeight="1">
      <c r="B11" s="1445" t="s">
        <v>1976</v>
      </c>
      <c r="C11" s="1430">
        <v>117913</v>
      </c>
      <c r="D11" s="1430">
        <v>8626118.2285699993</v>
      </c>
      <c r="E11" s="1430">
        <v>8158890.4534299998</v>
      </c>
      <c r="F11" s="1430">
        <v>8626118.2285699993</v>
      </c>
      <c r="G11" s="1430">
        <v>0</v>
      </c>
      <c r="H11" s="1430">
        <v>0</v>
      </c>
      <c r="I11" s="1430">
        <v>0</v>
      </c>
      <c r="J11" s="1430">
        <v>0</v>
      </c>
      <c r="K11" s="1430">
        <v>0</v>
      </c>
      <c r="M11" s="1444"/>
    </row>
    <row r="12" spans="2:13" s="1440" customFormat="1" ht="20.100000000000001" customHeight="1">
      <c r="B12" s="1445" t="s">
        <v>1977</v>
      </c>
      <c r="C12" s="1446"/>
      <c r="D12" s="1430">
        <v>4417087.4568700008</v>
      </c>
      <c r="E12" s="1430">
        <v>3949859.6817300008</v>
      </c>
      <c r="F12" s="1430">
        <v>4417087.4568700008</v>
      </c>
      <c r="G12" s="1430">
        <v>0</v>
      </c>
      <c r="H12" s="1430">
        <v>0</v>
      </c>
      <c r="I12" s="1430">
        <v>0</v>
      </c>
      <c r="J12" s="1430">
        <v>0</v>
      </c>
      <c r="K12" s="1430">
        <v>0</v>
      </c>
      <c r="M12" s="1444"/>
    </row>
    <row r="13" spans="2:13" s="1440" customFormat="1" ht="20.100000000000001" customHeight="1">
      <c r="B13" s="1445" t="s">
        <v>1978</v>
      </c>
      <c r="C13" s="1446"/>
      <c r="D13" s="1430">
        <v>3875782.2647199989</v>
      </c>
      <c r="E13" s="1430">
        <v>3590732.4167099991</v>
      </c>
      <c r="F13" s="1430">
        <v>3875782.2647199989</v>
      </c>
      <c r="G13" s="1430">
        <v>0</v>
      </c>
      <c r="H13" s="1430">
        <v>0</v>
      </c>
      <c r="I13" s="1430">
        <v>0</v>
      </c>
      <c r="J13" s="1430">
        <v>0</v>
      </c>
      <c r="K13" s="1430">
        <v>0</v>
      </c>
      <c r="M13" s="1444"/>
    </row>
    <row r="14" spans="2:13" s="1440" customFormat="1" ht="20.100000000000001" customHeight="1">
      <c r="B14" s="1445" t="s">
        <v>1979</v>
      </c>
      <c r="C14" s="1446"/>
      <c r="D14" s="1430">
        <v>4141382.2470700005</v>
      </c>
      <c r="E14" s="1430">
        <v>4141382.2470700005</v>
      </c>
      <c r="F14" s="1430">
        <v>4141382.2470700005</v>
      </c>
      <c r="G14" s="1430">
        <v>0</v>
      </c>
      <c r="H14" s="1430">
        <v>0</v>
      </c>
      <c r="I14" s="1430">
        <v>0</v>
      </c>
      <c r="J14" s="1430">
        <v>0</v>
      </c>
      <c r="K14" s="1430">
        <v>0</v>
      </c>
      <c r="M14" s="1444"/>
    </row>
    <row r="15" spans="2:13" s="1440" customFormat="1" ht="20.100000000000001" customHeight="1">
      <c r="B15" s="1445" t="s">
        <v>1980</v>
      </c>
      <c r="C15" s="1446"/>
      <c r="D15" s="1430">
        <v>3789598.6619900009</v>
      </c>
      <c r="E15" s="1430">
        <v>3789598.6619900009</v>
      </c>
      <c r="F15" s="1430">
        <v>3789598.6619900009</v>
      </c>
      <c r="G15" s="1430">
        <v>0</v>
      </c>
      <c r="H15" s="1430">
        <v>0</v>
      </c>
      <c r="I15" s="1430">
        <v>0</v>
      </c>
      <c r="J15" s="1430">
        <v>0</v>
      </c>
      <c r="K15" s="1430">
        <v>0</v>
      </c>
      <c r="M15" s="1444"/>
    </row>
    <row r="16" spans="2:13" s="1440" customFormat="1" ht="20.100000000000001" customHeight="1" thickBot="1">
      <c r="B16" s="1447" t="s">
        <v>1981</v>
      </c>
      <c r="C16" s="1448"/>
      <c r="D16" s="1432">
        <v>1577218.4688600001</v>
      </c>
      <c r="E16" s="1432">
        <v>1577218.4688600001</v>
      </c>
      <c r="F16" s="1432">
        <v>1577218.4688600001</v>
      </c>
      <c r="G16" s="1432">
        <v>0</v>
      </c>
      <c r="H16" s="1432">
        <v>0</v>
      </c>
      <c r="I16" s="1432">
        <v>0</v>
      </c>
      <c r="J16" s="1432">
        <v>0</v>
      </c>
      <c r="K16" s="1432">
        <v>0</v>
      </c>
      <c r="M16" s="1444"/>
    </row>
    <row r="17" s="1449" customFormat="1"/>
    <row r="18" s="1449" customFormat="1"/>
    <row r="19" s="1449" customFormat="1"/>
    <row r="20" s="1450" customFormat="1"/>
    <row r="21" s="1450" customFormat="1"/>
    <row r="22" s="1450" customFormat="1"/>
    <row r="23" s="1450" customFormat="1"/>
    <row r="24" s="1450" customFormat="1"/>
    <row r="25" s="1450" customFormat="1"/>
    <row r="26" s="1450" customFormat="1"/>
    <row r="27" s="1450" customFormat="1"/>
    <row r="28" s="1450" customFormat="1"/>
  </sheetData>
  <mergeCells count="13">
    <mergeCell ref="I8:I9"/>
    <mergeCell ref="J8:J9"/>
    <mergeCell ref="K8:K9"/>
    <mergeCell ref="B1:C1"/>
    <mergeCell ref="B6:B9"/>
    <mergeCell ref="C6:C9"/>
    <mergeCell ref="D6:K6"/>
    <mergeCell ref="D7:D9"/>
    <mergeCell ref="E7:E9"/>
    <mergeCell ref="F7:F9"/>
    <mergeCell ref="G7:K7"/>
    <mergeCell ref="G8:G9"/>
    <mergeCell ref="H8:H9"/>
  </mergeCells>
  <hyperlinks>
    <hyperlink ref="M1" location="Índice!A1" display="Voltar ao Índice" xr:uid="{472B4AE7-34B5-4311-BD7E-8F2047C90B94}"/>
  </hyperlinks>
  <pageMargins left="0.7" right="0.7" top="0.75" bottom="0.75" header="0.3" footer="0.3"/>
  <pageSetup paperSize="9" orientation="portrait" verticalDpi="90" r:id="rId1"/>
  <headerFooter scaleWithDoc="0">
    <oddHeader>&amp;R&amp;G</oddHeader>
  </headerFooter>
  <legacyDrawingHF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61B01-3996-4A36-9FBF-3CBBC4809D2E}">
  <sheetPr>
    <pageSetUpPr fitToPage="1"/>
  </sheetPr>
  <dimension ref="B1:H13"/>
  <sheetViews>
    <sheetView showGridLines="0" zoomScale="90" zoomScaleNormal="90" workbookViewId="0">
      <selection activeCell="J2" sqref="J2"/>
    </sheetView>
  </sheetViews>
  <sheetFormatPr defaultColWidth="9.140625" defaultRowHeight="11.25"/>
  <cols>
    <col min="1" max="1" width="4.7109375" style="43" customWidth="1"/>
    <col min="2" max="2" width="59.5703125" style="43" customWidth="1"/>
    <col min="3" max="3" width="24.7109375" style="43" customWidth="1"/>
    <col min="4" max="4" width="20.140625" style="43" customWidth="1"/>
    <col min="5" max="5" width="32.85546875" style="43" customWidth="1"/>
    <col min="6" max="6" width="24.7109375" style="43" customWidth="1"/>
    <col min="7" max="7" width="4.7109375" style="43" customWidth="1"/>
    <col min="8" max="8" width="13.7109375" style="43" customWidth="1"/>
    <col min="9" max="16384" width="9.140625" style="43"/>
  </cols>
  <sheetData>
    <row r="1" spans="2:8" ht="14.25" customHeight="1">
      <c r="B1" s="1916" t="s">
        <v>1982</v>
      </c>
      <c r="C1" s="1916"/>
      <c r="D1" s="1414"/>
      <c r="E1" s="1413"/>
      <c r="F1" s="1413"/>
      <c r="H1" s="66" t="s">
        <v>893</v>
      </c>
    </row>
    <row r="2" spans="2:8" ht="33" customHeight="1">
      <c r="B2" s="1931" t="s">
        <v>897</v>
      </c>
      <c r="C2" s="1932"/>
      <c r="D2" s="1932"/>
      <c r="E2" s="1932"/>
      <c r="F2" s="1932"/>
      <c r="H2" s="1419"/>
    </row>
    <row r="3" spans="2:8" ht="20.100000000000001" customHeight="1">
      <c r="B3" s="153" t="s">
        <v>1039</v>
      </c>
      <c r="C3" s="44"/>
      <c r="D3" s="44"/>
      <c r="E3" s="1436"/>
      <c r="F3" s="1436"/>
    </row>
    <row r="4" spans="2:8" s="410" customFormat="1" ht="20.100000000000001" customHeight="1">
      <c r="B4" s="1451"/>
      <c r="C4" s="1452" t="s">
        <v>4</v>
      </c>
      <c r="D4" s="1452" t="s">
        <v>5</v>
      </c>
      <c r="E4" s="1452" t="s">
        <v>6</v>
      </c>
      <c r="F4" s="1452" t="s">
        <v>41</v>
      </c>
    </row>
    <row r="5" spans="2:8" s="1456" customFormat="1" ht="24.95" customHeight="1">
      <c r="B5" s="1453"/>
      <c r="C5" s="1454" t="s">
        <v>520</v>
      </c>
      <c r="D5" s="1455"/>
      <c r="E5" s="1454" t="s">
        <v>1983</v>
      </c>
      <c r="F5" s="1454" t="s">
        <v>520</v>
      </c>
    </row>
    <row r="6" spans="2:8" s="1456" customFormat="1" ht="24.95" customHeight="1">
      <c r="B6" s="1453"/>
      <c r="C6" s="1457"/>
      <c r="D6" s="1458" t="s">
        <v>1984</v>
      </c>
      <c r="E6" s="1457" t="s">
        <v>1985</v>
      </c>
      <c r="F6" s="1457" t="s">
        <v>1986</v>
      </c>
    </row>
    <row r="7" spans="2:8" s="410" customFormat="1" ht="20.100000000000001" customHeight="1">
      <c r="B7" s="1459" t="s">
        <v>1987</v>
      </c>
      <c r="C7" s="1428">
        <v>2364357.4599100002</v>
      </c>
      <c r="D7" s="1428">
        <v>2427.1909700000001</v>
      </c>
      <c r="E7" s="1428">
        <v>1724159.068426</v>
      </c>
      <c r="F7" s="1428">
        <v>17679.190210000001</v>
      </c>
    </row>
    <row r="8" spans="2:8" s="410" customFormat="1" ht="20.100000000000001" customHeight="1">
      <c r="B8" s="1445" t="s">
        <v>1960</v>
      </c>
      <c r="C8" s="1430">
        <v>12240.103910000002</v>
      </c>
      <c r="D8" s="1446"/>
      <c r="E8" s="1446"/>
      <c r="F8" s="1430">
        <v>78.233530000000002</v>
      </c>
    </row>
    <row r="9" spans="2:8" s="410" customFormat="1" ht="20.100000000000001" customHeight="1">
      <c r="B9" s="1445" t="s">
        <v>1988</v>
      </c>
      <c r="C9" s="1430">
        <v>232.99182999999999</v>
      </c>
      <c r="D9" s="1446"/>
      <c r="E9" s="1446"/>
      <c r="F9" s="1430">
        <v>0</v>
      </c>
    </row>
    <row r="10" spans="2:8" s="410" customFormat="1" ht="20.100000000000001" customHeight="1">
      <c r="B10" s="1445" t="s">
        <v>1962</v>
      </c>
      <c r="C10" s="1430">
        <v>2351604.6948700007</v>
      </c>
      <c r="D10" s="1430">
        <v>2427.1909700000001</v>
      </c>
      <c r="E10" s="1430">
        <v>1712883.338801</v>
      </c>
      <c r="F10" s="1430">
        <v>17594.89604</v>
      </c>
    </row>
    <row r="11" spans="2:8" s="410" customFormat="1" ht="20.100000000000001" customHeight="1">
      <c r="B11" s="1445" t="s">
        <v>1989</v>
      </c>
      <c r="C11" s="1430">
        <v>2162872.5549800005</v>
      </c>
      <c r="D11" s="1446"/>
      <c r="E11" s="1446"/>
      <c r="F11" s="1430">
        <v>17594.89604</v>
      </c>
    </row>
    <row r="12" spans="2:8" s="410" customFormat="1" ht="20.100000000000001" customHeight="1" thickBot="1">
      <c r="B12" s="1447" t="s">
        <v>1990</v>
      </c>
      <c r="C12" s="1432">
        <v>81558.818120000011</v>
      </c>
      <c r="D12" s="1448"/>
      <c r="E12" s="1448"/>
      <c r="F12" s="1432">
        <v>640.61289999999997</v>
      </c>
    </row>
    <row r="13" spans="2:8" s="410" customFormat="1" ht="12">
      <c r="B13" s="1460"/>
      <c r="C13" s="1460"/>
    </row>
  </sheetData>
  <mergeCells count="2">
    <mergeCell ref="B1:C1"/>
    <mergeCell ref="B2:F2"/>
  </mergeCells>
  <hyperlinks>
    <hyperlink ref="H1" location="Índice!A1" display="Voltar ao Índice" xr:uid="{F3FBF6C3-B816-4171-94E9-BEC5E021450E}"/>
  </hyperlinks>
  <printOptions horizontalCentered="1"/>
  <pageMargins left="0.23622047244094491" right="0.23622047244094491" top="0.74803149606299213" bottom="0.74803149606299213" header="0.31496062992125984" footer="0.31496062992125984"/>
  <pageSetup paperSize="9" scale="47" fitToHeight="0" orientation="landscape" cellComments="asDisplayed" r:id="rId1"/>
  <headerFooter scaleWithDoc="0" alignWithMargins="0">
    <oddHeader>&amp;CEN
ANNEX IV&amp;R&amp;G</oddHeader>
    <oddFooter>&amp;C&amp;P</oddFooter>
  </headerFooter>
  <legacyDrawingHF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4C484-C546-4EEA-968F-941C6BFF0FBC}">
  <dimension ref="A1:I32"/>
  <sheetViews>
    <sheetView showGridLines="0" zoomScale="90" zoomScaleNormal="90" workbookViewId="0">
      <selection activeCell="J2" sqref="J2"/>
    </sheetView>
  </sheetViews>
  <sheetFormatPr defaultColWidth="9.140625" defaultRowHeight="12.75"/>
  <cols>
    <col min="1" max="1" width="4.7109375" style="44" customWidth="1"/>
    <col min="2" max="2" width="10.5703125" style="1339" customWidth="1"/>
    <col min="3" max="6" width="22" style="1339" customWidth="1"/>
    <col min="7" max="7" width="15.7109375" style="1339" customWidth="1"/>
    <col min="8" max="8" width="4.7109375" style="44" customWidth="1"/>
    <col min="9" max="9" width="12.7109375" style="1339" customWidth="1"/>
    <col min="10" max="16384" width="9.140625" style="1339"/>
  </cols>
  <sheetData>
    <row r="1" spans="1:9" s="99" customFormat="1" ht="18.75">
      <c r="A1" s="44"/>
      <c r="B1" s="1933" t="s">
        <v>1921</v>
      </c>
      <c r="C1" s="1933"/>
      <c r="D1" s="1933"/>
      <c r="E1" s="1933"/>
      <c r="F1" s="1933"/>
      <c r="G1" s="1933"/>
      <c r="H1" s="44"/>
      <c r="I1" s="1337" t="s">
        <v>1839</v>
      </c>
    </row>
    <row r="2" spans="1:9" ht="15" customHeight="1">
      <c r="A2" s="425"/>
      <c r="B2" s="153" t="s">
        <v>1840</v>
      </c>
      <c r="C2" s="1338"/>
      <c r="D2" s="1338"/>
      <c r="H2" s="425"/>
    </row>
    <row r="3" spans="1:9" ht="15" customHeight="1" thickBot="1">
      <c r="A3" s="56"/>
      <c r="B3" s="1340"/>
      <c r="G3" s="1341"/>
      <c r="H3" s="56"/>
    </row>
    <row r="4" spans="1:9" s="99" customFormat="1" ht="30" customHeight="1">
      <c r="A4" s="56"/>
      <c r="B4" s="1342"/>
      <c r="C4" s="709" t="s">
        <v>1922</v>
      </c>
      <c r="D4" s="709" t="s">
        <v>1923</v>
      </c>
      <c r="E4" s="709" t="s">
        <v>1924</v>
      </c>
      <c r="F4" s="709" t="s">
        <v>1925</v>
      </c>
      <c r="G4" s="709" t="s">
        <v>40</v>
      </c>
      <c r="H4" s="56"/>
      <c r="I4" s="126"/>
    </row>
    <row r="5" spans="1:9" s="99" customFormat="1" ht="20.100000000000001" customHeight="1">
      <c r="A5" s="425"/>
      <c r="B5" s="634" t="s">
        <v>1228</v>
      </c>
      <c r="C5" s="1343">
        <v>4.4999999999999998E-2</v>
      </c>
      <c r="D5" s="902">
        <v>1.40625E-2</v>
      </c>
      <c r="E5" s="903">
        <v>2.5000000000000001E-2</v>
      </c>
      <c r="F5" s="903">
        <v>7.4999999999999997E-3</v>
      </c>
      <c r="G5" s="1344">
        <v>9.1562499999999991E-2</v>
      </c>
      <c r="H5" s="425"/>
      <c r="I5" s="126"/>
    </row>
    <row r="6" spans="1:9" s="99" customFormat="1" ht="20.100000000000001" customHeight="1">
      <c r="A6" s="425"/>
      <c r="B6" s="635" t="s">
        <v>1229</v>
      </c>
      <c r="C6" s="1345">
        <v>0.06</v>
      </c>
      <c r="D6" s="904">
        <v>1.8750000000000003E-2</v>
      </c>
      <c r="E6" s="905">
        <v>2.5000000000000001E-2</v>
      </c>
      <c r="F6" s="905">
        <v>7.4999999999999997E-3</v>
      </c>
      <c r="G6" s="1346">
        <v>0.11125000000000002</v>
      </c>
      <c r="H6" s="425"/>
    </row>
    <row r="7" spans="1:9" s="99" customFormat="1" ht="20.100000000000001" customHeight="1" thickBot="1">
      <c r="A7" s="425"/>
      <c r="B7" s="636" t="s">
        <v>40</v>
      </c>
      <c r="C7" s="1347">
        <v>0.08</v>
      </c>
      <c r="D7" s="906">
        <v>2.5000000000000001E-2</v>
      </c>
      <c r="E7" s="907">
        <v>2.5000000000000001E-2</v>
      </c>
      <c r="F7" s="907">
        <v>7.4999999999999997E-3</v>
      </c>
      <c r="G7" s="907">
        <v>0.13750000000000001</v>
      </c>
      <c r="H7" s="425"/>
    </row>
    <row r="8" spans="1:9">
      <c r="A8" s="425"/>
      <c r="H8" s="425"/>
    </row>
    <row r="9" spans="1:9">
      <c r="A9" s="425"/>
      <c r="H9" s="425"/>
    </row>
    <row r="10" spans="1:9">
      <c r="A10" s="425"/>
      <c r="B10" s="1348"/>
      <c r="H10" s="425"/>
    </row>
    <row r="11" spans="1:9">
      <c r="A11" s="425"/>
      <c r="B11" s="1348"/>
      <c r="H11" s="425"/>
    </row>
    <row r="12" spans="1:9">
      <c r="A12" s="425"/>
      <c r="H12" s="425"/>
    </row>
    <row r="13" spans="1:9">
      <c r="A13" s="425"/>
      <c r="H13" s="425"/>
    </row>
    <row r="14" spans="1:9">
      <c r="A14" s="425"/>
      <c r="H14" s="425"/>
    </row>
    <row r="15" spans="1:9">
      <c r="A15" s="425"/>
      <c r="H15" s="425"/>
    </row>
    <row r="16" spans="1:9">
      <c r="A16" s="425"/>
      <c r="H16" s="425"/>
    </row>
    <row r="17" spans="1:8">
      <c r="A17" s="425"/>
      <c r="H17" s="425"/>
    </row>
    <row r="18" spans="1:8">
      <c r="A18" s="425"/>
      <c r="H18" s="425"/>
    </row>
    <row r="19" spans="1:8">
      <c r="A19" s="425"/>
      <c r="H19" s="425"/>
    </row>
    <row r="20" spans="1:8">
      <c r="A20" s="425"/>
      <c r="H20" s="425"/>
    </row>
    <row r="21" spans="1:8">
      <c r="A21" s="425"/>
      <c r="H21" s="425"/>
    </row>
    <row r="22" spans="1:8">
      <c r="A22" s="425"/>
      <c r="H22" s="425"/>
    </row>
    <row r="23" spans="1:8">
      <c r="A23" s="425"/>
      <c r="H23" s="425"/>
    </row>
    <row r="24" spans="1:8">
      <c r="A24" s="425"/>
      <c r="H24" s="425"/>
    </row>
    <row r="25" spans="1:8">
      <c r="A25" s="425"/>
      <c r="H25" s="425"/>
    </row>
    <row r="26" spans="1:8">
      <c r="A26" s="425"/>
      <c r="H26" s="425"/>
    </row>
    <row r="27" spans="1:8">
      <c r="A27" s="425"/>
      <c r="H27" s="425"/>
    </row>
    <row r="28" spans="1:8">
      <c r="A28" s="425"/>
      <c r="H28" s="425"/>
    </row>
    <row r="29" spans="1:8">
      <c r="A29" s="425"/>
      <c r="H29" s="425"/>
    </row>
    <row r="30" spans="1:8">
      <c r="A30" s="425"/>
      <c r="H30" s="425"/>
    </row>
    <row r="31" spans="1:8">
      <c r="A31" s="425"/>
      <c r="H31" s="425"/>
    </row>
    <row r="32" spans="1:8">
      <c r="A32" s="57"/>
      <c r="H32" s="57"/>
    </row>
  </sheetData>
  <mergeCells count="1">
    <mergeCell ref="B1:G1"/>
  </mergeCells>
  <hyperlinks>
    <hyperlink ref="I1" location="INDEX!B10" display="Back to index" xr:uid="{3D55E660-B221-49D5-AD27-6DE95ABEBE93}"/>
  </hyperlink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20B32-DA23-42EC-BE80-6106F79B03CA}">
  <dimension ref="B1:N22"/>
  <sheetViews>
    <sheetView showGridLines="0" showZeros="0" zoomScale="90" zoomScaleNormal="90" workbookViewId="0">
      <selection activeCell="J2" sqref="J2"/>
    </sheetView>
  </sheetViews>
  <sheetFormatPr defaultColWidth="9.140625" defaultRowHeight="15" customHeight="1"/>
  <cols>
    <col min="1" max="1" width="4.7109375" style="47" customWidth="1"/>
    <col min="2" max="2" width="41.28515625" style="47" customWidth="1"/>
    <col min="3" max="8" width="14.7109375" style="47" customWidth="1"/>
    <col min="9" max="9" width="4.7109375" style="47" customWidth="1"/>
    <col min="10" max="10" width="13.5703125" style="47" customWidth="1"/>
    <col min="11" max="11" width="12.7109375" style="48" customWidth="1"/>
    <col min="12" max="16384" width="9.140625" style="47"/>
  </cols>
  <sheetData>
    <row r="1" spans="2:14" ht="15" customHeight="1">
      <c r="B1" s="1934" t="s">
        <v>898</v>
      </c>
      <c r="C1" s="1934"/>
      <c r="D1" s="1934"/>
      <c r="E1" s="1934"/>
      <c r="F1" s="1934"/>
      <c r="G1" s="1934"/>
      <c r="H1" s="46"/>
    </row>
    <row r="2" spans="2:14" ht="13.5" customHeight="1">
      <c r="B2" s="153" t="s">
        <v>1039</v>
      </c>
      <c r="C2" s="45"/>
      <c r="D2" s="45"/>
      <c r="E2" s="45"/>
      <c r="F2" s="45"/>
      <c r="G2" s="45"/>
      <c r="H2" s="46"/>
    </row>
    <row r="3" spans="2:14" ht="15" customHeight="1">
      <c r="B3" s="49"/>
      <c r="C3" s="50"/>
      <c r="D3" s="50"/>
      <c r="E3" s="50"/>
      <c r="F3" s="50"/>
      <c r="J3" s="66" t="s">
        <v>893</v>
      </c>
      <c r="K3" s="47"/>
    </row>
    <row r="4" spans="2:14" s="411" customFormat="1" ht="20.100000000000001" customHeight="1">
      <c r="C4" s="1937" t="s">
        <v>899</v>
      </c>
      <c r="D4" s="1937"/>
      <c r="E4" s="1937"/>
      <c r="F4" s="1938" t="s">
        <v>900</v>
      </c>
      <c r="G4" s="1938"/>
      <c r="H4" s="1938"/>
      <c r="J4" s="412"/>
      <c r="K4" s="413"/>
    </row>
    <row r="5" spans="2:14" s="412" customFormat="1" ht="20.100000000000001" customHeight="1">
      <c r="C5" s="414" t="s">
        <v>1915</v>
      </c>
      <c r="D5" s="414" t="s">
        <v>1920</v>
      </c>
      <c r="E5" s="414" t="s">
        <v>1824</v>
      </c>
      <c r="F5" s="414" t="s">
        <v>1915</v>
      </c>
      <c r="G5" s="414" t="s">
        <v>1920</v>
      </c>
      <c r="H5" s="414" t="s">
        <v>1824</v>
      </c>
      <c r="K5" s="413"/>
    </row>
    <row r="6" spans="2:14" s="155" customFormat="1" ht="20.100000000000001" customHeight="1" thickBot="1">
      <c r="B6" s="408" t="s">
        <v>901</v>
      </c>
      <c r="C6" s="408"/>
      <c r="D6" s="408"/>
      <c r="E6" s="408"/>
      <c r="F6" s="408"/>
      <c r="G6" s="408"/>
      <c r="H6" s="408"/>
      <c r="I6" s="395"/>
      <c r="J6" s="412"/>
    </row>
    <row r="7" spans="2:14" s="411" customFormat="1" ht="20.100000000000001" customHeight="1">
      <c r="B7" s="807" t="s">
        <v>902</v>
      </c>
      <c r="C7" s="1162">
        <v>5874921.7199999997</v>
      </c>
      <c r="D7" s="1162">
        <v>5635143</v>
      </c>
      <c r="E7" s="1162">
        <v>5884052.5099999998</v>
      </c>
      <c r="F7" s="1162">
        <v>5938796.71</v>
      </c>
      <c r="G7" s="1162">
        <v>5795258.5800000001</v>
      </c>
      <c r="H7" s="1162">
        <v>5882041.1299999999</v>
      </c>
      <c r="J7" s="415"/>
      <c r="K7" s="415"/>
      <c r="L7" s="415"/>
      <c r="M7" s="415"/>
      <c r="N7" s="415"/>
    </row>
    <row r="8" spans="2:14" s="411" customFormat="1" ht="18" customHeight="1">
      <c r="B8" s="801" t="s">
        <v>903</v>
      </c>
      <c r="C8" s="1163">
        <v>5382350.2599999998</v>
      </c>
      <c r="D8" s="1163">
        <v>5235143.0199999996</v>
      </c>
      <c r="E8" s="1163">
        <v>5375123.2999999998</v>
      </c>
      <c r="F8" s="1163">
        <v>5442455.6900000004</v>
      </c>
      <c r="G8" s="1163">
        <v>5360923.58</v>
      </c>
      <c r="H8" s="1163">
        <v>5372775.0499999998</v>
      </c>
      <c r="J8" s="415"/>
      <c r="K8" s="415"/>
      <c r="L8" s="415"/>
      <c r="M8" s="415"/>
      <c r="N8" s="415"/>
    </row>
    <row r="9" spans="2:14" s="411" customFormat="1" ht="20.100000000000001" customHeight="1">
      <c r="B9" s="801" t="s">
        <v>904</v>
      </c>
      <c r="C9" s="1163">
        <v>1366507.35</v>
      </c>
      <c r="D9" s="1163">
        <v>1327537.45</v>
      </c>
      <c r="E9" s="1163">
        <v>1363287.94</v>
      </c>
      <c r="F9" s="1163">
        <v>1339915.1599999999</v>
      </c>
      <c r="G9" s="1163">
        <v>1327537.45</v>
      </c>
      <c r="H9" s="1163">
        <v>1330758.3700000001</v>
      </c>
      <c r="J9" s="415"/>
      <c r="K9" s="415"/>
      <c r="L9" s="415"/>
      <c r="M9" s="415"/>
      <c r="N9" s="415"/>
    </row>
    <row r="10" spans="2:14" s="411" customFormat="1" ht="20.100000000000001" customHeight="1">
      <c r="B10" s="803" t="s">
        <v>905</v>
      </c>
      <c r="C10" s="1164">
        <v>7241429.0700000003</v>
      </c>
      <c r="D10" s="1164">
        <v>6962680.4500000002</v>
      </c>
      <c r="E10" s="1164">
        <v>7247340.46</v>
      </c>
      <c r="F10" s="1164">
        <v>7278711.8700000001</v>
      </c>
      <c r="G10" s="1164">
        <v>7122796.0300000003</v>
      </c>
      <c r="H10" s="1164">
        <v>7212799.5</v>
      </c>
      <c r="J10" s="415"/>
      <c r="K10" s="415"/>
      <c r="L10" s="415"/>
      <c r="M10" s="415"/>
      <c r="N10" s="415"/>
    </row>
    <row r="11" spans="2:14" s="155" customFormat="1" ht="20.100000000000001" customHeight="1" thickBot="1">
      <c r="B11" s="408" t="s">
        <v>591</v>
      </c>
      <c r="C11" s="408"/>
      <c r="D11" s="408"/>
      <c r="E11" s="408"/>
      <c r="F11" s="408"/>
      <c r="G11" s="408"/>
      <c r="H11" s="408"/>
      <c r="I11" s="395"/>
      <c r="J11" s="412"/>
    </row>
    <row r="12" spans="2:14" s="411" customFormat="1" ht="20.100000000000001" customHeight="1">
      <c r="B12" s="807" t="s">
        <v>906</v>
      </c>
      <c r="C12" s="1162">
        <v>36268830.090000004</v>
      </c>
      <c r="D12" s="1162">
        <v>38986702.219999999</v>
      </c>
      <c r="E12" s="1162">
        <v>39740415.689999998</v>
      </c>
      <c r="F12" s="1162">
        <v>36265788.420000002</v>
      </c>
      <c r="G12" s="1162">
        <v>39090644.840000004</v>
      </c>
      <c r="H12" s="1162">
        <v>39810328.710000001</v>
      </c>
      <c r="J12" s="415"/>
      <c r="K12" s="415"/>
      <c r="L12" s="415"/>
      <c r="M12" s="415"/>
      <c r="N12" s="415"/>
    </row>
    <row r="13" spans="2:14" s="411" customFormat="1" ht="20.100000000000001" customHeight="1">
      <c r="B13" s="801" t="s">
        <v>907</v>
      </c>
      <c r="C13" s="1163">
        <v>2611404.16</v>
      </c>
      <c r="D13" s="1163">
        <v>2841502.77</v>
      </c>
      <c r="E13" s="1163">
        <v>1947366.01</v>
      </c>
      <c r="F13" s="1163">
        <v>2611404.16</v>
      </c>
      <c r="G13" s="1163">
        <v>2841502.77</v>
      </c>
      <c r="H13" s="1163">
        <v>1947366.01</v>
      </c>
      <c r="J13" s="415"/>
      <c r="K13" s="415"/>
      <c r="L13" s="415"/>
      <c r="M13" s="415"/>
      <c r="N13" s="415"/>
    </row>
    <row r="14" spans="2:14" s="411" customFormat="1" ht="20.100000000000001" customHeight="1">
      <c r="B14" s="801" t="s">
        <v>100</v>
      </c>
      <c r="C14" s="1163">
        <v>4178550.81</v>
      </c>
      <c r="D14" s="1163">
        <v>4123408.77</v>
      </c>
      <c r="E14" s="1163">
        <v>4123408.77</v>
      </c>
      <c r="F14" s="1163">
        <v>4178550.81</v>
      </c>
      <c r="G14" s="1163">
        <v>4123408.77</v>
      </c>
      <c r="H14" s="1163">
        <v>4123408.77</v>
      </c>
      <c r="J14" s="415"/>
      <c r="K14" s="415"/>
      <c r="L14" s="415"/>
      <c r="M14" s="415"/>
      <c r="N14" s="415"/>
    </row>
    <row r="15" spans="2:14" s="411" customFormat="1" ht="20.100000000000001" customHeight="1">
      <c r="B15" s="801" t="s">
        <v>908</v>
      </c>
      <c r="C15" s="1163">
        <v>47015.66</v>
      </c>
      <c r="D15" s="1163">
        <v>45663.09</v>
      </c>
      <c r="E15" s="1163">
        <v>51425.55</v>
      </c>
      <c r="F15" s="1163">
        <v>47015.66</v>
      </c>
      <c r="G15" s="1163">
        <v>45663.09</v>
      </c>
      <c r="H15" s="1163">
        <v>51425.55</v>
      </c>
      <c r="J15" s="415"/>
      <c r="K15" s="415"/>
      <c r="L15" s="415"/>
      <c r="M15" s="415"/>
      <c r="N15" s="415"/>
    </row>
    <row r="16" spans="2:14" s="411" customFormat="1" ht="20.100000000000001" customHeight="1">
      <c r="B16" s="416" t="s">
        <v>604</v>
      </c>
      <c r="C16" s="1164">
        <v>43105800.719999999</v>
      </c>
      <c r="D16" s="1164">
        <v>45997276.859999999</v>
      </c>
      <c r="E16" s="1164">
        <v>45862616.020000003</v>
      </c>
      <c r="F16" s="1164">
        <v>43102759.049999997</v>
      </c>
      <c r="G16" s="1164">
        <v>46101219.469999999</v>
      </c>
      <c r="H16" s="1164">
        <v>45932529.049999997</v>
      </c>
      <c r="J16" s="415"/>
      <c r="K16" s="415"/>
      <c r="L16" s="415"/>
      <c r="M16" s="415"/>
      <c r="N16" s="415"/>
    </row>
    <row r="17" spans="2:14" s="155" customFormat="1" ht="20.100000000000001" customHeight="1" thickBot="1">
      <c r="B17" s="408" t="s">
        <v>909</v>
      </c>
      <c r="C17" s="408"/>
      <c r="D17" s="408"/>
      <c r="E17" s="408"/>
      <c r="F17" s="408"/>
      <c r="G17" s="408"/>
      <c r="H17" s="408"/>
      <c r="I17" s="395"/>
      <c r="J17" s="412"/>
    </row>
    <row r="18" spans="2:14" s="411" customFormat="1" ht="20.100000000000001" customHeight="1">
      <c r="B18" s="807" t="s">
        <v>910</v>
      </c>
      <c r="C18" s="1165">
        <v>0.12486371128851524</v>
      </c>
      <c r="D18" s="1165">
        <v>0.11381419460694504</v>
      </c>
      <c r="E18" s="1165">
        <v>0.11720053855642222</v>
      </c>
      <c r="F18" s="1165">
        <v>0.1262669910750068</v>
      </c>
      <c r="G18" s="1165">
        <v>0.11628593861032513</v>
      </c>
      <c r="H18" s="1165">
        <v>0.1169710259248276</v>
      </c>
      <c r="J18" s="415"/>
      <c r="K18" s="415"/>
      <c r="L18" s="415"/>
      <c r="M18" s="415"/>
      <c r="N18" s="415"/>
    </row>
    <row r="19" spans="2:14" s="411" customFormat="1" ht="20.100000000000001" customHeight="1">
      <c r="B19" s="801" t="s">
        <v>911</v>
      </c>
      <c r="C19" s="1166">
        <v>0.1362907456766955</v>
      </c>
      <c r="D19" s="1166">
        <v>0.12251036114868183</v>
      </c>
      <c r="E19" s="1166">
        <v>0.12829735898995323</v>
      </c>
      <c r="F19" s="1166">
        <v>0.13778228689989691</v>
      </c>
      <c r="G19" s="1167">
        <v>0.125707272908853</v>
      </c>
      <c r="H19" s="1166">
        <v>0.12805829008820235</v>
      </c>
      <c r="J19" s="415"/>
      <c r="K19" s="415"/>
      <c r="L19" s="415"/>
      <c r="M19" s="415"/>
      <c r="N19" s="415"/>
    </row>
    <row r="20" spans="2:14" s="411" customFormat="1" ht="20.100000000000001" customHeight="1" thickBot="1">
      <c r="B20" s="908" t="s">
        <v>912</v>
      </c>
      <c r="C20" s="1168">
        <v>0.16799198599559356</v>
      </c>
      <c r="D20" s="1168">
        <v>0.15137157951005656</v>
      </c>
      <c r="E20" s="1168">
        <v>0.15802283174734047</v>
      </c>
      <c r="F20" s="1168">
        <v>0.16886881563261585</v>
      </c>
      <c r="G20" s="1168">
        <v>0.15450341901304765</v>
      </c>
      <c r="H20" s="1168">
        <v>0.15703031484458443</v>
      </c>
      <c r="J20" s="415"/>
      <c r="K20" s="415"/>
      <c r="L20" s="415"/>
      <c r="M20" s="415"/>
      <c r="N20" s="415"/>
    </row>
    <row r="21" spans="2:14" ht="15" customHeight="1">
      <c r="B21" s="1935"/>
      <c r="C21" s="1935"/>
      <c r="D21" s="1935"/>
      <c r="E21" s="1935"/>
      <c r="F21" s="1935"/>
      <c r="G21" s="1935"/>
      <c r="H21" s="1935"/>
    </row>
    <row r="22" spans="2:14" s="796" customFormat="1" ht="35.25" customHeight="1">
      <c r="B22" s="1936" t="s">
        <v>1614</v>
      </c>
      <c r="C22" s="1936"/>
      <c r="D22" s="1936"/>
      <c r="E22" s="1936"/>
      <c r="F22" s="1936"/>
      <c r="G22" s="1936"/>
      <c r="H22" s="1936"/>
      <c r="K22" s="797"/>
    </row>
  </sheetData>
  <mergeCells count="5">
    <mergeCell ref="B1:G1"/>
    <mergeCell ref="B21:H21"/>
    <mergeCell ref="B22:H22"/>
    <mergeCell ref="C4:E4"/>
    <mergeCell ref="F4:H4"/>
  </mergeCells>
  <hyperlinks>
    <hyperlink ref="J3" location="Índice!A1" display="Voltar ao Índice" xr:uid="{2391422B-19FC-4B75-A8F2-CF4BF7509E2C}"/>
  </hyperlinks>
  <pageMargins left="0.7" right="0.7" top="0.75" bottom="0.75" header="0.3" footer="0.3"/>
  <pageSetup paperSize="9"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82C8C-3310-48C9-8563-CB11D5F1AEBE}">
  <dimension ref="B1:G67"/>
  <sheetViews>
    <sheetView showGridLines="0" showZeros="0" zoomScale="90" zoomScaleNormal="90" workbookViewId="0">
      <selection activeCell="J2" sqref="J2"/>
    </sheetView>
  </sheetViews>
  <sheetFormatPr defaultColWidth="9.140625" defaultRowHeight="15" customHeight="1"/>
  <cols>
    <col min="1" max="2" width="4.7109375" style="51" customWidth="1"/>
    <col min="3" max="3" width="63.7109375" style="51" customWidth="1"/>
    <col min="4" max="4" width="21.7109375" style="51" customWidth="1"/>
    <col min="5" max="5" width="4.7109375" style="51" customWidth="1"/>
    <col min="6" max="6" width="15" style="51" customWidth="1"/>
    <col min="7" max="16384" width="9.140625" style="51"/>
  </cols>
  <sheetData>
    <row r="1" spans="2:7" ht="15" customHeight="1">
      <c r="B1" s="1940" t="s">
        <v>913</v>
      </c>
      <c r="C1" s="1940"/>
      <c r="D1" s="1940"/>
    </row>
    <row r="2" spans="2:7" ht="20.100000000000001" customHeight="1">
      <c r="B2" s="153" t="s">
        <v>1039</v>
      </c>
      <c r="C2" s="5"/>
      <c r="D2" s="126"/>
      <c r="F2" s="66" t="s">
        <v>893</v>
      </c>
    </row>
    <row r="3" spans="2:7" ht="20.100000000000001" customHeight="1">
      <c r="B3" s="52"/>
      <c r="C3" s="52"/>
      <c r="D3" s="53"/>
    </row>
    <row r="4" spans="2:7" s="412" customFormat="1" ht="20.100000000000001" customHeight="1" thickBot="1">
      <c r="B4" s="417"/>
      <c r="C4" s="417"/>
      <c r="D4" s="418" t="s">
        <v>1915</v>
      </c>
      <c r="F4" s="419"/>
    </row>
    <row r="5" spans="2:7" s="420" customFormat="1" ht="20.100000000000001" customHeight="1">
      <c r="B5" s="798">
        <v>1</v>
      </c>
      <c r="C5" s="799" t="s">
        <v>914</v>
      </c>
      <c r="D5" s="920">
        <v>3000000</v>
      </c>
    </row>
    <row r="6" spans="2:7" s="420" customFormat="1" ht="20.100000000000001" customHeight="1">
      <c r="B6" s="800">
        <v>2</v>
      </c>
      <c r="C6" s="801" t="s">
        <v>915</v>
      </c>
      <c r="D6" s="921">
        <v>0</v>
      </c>
    </row>
    <row r="7" spans="2:7" s="420" customFormat="1" ht="20.100000000000001" customHeight="1">
      <c r="B7" s="800">
        <v>3</v>
      </c>
      <c r="C7" s="801" t="s">
        <v>916</v>
      </c>
      <c r="D7" s="921">
        <v>16470.669999999998</v>
      </c>
    </row>
    <row r="8" spans="2:7" s="420" customFormat="1" ht="20.100000000000001" customHeight="1">
      <c r="B8" s="800">
        <v>4</v>
      </c>
      <c r="C8" s="801" t="s">
        <v>917</v>
      </c>
      <c r="D8" s="921">
        <v>0</v>
      </c>
    </row>
    <row r="9" spans="2:7" s="420" customFormat="1" ht="20.100000000000001" customHeight="1">
      <c r="B9" s="800">
        <v>5</v>
      </c>
      <c r="C9" s="801" t="s">
        <v>918</v>
      </c>
      <c r="D9" s="921">
        <v>400000</v>
      </c>
    </row>
    <row r="10" spans="2:7" s="420" customFormat="1" ht="20.100000000000001" customHeight="1">
      <c r="B10" s="800">
        <v>6</v>
      </c>
      <c r="C10" s="801" t="s">
        <v>919</v>
      </c>
      <c r="D10" s="921">
        <v>1514483.59</v>
      </c>
    </row>
    <row r="11" spans="2:7" s="420" customFormat="1" ht="20.100000000000001" customHeight="1">
      <c r="B11" s="802">
        <v>7</v>
      </c>
      <c r="C11" s="803" t="s">
        <v>920</v>
      </c>
      <c r="D11" s="922">
        <v>207496.55</v>
      </c>
    </row>
    <row r="12" spans="2:7" s="155" customFormat="1" ht="20.100000000000001" customHeight="1" thickBot="1">
      <c r="B12" s="795"/>
      <c r="C12" s="795" t="s">
        <v>921</v>
      </c>
      <c r="D12" s="923">
        <v>5138450.8</v>
      </c>
      <c r="E12" s="395"/>
      <c r="F12" s="75"/>
      <c r="G12" s="412"/>
    </row>
    <row r="13" spans="2:7" s="420" customFormat="1" ht="20.100000000000001" customHeight="1">
      <c r="B13" s="804">
        <v>8</v>
      </c>
      <c r="C13" s="805" t="s">
        <v>922</v>
      </c>
      <c r="D13" s="924">
        <v>759658.93</v>
      </c>
    </row>
    <row r="14" spans="2:7" s="155" customFormat="1" ht="20.100000000000001" customHeight="1" thickBot="1">
      <c r="B14" s="795"/>
      <c r="C14" s="795" t="s">
        <v>923</v>
      </c>
      <c r="D14" s="923">
        <v>5898109.7199999997</v>
      </c>
      <c r="E14" s="395"/>
      <c r="F14" s="75"/>
      <c r="G14" s="412"/>
    </row>
    <row r="15" spans="2:7" s="420" customFormat="1" ht="20.100000000000001" customHeight="1">
      <c r="B15" s="806">
        <v>9</v>
      </c>
      <c r="C15" s="807" t="s">
        <v>924</v>
      </c>
      <c r="D15" s="925">
        <v>-854.79</v>
      </c>
    </row>
    <row r="16" spans="2:7" s="420" customFormat="1" ht="20.100000000000001" customHeight="1">
      <c r="B16" s="800">
        <v>10</v>
      </c>
      <c r="C16" s="801" t="s">
        <v>925</v>
      </c>
      <c r="D16" s="921">
        <v>0</v>
      </c>
    </row>
    <row r="17" spans="2:7" s="420" customFormat="1" ht="20.100000000000001" customHeight="1">
      <c r="B17" s="800">
        <v>11</v>
      </c>
      <c r="C17" s="801" t="s">
        <v>926</v>
      </c>
      <c r="D17" s="921">
        <v>-400000</v>
      </c>
    </row>
    <row r="18" spans="2:7" s="420" customFormat="1" ht="20.100000000000001" customHeight="1">
      <c r="B18" s="800">
        <v>12</v>
      </c>
      <c r="C18" s="801" t="s">
        <v>927</v>
      </c>
      <c r="D18" s="921">
        <v>-6183.56</v>
      </c>
    </row>
    <row r="19" spans="2:7" s="420" customFormat="1" ht="20.100000000000001" customHeight="1">
      <c r="B19" s="800">
        <v>13</v>
      </c>
      <c r="C19" s="801" t="s">
        <v>928</v>
      </c>
      <c r="D19" s="921">
        <v>-325892.15999999997</v>
      </c>
    </row>
    <row r="20" spans="2:7" s="420" customFormat="1" ht="20.100000000000001" customHeight="1">
      <c r="B20" s="800">
        <v>14</v>
      </c>
      <c r="C20" s="801" t="s">
        <v>929</v>
      </c>
      <c r="D20" s="921">
        <v>277276.48</v>
      </c>
      <c r="F20" s="421"/>
    </row>
    <row r="21" spans="2:7" s="420" customFormat="1" ht="20.100000000000001" customHeight="1">
      <c r="B21" s="800"/>
      <c r="C21" s="800" t="s">
        <v>930</v>
      </c>
      <c r="D21" s="921">
        <v>-58987.24</v>
      </c>
      <c r="F21" s="421"/>
    </row>
    <row r="22" spans="2:7" s="420" customFormat="1" ht="20.100000000000001" customHeight="1">
      <c r="B22" s="800"/>
      <c r="C22" s="800" t="s">
        <v>931</v>
      </c>
      <c r="D22" s="921">
        <v>-75073.17</v>
      </c>
      <c r="F22" s="421"/>
    </row>
    <row r="23" spans="2:7" s="420" customFormat="1" ht="20.100000000000001" customHeight="1">
      <c r="B23" s="800"/>
      <c r="C23" s="800" t="s">
        <v>932</v>
      </c>
      <c r="D23" s="921">
        <v>-188693.14</v>
      </c>
      <c r="F23" s="421"/>
    </row>
    <row r="24" spans="2:7" s="420" customFormat="1" ht="20.100000000000001" customHeight="1">
      <c r="B24" s="802"/>
      <c r="C24" s="802" t="s">
        <v>933</v>
      </c>
      <c r="D24" s="922">
        <v>600030.03</v>
      </c>
      <c r="F24" s="421"/>
    </row>
    <row r="25" spans="2:7" s="155" customFormat="1" ht="20.100000000000001" customHeight="1" thickBot="1">
      <c r="B25" s="795"/>
      <c r="C25" s="795" t="s">
        <v>934</v>
      </c>
      <c r="D25" s="923">
        <v>5442455.6900000004</v>
      </c>
      <c r="E25" s="395"/>
      <c r="F25" s="75"/>
      <c r="G25" s="412"/>
    </row>
    <row r="26" spans="2:7" s="420" customFormat="1" ht="20.100000000000001" customHeight="1">
      <c r="B26" s="806">
        <v>15</v>
      </c>
      <c r="C26" s="807" t="s">
        <v>935</v>
      </c>
      <c r="D26" s="925">
        <v>399999.98</v>
      </c>
    </row>
    <row r="27" spans="2:7" s="420" customFormat="1" ht="20.100000000000001" customHeight="1">
      <c r="B27" s="800">
        <v>16</v>
      </c>
      <c r="C27" s="801" t="s">
        <v>936</v>
      </c>
      <c r="D27" s="921">
        <v>96341.04</v>
      </c>
    </row>
    <row r="28" spans="2:7" s="420" customFormat="1" ht="20.100000000000001" customHeight="1">
      <c r="B28" s="800">
        <v>17</v>
      </c>
      <c r="C28" s="801" t="s">
        <v>937</v>
      </c>
      <c r="D28" s="921">
        <v>0</v>
      </c>
    </row>
    <row r="29" spans="2:7" s="420" customFormat="1" ht="20.100000000000001" customHeight="1">
      <c r="B29" s="800">
        <v>18</v>
      </c>
      <c r="C29" s="801" t="s">
        <v>938</v>
      </c>
      <c r="D29" s="921">
        <v>0</v>
      </c>
    </row>
    <row r="30" spans="2:7" s="420" customFormat="1" ht="20.100000000000001" customHeight="1">
      <c r="B30" s="800"/>
      <c r="C30" s="800" t="s">
        <v>930</v>
      </c>
      <c r="D30" s="921">
        <v>0</v>
      </c>
    </row>
    <row r="31" spans="2:7" s="420" customFormat="1" ht="20.100000000000001" customHeight="1">
      <c r="B31" s="800"/>
      <c r="C31" s="800" t="s">
        <v>939</v>
      </c>
      <c r="D31" s="921">
        <v>0</v>
      </c>
    </row>
    <row r="32" spans="2:7" s="420" customFormat="1" ht="24.95" customHeight="1">
      <c r="B32" s="808"/>
      <c r="C32" s="808" t="s">
        <v>940</v>
      </c>
      <c r="D32" s="921">
        <v>0</v>
      </c>
    </row>
    <row r="33" spans="2:7" s="420" customFormat="1" ht="20.100000000000001" customHeight="1">
      <c r="B33" s="809"/>
      <c r="C33" s="809" t="s">
        <v>933</v>
      </c>
      <c r="D33" s="922">
        <v>0</v>
      </c>
    </row>
    <row r="34" spans="2:7" s="155" customFormat="1" ht="20.100000000000001" customHeight="1" thickBot="1">
      <c r="B34" s="795"/>
      <c r="C34" s="795" t="s">
        <v>941</v>
      </c>
      <c r="D34" s="923">
        <v>5938796.71</v>
      </c>
      <c r="E34" s="395"/>
      <c r="F34" s="75"/>
      <c r="G34" s="412"/>
    </row>
    <row r="35" spans="2:7" s="420" customFormat="1" ht="20.100000000000001" customHeight="1">
      <c r="B35" s="806">
        <v>19</v>
      </c>
      <c r="C35" s="807" t="s">
        <v>935</v>
      </c>
      <c r="D35" s="925">
        <v>1047875.06</v>
      </c>
    </row>
    <row r="36" spans="2:7" s="420" customFormat="1" ht="20.100000000000001" customHeight="1">
      <c r="B36" s="800">
        <v>20</v>
      </c>
      <c r="C36" s="801" t="s">
        <v>942</v>
      </c>
      <c r="D36" s="921">
        <v>271800.34000000003</v>
      </c>
    </row>
    <row r="37" spans="2:7" s="420" customFormat="1" ht="20.100000000000001" customHeight="1">
      <c r="B37" s="800">
        <v>21</v>
      </c>
      <c r="C37" s="801" t="s">
        <v>943</v>
      </c>
      <c r="D37" s="921">
        <v>79039.759999999995</v>
      </c>
    </row>
    <row r="38" spans="2:7" s="420" customFormat="1" ht="20.100000000000001" customHeight="1">
      <c r="B38" s="800">
        <v>22</v>
      </c>
      <c r="C38" s="801" t="s">
        <v>944</v>
      </c>
      <c r="D38" s="921">
        <v>-58800</v>
      </c>
    </row>
    <row r="39" spans="2:7" s="420" customFormat="1" ht="20.100000000000001" customHeight="1">
      <c r="B39" s="802">
        <v>23</v>
      </c>
      <c r="C39" s="803" t="s">
        <v>945</v>
      </c>
      <c r="D39" s="922">
        <v>0</v>
      </c>
    </row>
    <row r="40" spans="2:7" s="155" customFormat="1" ht="20.100000000000001" customHeight="1" thickBot="1">
      <c r="B40" s="795"/>
      <c r="C40" s="795" t="s">
        <v>946</v>
      </c>
      <c r="D40" s="923">
        <v>1339915.1599999999</v>
      </c>
      <c r="E40" s="395"/>
      <c r="F40" s="75"/>
      <c r="G40" s="412"/>
    </row>
    <row r="41" spans="2:7" s="155" customFormat="1" ht="20.100000000000001" customHeight="1" thickBot="1">
      <c r="B41" s="795"/>
      <c r="C41" s="795" t="s">
        <v>947</v>
      </c>
      <c r="D41" s="923">
        <v>7278711.8700000001</v>
      </c>
      <c r="E41" s="395"/>
      <c r="F41" s="75"/>
      <c r="G41" s="412"/>
    </row>
    <row r="42" spans="2:7" s="422" customFormat="1" ht="20.100000000000001" customHeight="1">
      <c r="B42" s="1941" t="s">
        <v>948</v>
      </c>
      <c r="C42" s="1941"/>
      <c r="D42" s="1941"/>
    </row>
    <row r="43" spans="2:7" s="422" customFormat="1" ht="20.100000000000001" customHeight="1">
      <c r="B43" s="1942" t="s">
        <v>949</v>
      </c>
      <c r="C43" s="1942"/>
      <c r="D43" s="1942"/>
    </row>
    <row r="44" spans="2:7" s="422" customFormat="1" ht="20.100000000000001" customHeight="1">
      <c r="B44" s="1942" t="s">
        <v>950</v>
      </c>
      <c r="C44" s="1942"/>
      <c r="D44" s="1942"/>
    </row>
    <row r="45" spans="2:7" s="422" customFormat="1" ht="20.100000000000001" customHeight="1">
      <c r="B45" s="1942" t="s">
        <v>951</v>
      </c>
      <c r="C45" s="1942"/>
      <c r="D45" s="1942"/>
    </row>
    <row r="46" spans="2:7" s="422" customFormat="1" ht="20.100000000000001" customHeight="1">
      <c r="B46" s="1942" t="s">
        <v>952</v>
      </c>
      <c r="C46" s="1942"/>
      <c r="D46" s="1942"/>
    </row>
    <row r="47" spans="2:7" s="422" customFormat="1" ht="20.100000000000001" customHeight="1">
      <c r="B47" s="1942" t="s">
        <v>953</v>
      </c>
      <c r="C47" s="1942"/>
      <c r="D47" s="1942"/>
    </row>
    <row r="48" spans="2:7" s="422" customFormat="1" ht="20.100000000000001" customHeight="1">
      <c r="B48" s="1942" t="s">
        <v>954</v>
      </c>
      <c r="C48" s="1942"/>
      <c r="D48" s="1942"/>
    </row>
    <row r="49" spans="2:4" s="422" customFormat="1" ht="20.100000000000001" customHeight="1">
      <c r="B49" s="1942" t="s">
        <v>955</v>
      </c>
      <c r="C49" s="1942"/>
      <c r="D49" s="1942"/>
    </row>
    <row r="50" spans="2:4" s="422" customFormat="1" ht="20.100000000000001" customHeight="1">
      <c r="B50" s="1942" t="s">
        <v>956</v>
      </c>
      <c r="C50" s="1942"/>
      <c r="D50" s="1942"/>
    </row>
    <row r="51" spans="2:4" s="422" customFormat="1" ht="20.100000000000001" customHeight="1">
      <c r="B51" s="1942" t="s">
        <v>957</v>
      </c>
      <c r="C51" s="1942"/>
      <c r="D51" s="1942"/>
    </row>
    <row r="52" spans="2:4" s="54" customFormat="1" ht="15" customHeight="1">
      <c r="B52" s="1939"/>
      <c r="C52" s="1939"/>
      <c r="D52" s="1939"/>
    </row>
    <row r="53" spans="2:4" s="54" customFormat="1" ht="15" customHeight="1">
      <c r="B53" s="1939"/>
      <c r="C53" s="1939"/>
      <c r="D53" s="1939"/>
    </row>
    <row r="54" spans="2:4" s="54" customFormat="1" ht="15" customHeight="1">
      <c r="B54" s="1939"/>
      <c r="C54" s="1939"/>
      <c r="D54" s="1939"/>
    </row>
    <row r="55" spans="2:4" s="54" customFormat="1" ht="15" customHeight="1">
      <c r="B55" s="1939"/>
      <c r="C55" s="1939"/>
      <c r="D55" s="1939"/>
    </row>
    <row r="56" spans="2:4" s="54" customFormat="1" ht="15" customHeight="1">
      <c r="B56" s="1939"/>
      <c r="C56" s="1939"/>
      <c r="D56" s="1939"/>
    </row>
    <row r="57" spans="2:4" s="54" customFormat="1" ht="15" customHeight="1">
      <c r="B57" s="1939"/>
      <c r="C57" s="1939"/>
      <c r="D57" s="1939"/>
    </row>
    <row r="58" spans="2:4" s="54" customFormat="1" ht="15" customHeight="1">
      <c r="B58" s="1939"/>
      <c r="C58" s="1939"/>
      <c r="D58" s="1939"/>
    </row>
    <row r="59" spans="2:4" s="54" customFormat="1" ht="15" customHeight="1">
      <c r="B59" s="1939"/>
      <c r="C59" s="1939"/>
      <c r="D59" s="1939"/>
    </row>
    <row r="60" spans="2:4" s="54" customFormat="1" ht="15" customHeight="1">
      <c r="B60" s="1939"/>
      <c r="C60" s="1939"/>
      <c r="D60" s="1939"/>
    </row>
    <row r="61" spans="2:4" s="54" customFormat="1" ht="15" customHeight="1"/>
    <row r="62" spans="2:4" s="54" customFormat="1" ht="15" customHeight="1"/>
    <row r="63" spans="2:4" s="54" customFormat="1" ht="15" customHeight="1"/>
    <row r="64" spans="2:4" s="54" customFormat="1" ht="15" customHeight="1"/>
    <row r="65" s="54" customFormat="1" ht="15" customHeight="1"/>
    <row r="66" s="54" customFormat="1" ht="15" customHeight="1"/>
    <row r="67" s="54" customFormat="1" ht="15" customHeight="1"/>
  </sheetData>
  <mergeCells count="20">
    <mergeCell ref="B52:D52"/>
    <mergeCell ref="B1:D1"/>
    <mergeCell ref="B42:D42"/>
    <mergeCell ref="B43:D43"/>
    <mergeCell ref="B44:D44"/>
    <mergeCell ref="B45:D45"/>
    <mergeCell ref="B46:D46"/>
    <mergeCell ref="B47:D47"/>
    <mergeCell ref="B48:D48"/>
    <mergeCell ref="B49:D49"/>
    <mergeCell ref="B50:D50"/>
    <mergeCell ref="B51:D51"/>
    <mergeCell ref="B59:D59"/>
    <mergeCell ref="B60:D60"/>
    <mergeCell ref="B53:D53"/>
    <mergeCell ref="B54:D54"/>
    <mergeCell ref="B55:D55"/>
    <mergeCell ref="B56:D56"/>
    <mergeCell ref="B57:D57"/>
    <mergeCell ref="B58:D58"/>
  </mergeCells>
  <hyperlinks>
    <hyperlink ref="F2" location="Índice!A1" display="Voltar ao Índice" xr:uid="{3C9E8AAF-6F88-4374-B7E8-F41637018E44}"/>
  </hyperlinks>
  <pageMargins left="0.7" right="0.7" top="0.75" bottom="0.75" header="0.3" footer="0.3"/>
  <pageSetup paperSize="9"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93042-1FB4-41DD-BA7F-41C37FBD2821}">
  <sheetPr>
    <pageSetUpPr fitToPage="1"/>
  </sheetPr>
  <dimension ref="A1:N68"/>
  <sheetViews>
    <sheetView showGridLines="0" showZeros="0" zoomScale="90" zoomScaleNormal="90" workbookViewId="0">
      <selection activeCell="J2" sqref="J2"/>
    </sheetView>
  </sheetViews>
  <sheetFormatPr defaultColWidth="9.140625" defaultRowHeight="15" customHeight="1"/>
  <cols>
    <col min="1" max="1" width="4.5703125" style="51" customWidth="1"/>
    <col min="2" max="2" width="28.7109375" style="102" customWidth="1"/>
    <col min="3" max="10" width="15.7109375" style="102" customWidth="1"/>
    <col min="11" max="11" width="4.5703125" style="51" customWidth="1"/>
    <col min="12" max="12" width="15.140625" style="102" customWidth="1"/>
    <col min="13" max="16384" width="9.140625" style="102"/>
  </cols>
  <sheetData>
    <row r="1" spans="1:14" ht="15" customHeight="1">
      <c r="B1" s="1944" t="s">
        <v>1230</v>
      </c>
      <c r="C1" s="1944"/>
      <c r="D1" s="1944"/>
      <c r="E1" s="1944"/>
      <c r="F1" s="100"/>
      <c r="G1" s="101"/>
      <c r="H1" s="101"/>
      <c r="I1" s="101"/>
      <c r="J1" s="101"/>
    </row>
    <row r="2" spans="1:14" ht="15" customHeight="1">
      <c r="B2" s="103" t="s">
        <v>1227</v>
      </c>
      <c r="C2" s="103"/>
      <c r="D2" s="100"/>
      <c r="E2" s="100"/>
      <c r="F2" s="100"/>
      <c r="G2" s="101"/>
      <c r="H2" s="101"/>
      <c r="L2" s="66" t="s">
        <v>893</v>
      </c>
    </row>
    <row r="3" spans="1:14" s="639" customFormat="1" ht="15" customHeight="1" thickBot="1">
      <c r="A3" s="637"/>
      <c r="B3" s="638"/>
      <c r="C3" s="638"/>
      <c r="D3" s="645"/>
      <c r="E3" s="645"/>
      <c r="F3" s="645"/>
      <c r="G3" s="645"/>
      <c r="H3" s="645"/>
      <c r="I3" s="642"/>
      <c r="J3" s="642"/>
      <c r="K3" s="646"/>
      <c r="L3" s="647"/>
      <c r="M3" s="647"/>
      <c r="N3" s="647"/>
    </row>
    <row r="4" spans="1:14" s="639" customFormat="1" ht="20.100000000000001" customHeight="1">
      <c r="A4" s="640"/>
      <c r="B4" s="1945"/>
      <c r="C4" s="1943" t="s">
        <v>1231</v>
      </c>
      <c r="D4" s="1943"/>
      <c r="E4" s="1943" t="s">
        <v>1232</v>
      </c>
      <c r="F4" s="1943"/>
      <c r="G4" s="1943" t="s">
        <v>1233</v>
      </c>
      <c r="H4" s="1943"/>
      <c r="I4" s="1943" t="s">
        <v>1234</v>
      </c>
      <c r="J4" s="1943"/>
      <c r="K4" s="648"/>
      <c r="L4" s="647"/>
      <c r="M4" s="647"/>
      <c r="N4" s="647"/>
    </row>
    <row r="5" spans="1:14" s="639" customFormat="1" ht="20.100000000000001" customHeight="1">
      <c r="A5" s="641"/>
      <c r="B5" s="1946"/>
      <c r="C5" s="649" t="s">
        <v>1235</v>
      </c>
      <c r="D5" s="649" t="s">
        <v>1236</v>
      </c>
      <c r="E5" s="649" t="s">
        <v>1235</v>
      </c>
      <c r="F5" s="649" t="s">
        <v>1236</v>
      </c>
      <c r="G5" s="649" t="s">
        <v>1235</v>
      </c>
      <c r="H5" s="649" t="s">
        <v>1236</v>
      </c>
      <c r="I5" s="649" t="s">
        <v>1235</v>
      </c>
      <c r="J5" s="649" t="s">
        <v>1236</v>
      </c>
      <c r="K5" s="650"/>
      <c r="L5" s="647"/>
      <c r="M5" s="647"/>
      <c r="N5" s="647"/>
    </row>
    <row r="6" spans="1:14" s="639" customFormat="1" ht="20.100000000000001" customHeight="1">
      <c r="A6" s="641"/>
      <c r="B6" s="652" t="s">
        <v>360</v>
      </c>
      <c r="C6" s="1511">
        <f>+SUM(C7:C9)</f>
        <v>11109479.945268817</v>
      </c>
      <c r="D6" s="1511">
        <f t="shared" ref="D6:H6" si="0">+SUM(D7:D9)</f>
        <v>16511391.197794244</v>
      </c>
      <c r="E6" s="1511">
        <f t="shared" si="0"/>
        <v>4889028.3871099409</v>
      </c>
      <c r="F6" s="1511">
        <f t="shared" si="0"/>
        <v>16247949.751500217</v>
      </c>
      <c r="G6" s="1511">
        <f t="shared" si="0"/>
        <v>3174104.3011393794</v>
      </c>
      <c r="H6" s="1511">
        <f t="shared" si="0"/>
        <v>11294383.477285532</v>
      </c>
      <c r="I6" s="1512">
        <f>+G6/E6</f>
        <v>0.64923008209729227</v>
      </c>
      <c r="J6" s="1512">
        <f t="shared" ref="J6:J10" si="1">+H6/F6</f>
        <v>0.69512668675275113</v>
      </c>
      <c r="K6" s="646"/>
      <c r="L6" s="647"/>
      <c r="M6" s="647"/>
      <c r="N6" s="647"/>
    </row>
    <row r="7" spans="1:14" s="639" customFormat="1" ht="20.100000000000001" customHeight="1">
      <c r="A7" s="641"/>
      <c r="B7" s="653" t="s">
        <v>1237</v>
      </c>
      <c r="C7" s="1513">
        <v>6587028.3493621796</v>
      </c>
      <c r="D7" s="1513">
        <v>7716321.4312916761</v>
      </c>
      <c r="E7" s="1513">
        <v>3369218.5352065712</v>
      </c>
      <c r="F7" s="1513">
        <v>7542849.9599875119</v>
      </c>
      <c r="G7" s="1513">
        <v>2239385.4760403247</v>
      </c>
      <c r="H7" s="1513">
        <v>6116081.6130142575</v>
      </c>
      <c r="I7" s="1514">
        <f t="shared" ref="I7:I10" si="2">+G7/E7</f>
        <v>0.66466020314203955</v>
      </c>
      <c r="J7" s="1514">
        <f t="shared" si="1"/>
        <v>0.81084492538737751</v>
      </c>
      <c r="K7" s="646"/>
      <c r="L7" s="647"/>
      <c r="M7" s="647"/>
      <c r="N7" s="647"/>
    </row>
    <row r="8" spans="1:14" s="639" customFormat="1" ht="20.100000000000001" customHeight="1">
      <c r="A8" s="641"/>
      <c r="B8" s="654" t="s">
        <v>1238</v>
      </c>
      <c r="C8" s="1513">
        <v>4315067.2714718366</v>
      </c>
      <c r="D8" s="1513">
        <v>7823836.0112089058</v>
      </c>
      <c r="E8" s="1513">
        <v>1398439.7261265726</v>
      </c>
      <c r="F8" s="1513">
        <v>7740320.7305991519</v>
      </c>
      <c r="G8" s="1513">
        <v>839113.53115816356</v>
      </c>
      <c r="H8" s="1513">
        <v>4267182.2851047637</v>
      </c>
      <c r="I8" s="1514">
        <f t="shared" si="2"/>
        <v>0.60003553637764395</v>
      </c>
      <c r="J8" s="1514">
        <f t="shared" si="1"/>
        <v>0.55129269621033594</v>
      </c>
      <c r="K8" s="646"/>
      <c r="L8" s="647"/>
      <c r="M8" s="647"/>
      <c r="N8" s="647"/>
    </row>
    <row r="9" spans="1:14" s="639" customFormat="1" ht="20.100000000000001" customHeight="1">
      <c r="A9" s="641"/>
      <c r="B9" s="653" t="s">
        <v>1239</v>
      </c>
      <c r="C9" s="1513">
        <v>207384.32443480249</v>
      </c>
      <c r="D9" s="1513">
        <v>971233.75529366126</v>
      </c>
      <c r="E9" s="1513">
        <v>121370.12577679768</v>
      </c>
      <c r="F9" s="1513">
        <v>964779.06091355346</v>
      </c>
      <c r="G9" s="1513">
        <v>95605.293940891206</v>
      </c>
      <c r="H9" s="1513">
        <v>911119.57916651154</v>
      </c>
      <c r="I9" s="1514">
        <f t="shared" si="2"/>
        <v>0.78771685642570266</v>
      </c>
      <c r="J9" s="1514">
        <f t="shared" si="1"/>
        <v>0.94438158546244622</v>
      </c>
      <c r="K9" s="646"/>
      <c r="L9" s="647"/>
      <c r="M9" s="647"/>
      <c r="N9" s="647"/>
    </row>
    <row r="10" spans="1:14" s="639" customFormat="1" ht="20.100000000000001" customHeight="1" thickBot="1">
      <c r="A10" s="641"/>
      <c r="B10" s="655" t="s">
        <v>1240</v>
      </c>
      <c r="C10" s="1515">
        <v>41284.819000000003</v>
      </c>
      <c r="D10" s="1515">
        <v>740993.73473675398</v>
      </c>
      <c r="E10" s="1515">
        <v>41284.819000000003</v>
      </c>
      <c r="F10" s="1515">
        <v>740993.73473675398</v>
      </c>
      <c r="G10" s="1515">
        <v>71537.128910998479</v>
      </c>
      <c r="H10" s="1515">
        <v>1178379.8039387534</v>
      </c>
      <c r="I10" s="1516">
        <f t="shared" si="2"/>
        <v>1.7327708015626391</v>
      </c>
      <c r="J10" s="1516">
        <f t="shared" si="1"/>
        <v>1.5902695916280394</v>
      </c>
      <c r="K10" s="646"/>
      <c r="L10" s="647"/>
      <c r="M10" s="647"/>
      <c r="N10" s="647"/>
    </row>
    <row r="11" spans="1:14" s="639" customFormat="1" ht="20.100000000000001" customHeight="1">
      <c r="A11" s="641"/>
      <c r="B11" s="642"/>
      <c r="C11" s="642"/>
      <c r="D11" s="642"/>
      <c r="E11" s="643"/>
      <c r="F11" s="643"/>
      <c r="G11" s="642"/>
      <c r="H11" s="642"/>
      <c r="I11" s="642"/>
      <c r="J11" s="642"/>
      <c r="K11" s="650"/>
      <c r="L11" s="647"/>
      <c r="M11" s="647"/>
      <c r="N11" s="647"/>
    </row>
    <row r="12" spans="1:14" s="639" customFormat="1" ht="15" customHeight="1">
      <c r="A12" s="644"/>
      <c r="B12" s="647"/>
      <c r="C12" s="647"/>
      <c r="D12" s="647"/>
      <c r="E12" s="647"/>
      <c r="F12" s="647"/>
      <c r="G12" s="647"/>
      <c r="H12" s="647"/>
      <c r="I12" s="647"/>
      <c r="J12" s="647"/>
      <c r="K12" s="650"/>
      <c r="L12" s="647"/>
      <c r="M12" s="647"/>
      <c r="N12" s="647"/>
    </row>
    <row r="13" spans="1:14" s="639" customFormat="1" ht="15" customHeight="1">
      <c r="A13" s="641"/>
      <c r="B13" s="647"/>
      <c r="C13" s="647"/>
      <c r="D13" s="647"/>
      <c r="E13" s="647"/>
      <c r="F13" s="647"/>
      <c r="G13" s="647"/>
      <c r="H13" s="647"/>
      <c r="I13" s="647"/>
      <c r="J13" s="647"/>
      <c r="K13" s="650"/>
      <c r="L13" s="647"/>
      <c r="M13" s="647"/>
      <c r="N13" s="647"/>
    </row>
    <row r="14" spans="1:14" ht="15" customHeight="1">
      <c r="A14" s="77"/>
      <c r="B14" s="651"/>
      <c r="C14" s="651"/>
      <c r="D14" s="651"/>
      <c r="E14" s="651"/>
      <c r="F14" s="651"/>
      <c r="G14" s="651"/>
      <c r="H14" s="651"/>
      <c r="I14" s="651"/>
      <c r="J14" s="651"/>
      <c r="K14" s="420"/>
      <c r="L14" s="651"/>
      <c r="M14" s="651"/>
      <c r="N14" s="651"/>
    </row>
    <row r="15" spans="1:14" ht="15" customHeight="1">
      <c r="A15" s="76"/>
      <c r="K15" s="76"/>
    </row>
    <row r="16" spans="1:14" ht="15" customHeight="1">
      <c r="A16" s="76"/>
      <c r="K16" s="76"/>
    </row>
    <row r="17" spans="1:11" ht="15" customHeight="1">
      <c r="A17" s="76"/>
      <c r="K17" s="76"/>
    </row>
    <row r="18" spans="1:11" ht="15" customHeight="1">
      <c r="A18" s="76"/>
      <c r="K18" s="76"/>
    </row>
    <row r="19" spans="1:11" ht="15" customHeight="1">
      <c r="A19" s="76"/>
      <c r="K19" s="76"/>
    </row>
    <row r="20" spans="1:11" ht="15" customHeight="1">
      <c r="A20" s="76"/>
      <c r="K20" s="76"/>
    </row>
    <row r="21" spans="1:11" ht="15" customHeight="1">
      <c r="A21" s="76"/>
      <c r="K21" s="76"/>
    </row>
    <row r="22" spans="1:11" ht="15" customHeight="1">
      <c r="A22" s="76"/>
      <c r="K22" s="76"/>
    </row>
    <row r="23" spans="1:11" ht="15" customHeight="1">
      <c r="A23" s="76"/>
      <c r="K23" s="76"/>
    </row>
    <row r="24" spans="1:11" ht="15" customHeight="1">
      <c r="A24" s="76"/>
      <c r="K24" s="76"/>
    </row>
    <row r="25" spans="1:11" ht="15" customHeight="1">
      <c r="A25" s="76"/>
      <c r="K25" s="76"/>
    </row>
    <row r="26" spans="1:11" ht="15" customHeight="1">
      <c r="A26" s="76"/>
      <c r="K26" s="76"/>
    </row>
    <row r="27" spans="1:11" ht="15" customHeight="1">
      <c r="A27" s="76"/>
      <c r="K27" s="76"/>
    </row>
    <row r="28" spans="1:11" ht="15" customHeight="1">
      <c r="A28" s="76"/>
      <c r="K28" s="76"/>
    </row>
    <row r="29" spans="1:11" ht="15" customHeight="1">
      <c r="A29" s="76"/>
      <c r="K29" s="76"/>
    </row>
    <row r="30" spans="1:11" ht="15" customHeight="1">
      <c r="A30" s="76"/>
      <c r="K30" s="76"/>
    </row>
    <row r="31" spans="1:11" ht="15" customHeight="1">
      <c r="A31" s="76"/>
      <c r="K31" s="76"/>
    </row>
    <row r="32" spans="1:11" ht="15" customHeight="1">
      <c r="A32" s="76"/>
      <c r="K32" s="76"/>
    </row>
    <row r="33" spans="1:11" ht="15" customHeight="1">
      <c r="A33" s="76"/>
      <c r="K33" s="76"/>
    </row>
    <row r="34" spans="1:11" ht="15" customHeight="1">
      <c r="A34" s="77"/>
      <c r="K34" s="77"/>
    </row>
    <row r="35" spans="1:11" ht="15" customHeight="1">
      <c r="A35" s="76"/>
      <c r="K35" s="76"/>
    </row>
    <row r="36" spans="1:11" ht="15" customHeight="1">
      <c r="A36" s="76"/>
      <c r="K36" s="76"/>
    </row>
    <row r="37" spans="1:11" ht="15" customHeight="1">
      <c r="A37" s="76"/>
      <c r="K37" s="76"/>
    </row>
    <row r="38" spans="1:11" ht="15" customHeight="1">
      <c r="A38" s="76"/>
      <c r="K38" s="76"/>
    </row>
    <row r="39" spans="1:11" ht="15" customHeight="1">
      <c r="A39" s="76"/>
      <c r="K39" s="76"/>
    </row>
    <row r="40" spans="1:11" ht="15" customHeight="1">
      <c r="A40" s="77"/>
      <c r="K40" s="77"/>
    </row>
    <row r="41" spans="1:11" ht="15" customHeight="1">
      <c r="A41" s="77"/>
      <c r="K41" s="77"/>
    </row>
    <row r="42" spans="1:11" ht="15" customHeight="1">
      <c r="A42" s="54"/>
      <c r="K42" s="54"/>
    </row>
    <row r="43" spans="1:11" ht="15" customHeight="1">
      <c r="A43" s="54"/>
      <c r="K43" s="54"/>
    </row>
    <row r="44" spans="1:11" ht="15" customHeight="1">
      <c r="A44" s="54"/>
      <c r="K44" s="54"/>
    </row>
    <row r="45" spans="1:11" ht="15" customHeight="1">
      <c r="A45" s="54"/>
      <c r="K45" s="54"/>
    </row>
    <row r="46" spans="1:11" ht="15" customHeight="1">
      <c r="A46" s="54"/>
      <c r="K46" s="54"/>
    </row>
    <row r="47" spans="1:11" ht="15" customHeight="1">
      <c r="A47" s="54"/>
      <c r="K47" s="54"/>
    </row>
    <row r="48" spans="1:11" ht="15" customHeight="1">
      <c r="A48" s="54"/>
      <c r="K48" s="54"/>
    </row>
    <row r="49" spans="1:11" ht="15" customHeight="1">
      <c r="A49" s="54"/>
      <c r="K49" s="54"/>
    </row>
    <row r="50" spans="1:11" ht="15" customHeight="1">
      <c r="A50" s="54"/>
      <c r="K50" s="54"/>
    </row>
    <row r="51" spans="1:11" ht="15" customHeight="1">
      <c r="A51" s="54"/>
      <c r="K51" s="54"/>
    </row>
    <row r="52" spans="1:11" ht="15" customHeight="1">
      <c r="A52" s="54"/>
      <c r="K52" s="54"/>
    </row>
    <row r="53" spans="1:11" ht="15" customHeight="1">
      <c r="A53" s="54"/>
      <c r="K53" s="54"/>
    </row>
    <row r="54" spans="1:11" ht="15" customHeight="1">
      <c r="A54" s="54"/>
      <c r="K54" s="54"/>
    </row>
    <row r="55" spans="1:11" ht="15" customHeight="1">
      <c r="A55" s="54"/>
      <c r="K55" s="54"/>
    </row>
    <row r="56" spans="1:11" ht="15" customHeight="1">
      <c r="A56" s="54"/>
      <c r="K56" s="54"/>
    </row>
    <row r="57" spans="1:11" ht="15" customHeight="1">
      <c r="A57" s="54"/>
      <c r="K57" s="54"/>
    </row>
    <row r="58" spans="1:11" ht="15" customHeight="1">
      <c r="A58" s="54"/>
      <c r="K58" s="54"/>
    </row>
    <row r="59" spans="1:11" ht="15" customHeight="1">
      <c r="A59" s="54"/>
      <c r="K59" s="54"/>
    </row>
    <row r="60" spans="1:11" ht="15" customHeight="1">
      <c r="A60" s="54"/>
      <c r="K60" s="54"/>
    </row>
    <row r="61" spans="1:11" ht="15" customHeight="1">
      <c r="A61" s="54"/>
      <c r="K61" s="54"/>
    </row>
    <row r="62" spans="1:11" ht="15" customHeight="1">
      <c r="A62" s="54"/>
      <c r="K62" s="54"/>
    </row>
    <row r="63" spans="1:11" ht="15" customHeight="1">
      <c r="A63" s="54"/>
      <c r="K63" s="54"/>
    </row>
    <row r="64" spans="1:11" ht="15" customHeight="1">
      <c r="A64" s="54"/>
      <c r="K64" s="54"/>
    </row>
    <row r="65" spans="1:11" ht="15" customHeight="1">
      <c r="A65" s="54"/>
      <c r="K65" s="54"/>
    </row>
    <row r="66" spans="1:11" ht="15" customHeight="1">
      <c r="A66" s="54"/>
      <c r="K66" s="54"/>
    </row>
    <row r="67" spans="1:11" ht="15" customHeight="1">
      <c r="A67" s="54"/>
      <c r="K67" s="54"/>
    </row>
    <row r="68" spans="1:11" ht="15" customHeight="1">
      <c r="A68" s="54"/>
      <c r="K68" s="54"/>
    </row>
  </sheetData>
  <mergeCells count="6">
    <mergeCell ref="I4:J4"/>
    <mergeCell ref="B1:E1"/>
    <mergeCell ref="B4:B5"/>
    <mergeCell ref="C4:D4"/>
    <mergeCell ref="E4:F4"/>
    <mergeCell ref="G4:H4"/>
  </mergeCells>
  <hyperlinks>
    <hyperlink ref="L2" location="Índice!A1" display="Voltar ao Índice" xr:uid="{93A10400-8D0D-4E18-9250-0792F7D3FAAB}"/>
  </hyperlinks>
  <pageMargins left="0.74803149606299213" right="0.74803149606299213" top="0.98425196850393704" bottom="0.98425196850393704" header="0.51181102362204722" footer="0.51181102362204722"/>
  <pageSetup paperSize="9" scale="63" orientation="portrait" horizontalDpi="1200" verticalDpi="1200" r:id="rId1"/>
  <headerFooter alignWithMargins="0"/>
  <ignoredErrors>
    <ignoredError sqref="C6:L10" formulaRange="1"/>
  </ignoredError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3189-6957-4889-AC05-89200C0F0525}">
  <sheetPr>
    <pageSetUpPr fitToPage="1"/>
  </sheetPr>
  <dimension ref="A1:J67"/>
  <sheetViews>
    <sheetView showGridLines="0" showZeros="0" zoomScale="90" zoomScaleNormal="90" zoomScaleSheetLayoutView="80" workbookViewId="0">
      <selection activeCell="J2" sqref="J2"/>
    </sheetView>
  </sheetViews>
  <sheetFormatPr defaultColWidth="9.140625" defaultRowHeight="15" customHeight="1"/>
  <cols>
    <col min="1" max="1" width="4.5703125" style="51" customWidth="1"/>
    <col min="2" max="2" width="47" style="129" customWidth="1"/>
    <col min="3" max="8" width="12.7109375" style="129" customWidth="1"/>
    <col min="9" max="9" width="4.5703125" style="51" customWidth="1"/>
    <col min="10" max="10" width="14.5703125" style="129" bestFit="1" customWidth="1"/>
    <col min="11" max="16384" width="9.140625" style="129"/>
  </cols>
  <sheetData>
    <row r="1" spans="1:10" ht="15" customHeight="1">
      <c r="B1" s="1944" t="s">
        <v>1241</v>
      </c>
      <c r="C1" s="1944"/>
      <c r="D1" s="1944"/>
      <c r="E1" s="100"/>
      <c r="F1" s="100"/>
      <c r="G1" s="100"/>
      <c r="H1" s="100"/>
    </row>
    <row r="2" spans="1:10" ht="15" customHeight="1">
      <c r="A2" s="637"/>
      <c r="B2" s="128" t="s">
        <v>1227</v>
      </c>
      <c r="C2" s="100"/>
      <c r="D2" s="100"/>
      <c r="E2" s="100"/>
      <c r="F2" s="100"/>
      <c r="G2" s="100"/>
      <c r="H2" s="100"/>
      <c r="I2" s="637"/>
      <c r="J2" s="131" t="s">
        <v>893</v>
      </c>
    </row>
    <row r="3" spans="1:10" ht="15" customHeight="1" thickBot="1">
      <c r="A3" s="640"/>
      <c r="B3" s="1949"/>
      <c r="C3" s="1949"/>
      <c r="D3" s="1949"/>
      <c r="E3" s="1949"/>
      <c r="F3" s="1949"/>
      <c r="G3" s="1950"/>
      <c r="H3" s="1950"/>
      <c r="I3" s="640"/>
    </row>
    <row r="4" spans="1:10" s="661" customFormat="1" ht="20.100000000000001" customHeight="1">
      <c r="A4" s="650"/>
      <c r="B4" s="1951"/>
      <c r="C4" s="1953" t="s">
        <v>1242</v>
      </c>
      <c r="D4" s="1953"/>
      <c r="E4" s="1955" t="s">
        <v>1243</v>
      </c>
      <c r="F4" s="1955"/>
      <c r="G4" s="1955" t="s">
        <v>40</v>
      </c>
      <c r="H4" s="1955"/>
      <c r="I4" s="650"/>
      <c r="J4" s="660"/>
    </row>
    <row r="5" spans="1:10" s="661" customFormat="1" ht="20.100000000000001" customHeight="1">
      <c r="A5" s="650"/>
      <c r="B5" s="1951"/>
      <c r="C5" s="1954"/>
      <c r="D5" s="1954"/>
      <c r="E5" s="1957" t="s">
        <v>1244</v>
      </c>
      <c r="F5" s="1957"/>
      <c r="G5" s="1956"/>
      <c r="H5" s="1956"/>
      <c r="I5" s="650"/>
      <c r="J5" s="660"/>
    </row>
    <row r="6" spans="1:10" s="661" customFormat="1" ht="20.100000000000001" customHeight="1">
      <c r="A6" s="650"/>
      <c r="B6" s="1952"/>
      <c r="C6" s="819" t="s">
        <v>1915</v>
      </c>
      <c r="D6" s="820" t="s">
        <v>1824</v>
      </c>
      <c r="E6" s="819" t="s">
        <v>1915</v>
      </c>
      <c r="F6" s="820" t="s">
        <v>1824</v>
      </c>
      <c r="G6" s="819" t="s">
        <v>1915</v>
      </c>
      <c r="H6" s="820" t="s">
        <v>1824</v>
      </c>
      <c r="I6" s="650"/>
    </row>
    <row r="7" spans="1:10" s="661" customFormat="1" ht="30" customHeight="1">
      <c r="A7" s="650"/>
      <c r="B7" s="662" t="s">
        <v>1245</v>
      </c>
      <c r="C7" s="1545">
        <v>38725.820288845563</v>
      </c>
      <c r="D7" s="1546">
        <v>25508.158638171259</v>
      </c>
      <c r="E7" s="1545">
        <v>45940.04257927827</v>
      </c>
      <c r="F7" s="1546">
        <v>172894.10473618712</v>
      </c>
      <c r="G7" s="1545">
        <v>84665.862868123833</v>
      </c>
      <c r="H7" s="1546">
        <v>198402.26337435839</v>
      </c>
      <c r="I7" s="650"/>
    </row>
    <row r="8" spans="1:10" s="661" customFormat="1" ht="30" customHeight="1">
      <c r="A8" s="650"/>
      <c r="B8" s="663" t="s">
        <v>1246</v>
      </c>
      <c r="C8" s="1547">
        <v>17149.982191693951</v>
      </c>
      <c r="D8" s="1548">
        <v>3325.1926464502967</v>
      </c>
      <c r="E8" s="1547">
        <v>41561.607091610414</v>
      </c>
      <c r="F8" s="1548">
        <v>69092.470352572767</v>
      </c>
      <c r="G8" s="1547">
        <v>58711.589283304362</v>
      </c>
      <c r="H8" s="1548">
        <v>72417.662999023058</v>
      </c>
      <c r="I8" s="650"/>
    </row>
    <row r="9" spans="1:10" s="661" customFormat="1" ht="30" customHeight="1">
      <c r="A9" s="650"/>
      <c r="B9" s="663" t="s">
        <v>1247</v>
      </c>
      <c r="C9" s="1547">
        <v>17149.982191693951</v>
      </c>
      <c r="D9" s="1548">
        <v>3325.1926464502967</v>
      </c>
      <c r="E9" s="1547">
        <v>41561.607091610414</v>
      </c>
      <c r="F9" s="1548">
        <v>69092.470352572767</v>
      </c>
      <c r="G9" s="1547">
        <v>58711.589283304362</v>
      </c>
      <c r="H9" s="1548">
        <v>72417.662999023058</v>
      </c>
      <c r="I9" s="650"/>
    </row>
    <row r="10" spans="1:10" s="661" customFormat="1" ht="30" customHeight="1">
      <c r="A10" s="650"/>
      <c r="B10" s="663" t="s">
        <v>1248</v>
      </c>
      <c r="C10" s="1547">
        <v>17149.982191693951</v>
      </c>
      <c r="D10" s="1548">
        <v>3325.1926464502967</v>
      </c>
      <c r="E10" s="1547">
        <v>41561.607091610414</v>
      </c>
      <c r="F10" s="1548">
        <v>69092.470352572767</v>
      </c>
      <c r="G10" s="1547">
        <v>58711.589283304362</v>
      </c>
      <c r="H10" s="1548">
        <v>72417.662999023058</v>
      </c>
      <c r="I10" s="650"/>
    </row>
    <row r="11" spans="1:10" s="661" customFormat="1" ht="30" customHeight="1">
      <c r="A11" s="650"/>
      <c r="B11" s="663" t="s">
        <v>1249</v>
      </c>
      <c r="C11" s="1549"/>
      <c r="D11" s="1550"/>
      <c r="E11" s="1549"/>
      <c r="F11" s="1550"/>
      <c r="G11" s="1547">
        <v>3101.9618599999994</v>
      </c>
      <c r="H11" s="1548">
        <v>18553.52246</v>
      </c>
      <c r="I11" s="650"/>
    </row>
    <row r="12" spans="1:10" s="661" customFormat="1" ht="30" customHeight="1">
      <c r="A12" s="650"/>
      <c r="B12" s="663" t="s">
        <v>1250</v>
      </c>
      <c r="C12" s="1549"/>
      <c r="D12" s="1550"/>
      <c r="E12" s="1549"/>
      <c r="F12" s="1550"/>
      <c r="G12" s="1547">
        <v>58711.590316402791</v>
      </c>
      <c r="H12" s="1548">
        <v>-30242.223824358345</v>
      </c>
      <c r="I12" s="650"/>
    </row>
    <row r="13" spans="1:10" s="661" customFormat="1" ht="30" customHeight="1" thickBot="1">
      <c r="A13" s="650"/>
      <c r="B13" s="664" t="s">
        <v>1251</v>
      </c>
      <c r="C13" s="1551"/>
      <c r="D13" s="1552"/>
      <c r="E13" s="1551"/>
      <c r="F13" s="1552"/>
      <c r="G13" s="1553">
        <v>-25954.273584819472</v>
      </c>
      <c r="H13" s="1554">
        <v>-125984.60037533533</v>
      </c>
      <c r="I13" s="650"/>
    </row>
    <row r="14" spans="1:10" s="657" customFormat="1" ht="14.25">
      <c r="A14" s="641"/>
      <c r="B14" s="656"/>
      <c r="C14" s="133"/>
      <c r="D14" s="134"/>
      <c r="E14" s="133"/>
      <c r="F14" s="134"/>
      <c r="G14" s="133"/>
      <c r="H14" s="134"/>
      <c r="I14" s="641"/>
    </row>
    <row r="15" spans="1:10" s="658" customFormat="1" ht="20.100000000000001" customHeight="1">
      <c r="A15" s="641"/>
      <c r="B15" s="1947" t="s">
        <v>1252</v>
      </c>
      <c r="C15" s="1947"/>
      <c r="D15" s="1947"/>
      <c r="E15" s="1947"/>
      <c r="F15" s="1947"/>
      <c r="G15" s="1947"/>
      <c r="H15" s="1947"/>
      <c r="I15" s="641"/>
    </row>
    <row r="16" spans="1:10" s="658" customFormat="1" ht="20.100000000000001" customHeight="1">
      <c r="A16" s="641"/>
      <c r="B16" s="1948" t="s">
        <v>1253</v>
      </c>
      <c r="C16" s="1948"/>
      <c r="D16" s="1948"/>
      <c r="E16" s="1948"/>
      <c r="F16" s="1948"/>
      <c r="G16" s="1948"/>
      <c r="H16" s="1948"/>
      <c r="I16" s="641"/>
    </row>
    <row r="17" spans="1:9" s="658" customFormat="1" ht="20.100000000000001" customHeight="1">
      <c r="A17" s="641"/>
      <c r="B17" s="1948" t="s">
        <v>1589</v>
      </c>
      <c r="C17" s="1948"/>
      <c r="D17" s="1948"/>
      <c r="E17" s="1948"/>
      <c r="F17" s="1948"/>
      <c r="G17" s="1948"/>
      <c r="H17" s="1948"/>
      <c r="I17" s="641"/>
    </row>
    <row r="18" spans="1:9" s="658" customFormat="1" ht="20.100000000000001" customHeight="1">
      <c r="A18" s="641"/>
      <c r="B18" s="1948"/>
      <c r="C18" s="1948"/>
      <c r="D18" s="1948"/>
      <c r="E18" s="1948"/>
      <c r="F18" s="1948"/>
      <c r="G18" s="1948"/>
      <c r="H18" s="1948"/>
      <c r="I18" s="641"/>
    </row>
    <row r="19" spans="1:9" s="658" customFormat="1" ht="20.100000000000001" customHeight="1">
      <c r="A19" s="641"/>
      <c r="B19" s="1948" t="s">
        <v>1590</v>
      </c>
      <c r="C19" s="1948"/>
      <c r="D19" s="1948"/>
      <c r="E19" s="1948"/>
      <c r="F19" s="1948"/>
      <c r="G19" s="1948"/>
      <c r="H19" s="1948"/>
      <c r="I19" s="641"/>
    </row>
    <row r="20" spans="1:9" s="658" customFormat="1" ht="20.100000000000001" customHeight="1">
      <c r="A20" s="641"/>
      <c r="B20" s="1948"/>
      <c r="C20" s="1948"/>
      <c r="D20" s="1948"/>
      <c r="E20" s="1948"/>
      <c r="F20" s="1948"/>
      <c r="G20" s="1948"/>
      <c r="H20" s="1948"/>
      <c r="I20" s="641"/>
    </row>
    <row r="21" spans="1:9" s="658" customFormat="1" ht="15" customHeight="1">
      <c r="A21" s="641"/>
      <c r="I21" s="641"/>
    </row>
    <row r="22" spans="1:9" s="657" customFormat="1" ht="15" customHeight="1">
      <c r="A22" s="641"/>
      <c r="F22" s="659"/>
      <c r="I22" s="641"/>
    </row>
    <row r="23" spans="1:9" s="657" customFormat="1" ht="15" customHeight="1">
      <c r="A23" s="641"/>
      <c r="I23" s="641"/>
    </row>
    <row r="24" spans="1:9" ht="15" customHeight="1">
      <c r="A24" s="76"/>
      <c r="I24" s="76"/>
    </row>
    <row r="25" spans="1:9" ht="15" customHeight="1">
      <c r="A25" s="76"/>
      <c r="D25" s="132"/>
      <c r="I25" s="76"/>
    </row>
    <row r="26" spans="1:9" ht="15" customHeight="1">
      <c r="A26" s="76"/>
      <c r="I26" s="76"/>
    </row>
    <row r="27" spans="1:9" ht="15" customHeight="1">
      <c r="A27" s="76"/>
      <c r="I27" s="76"/>
    </row>
    <row r="28" spans="1:9" ht="15" customHeight="1">
      <c r="A28" s="76"/>
      <c r="I28" s="76"/>
    </row>
    <row r="29" spans="1:9" ht="15" customHeight="1">
      <c r="A29" s="76"/>
      <c r="I29" s="76"/>
    </row>
    <row r="30" spans="1:9" ht="15" customHeight="1">
      <c r="A30" s="76"/>
      <c r="I30" s="76"/>
    </row>
    <row r="31" spans="1:9" ht="15" customHeight="1">
      <c r="A31" s="76"/>
      <c r="I31" s="76"/>
    </row>
    <row r="32" spans="1:9" ht="15" customHeight="1">
      <c r="A32" s="76"/>
      <c r="I32" s="76"/>
    </row>
    <row r="33" spans="1:9" ht="15" customHeight="1">
      <c r="A33" s="77"/>
      <c r="I33" s="77"/>
    </row>
    <row r="34" spans="1:9" ht="15" customHeight="1">
      <c r="A34" s="76"/>
      <c r="I34" s="76"/>
    </row>
    <row r="35" spans="1:9" ht="15" customHeight="1">
      <c r="A35" s="76"/>
      <c r="I35" s="76"/>
    </row>
    <row r="36" spans="1:9" ht="15" customHeight="1">
      <c r="A36" s="76"/>
      <c r="I36" s="76"/>
    </row>
    <row r="37" spans="1:9" ht="15" customHeight="1">
      <c r="A37" s="76"/>
      <c r="I37" s="76"/>
    </row>
    <row r="38" spans="1:9" ht="15" customHeight="1">
      <c r="A38" s="76"/>
      <c r="I38" s="76"/>
    </row>
    <row r="39" spans="1:9" ht="15" customHeight="1">
      <c r="A39" s="77"/>
      <c r="I39" s="77"/>
    </row>
    <row r="40" spans="1:9" ht="15" customHeight="1">
      <c r="A40" s="77"/>
      <c r="I40" s="77"/>
    </row>
    <row r="41" spans="1:9" ht="15" customHeight="1">
      <c r="A41" s="54"/>
      <c r="I41" s="54"/>
    </row>
    <row r="42" spans="1:9" ht="15" customHeight="1">
      <c r="A42" s="54"/>
      <c r="I42" s="54"/>
    </row>
    <row r="43" spans="1:9" ht="15" customHeight="1">
      <c r="A43" s="54"/>
      <c r="I43" s="54"/>
    </row>
    <row r="44" spans="1:9" ht="15" customHeight="1">
      <c r="A44" s="54"/>
      <c r="I44" s="54"/>
    </row>
    <row r="45" spans="1:9" ht="15" customHeight="1">
      <c r="A45" s="54"/>
      <c r="I45" s="54"/>
    </row>
    <row r="46" spans="1:9" ht="15" customHeight="1">
      <c r="A46" s="54"/>
      <c r="I46" s="54"/>
    </row>
    <row r="47" spans="1:9" ht="15" customHeight="1">
      <c r="A47" s="54"/>
      <c r="I47" s="54"/>
    </row>
    <row r="48" spans="1:9" ht="15" customHeight="1">
      <c r="A48" s="54"/>
      <c r="I48" s="54"/>
    </row>
    <row r="49" spans="1:9" ht="15" customHeight="1">
      <c r="A49" s="54"/>
      <c r="I49" s="54"/>
    </row>
    <row r="50" spans="1:9" ht="15" customHeight="1">
      <c r="A50" s="54"/>
      <c r="I50" s="54"/>
    </row>
    <row r="51" spans="1:9" ht="15" customHeight="1">
      <c r="A51" s="54"/>
      <c r="I51" s="54"/>
    </row>
    <row r="52" spans="1:9" ht="15" customHeight="1">
      <c r="A52" s="54"/>
      <c r="I52" s="54"/>
    </row>
    <row r="53" spans="1:9" ht="15" customHeight="1">
      <c r="A53" s="54"/>
      <c r="I53" s="54"/>
    </row>
    <row r="54" spans="1:9" ht="15" customHeight="1">
      <c r="A54" s="54"/>
      <c r="I54" s="54"/>
    </row>
    <row r="55" spans="1:9" ht="15" customHeight="1">
      <c r="A55" s="54"/>
      <c r="I55" s="54"/>
    </row>
    <row r="56" spans="1:9" ht="15" customHeight="1">
      <c r="A56" s="54"/>
      <c r="I56" s="54"/>
    </row>
    <row r="57" spans="1:9" ht="15" customHeight="1">
      <c r="A57" s="54"/>
      <c r="I57" s="54"/>
    </row>
    <row r="58" spans="1:9" ht="15" customHeight="1">
      <c r="A58" s="54"/>
      <c r="I58" s="54"/>
    </row>
    <row r="59" spans="1:9" ht="15" customHeight="1">
      <c r="A59" s="54"/>
      <c r="I59" s="54"/>
    </row>
    <row r="60" spans="1:9" ht="15" customHeight="1">
      <c r="A60" s="54"/>
      <c r="I60" s="54"/>
    </row>
    <row r="61" spans="1:9" ht="15" customHeight="1">
      <c r="A61" s="54"/>
      <c r="I61" s="54"/>
    </row>
    <row r="62" spans="1:9" ht="15" customHeight="1">
      <c r="A62" s="54"/>
      <c r="I62" s="54"/>
    </row>
    <row r="63" spans="1:9" ht="15" customHeight="1">
      <c r="A63" s="54"/>
      <c r="I63" s="54"/>
    </row>
    <row r="64" spans="1:9" ht="15" customHeight="1">
      <c r="A64" s="54"/>
      <c r="I64" s="54"/>
    </row>
    <row r="65" spans="1:9" ht="15" customHeight="1">
      <c r="A65" s="54"/>
      <c r="I65" s="54"/>
    </row>
    <row r="66" spans="1:9" ht="15" customHeight="1">
      <c r="A66" s="54"/>
      <c r="I66" s="54"/>
    </row>
    <row r="67" spans="1:9" ht="15" customHeight="1">
      <c r="A67" s="54"/>
      <c r="I67" s="54"/>
    </row>
  </sheetData>
  <mergeCells count="12">
    <mergeCell ref="B15:H15"/>
    <mergeCell ref="B16:H16"/>
    <mergeCell ref="B17:H18"/>
    <mergeCell ref="B19:H20"/>
    <mergeCell ref="B1:D1"/>
    <mergeCell ref="B3:F3"/>
    <mergeCell ref="G3:H3"/>
    <mergeCell ref="B4:B6"/>
    <mergeCell ref="C4:D5"/>
    <mergeCell ref="E4:F4"/>
    <mergeCell ref="G4:H5"/>
    <mergeCell ref="E5:F5"/>
  </mergeCells>
  <hyperlinks>
    <hyperlink ref="J2" location="Índice!A1" display="Voltar ao Índice" xr:uid="{11FA4DC0-4417-4FC5-9402-DB3A12967F90}"/>
  </hyperlinks>
  <pageMargins left="0.74803149606299213" right="0.74803149606299213" top="0.98425196850393704" bottom="0.98425196850393704" header="0.51181102362204722" footer="0.51181102362204722"/>
  <pageSetup paperSize="9" scale="53" orientation="portrait" horizontalDpi="1200" verticalDpi="12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CC029-D4DE-4284-B4A1-6DFAD3A9EE80}">
  <sheetPr>
    <pageSetUpPr fitToPage="1"/>
  </sheetPr>
  <dimension ref="A1:H67"/>
  <sheetViews>
    <sheetView showGridLines="0" showZeros="0" zoomScale="90" zoomScaleNormal="90" workbookViewId="0">
      <selection activeCell="J2" sqref="J2"/>
    </sheetView>
  </sheetViews>
  <sheetFormatPr defaultColWidth="9.140625" defaultRowHeight="15" customHeight="1"/>
  <cols>
    <col min="1" max="1" width="4.5703125" style="51" customWidth="1"/>
    <col min="2" max="2" width="30.85546875" style="105" customWidth="1"/>
    <col min="3" max="6" width="16.28515625" style="105" customWidth="1"/>
    <col min="7" max="7" width="4.5703125" style="51" customWidth="1"/>
    <col min="8" max="8" width="17.42578125" style="105" customWidth="1"/>
    <col min="9" max="16384" width="9.140625" style="105"/>
  </cols>
  <sheetData>
    <row r="1" spans="1:8" ht="15" customHeight="1">
      <c r="B1" s="135" t="s">
        <v>1254</v>
      </c>
      <c r="C1" s="106"/>
      <c r="D1" s="106"/>
      <c r="H1" s="66" t="s">
        <v>893</v>
      </c>
    </row>
    <row r="2" spans="1:8" ht="15" customHeight="1">
      <c r="A2" s="637"/>
      <c r="B2" s="104" t="s">
        <v>1255</v>
      </c>
      <c r="G2" s="637"/>
      <c r="H2" s="136"/>
    </row>
    <row r="3" spans="1:8" ht="15" customHeight="1">
      <c r="A3" s="640"/>
      <c r="B3" s="104" t="s">
        <v>1256</v>
      </c>
      <c r="G3" s="640"/>
    </row>
    <row r="4" spans="1:8" s="665" customFormat="1" ht="20.100000000000001" customHeight="1" thickBot="1">
      <c r="A4" s="650"/>
      <c r="G4" s="650"/>
    </row>
    <row r="5" spans="1:8" s="665" customFormat="1" ht="20.100000000000001" customHeight="1">
      <c r="A5" s="650"/>
      <c r="B5" s="1952"/>
      <c r="C5" s="1953" t="s">
        <v>1257</v>
      </c>
      <c r="D5" s="1953"/>
      <c r="E5" s="1953" t="s">
        <v>1258</v>
      </c>
      <c r="F5" s="1953"/>
      <c r="G5" s="650"/>
      <c r="H5" s="650"/>
    </row>
    <row r="6" spans="1:8" s="665" customFormat="1" ht="20.100000000000001" customHeight="1">
      <c r="A6" s="650"/>
      <c r="B6" s="1952"/>
      <c r="C6" s="1407" t="s">
        <v>1915</v>
      </c>
      <c r="D6" s="1408" t="s">
        <v>1824</v>
      </c>
      <c r="E6" s="1407" t="s">
        <v>1915</v>
      </c>
      <c r="F6" s="1408" t="s">
        <v>1824</v>
      </c>
      <c r="G6" s="650"/>
      <c r="H6" s="588"/>
    </row>
    <row r="7" spans="1:8" s="665" customFormat="1" ht="20.100000000000001" customHeight="1">
      <c r="A7" s="650"/>
      <c r="B7" s="668" t="s">
        <v>1259</v>
      </c>
      <c r="C7" s="1409">
        <v>532729.90982744191</v>
      </c>
      <c r="D7" s="1119">
        <v>913695.43724478013</v>
      </c>
      <c r="E7" s="1409">
        <v>1005973.5369506149</v>
      </c>
      <c r="F7" s="1119">
        <v>1688926.5894374507</v>
      </c>
      <c r="G7" s="650"/>
      <c r="H7" s="666"/>
    </row>
    <row r="8" spans="1:8" s="665" customFormat="1" ht="20.100000000000001" customHeight="1">
      <c r="A8" s="650"/>
      <c r="B8" s="669" t="s">
        <v>1260</v>
      </c>
      <c r="C8" s="1410">
        <v>264984.88055009767</v>
      </c>
      <c r="D8" s="1120">
        <v>354012.41919022985</v>
      </c>
      <c r="E8" s="1410">
        <v>662462.201375245</v>
      </c>
      <c r="F8" s="1120">
        <v>885031.0479755745</v>
      </c>
      <c r="G8" s="650"/>
      <c r="H8" s="666"/>
    </row>
    <row r="9" spans="1:8" s="665" customFormat="1" ht="20.100000000000001" customHeight="1">
      <c r="A9" s="650"/>
      <c r="B9" s="670" t="s">
        <v>1261</v>
      </c>
      <c r="C9" s="1411">
        <v>124004.90973138352</v>
      </c>
      <c r="D9" s="1121">
        <v>132532.30849713495</v>
      </c>
      <c r="E9" s="1411">
        <v>254693.31203461305</v>
      </c>
      <c r="F9" s="1121">
        <v>269476.83633141656</v>
      </c>
      <c r="G9" s="650"/>
    </row>
    <row r="10" spans="1:8" s="665" customFormat="1" ht="20.100000000000001" customHeight="1" thickBot="1">
      <c r="A10" s="650"/>
      <c r="B10" s="671" t="s">
        <v>604</v>
      </c>
      <c r="C10" s="1412">
        <f>+SUM(C7:C9)</f>
        <v>921719.70010892313</v>
      </c>
      <c r="D10" s="1122">
        <f>+SUM(D7:D9)</f>
        <v>1400240.1649321448</v>
      </c>
      <c r="E10" s="1412">
        <f>+SUM(E7:E9)</f>
        <v>1923129.0503604729</v>
      </c>
      <c r="F10" s="1122">
        <f>+SUM(F7:F9)</f>
        <v>2843434.4737444418</v>
      </c>
      <c r="G10" s="650"/>
    </row>
    <row r="11" spans="1:8" s="665" customFormat="1" ht="20.100000000000001" customHeight="1">
      <c r="A11" s="650"/>
      <c r="G11" s="650"/>
    </row>
    <row r="12" spans="1:8" s="665" customFormat="1" ht="20.100000000000001" customHeight="1">
      <c r="A12" s="650"/>
      <c r="G12" s="650"/>
    </row>
    <row r="13" spans="1:8" s="667" customFormat="1" ht="15" customHeight="1">
      <c r="A13" s="650"/>
      <c r="G13" s="650"/>
    </row>
    <row r="14" spans="1:8" s="667" customFormat="1" ht="15" customHeight="1">
      <c r="A14" s="641"/>
      <c r="G14" s="641"/>
    </row>
    <row r="15" spans="1:8" s="667" customFormat="1" ht="15" customHeight="1">
      <c r="A15" s="641"/>
      <c r="G15" s="641"/>
    </row>
    <row r="16" spans="1:8" ht="15" customHeight="1">
      <c r="A16" s="641"/>
      <c r="G16" s="641"/>
    </row>
    <row r="17" spans="1:7" ht="15" customHeight="1">
      <c r="A17" s="641"/>
      <c r="G17" s="641"/>
    </row>
    <row r="18" spans="1:7" ht="15" customHeight="1">
      <c r="A18" s="641"/>
      <c r="G18" s="641"/>
    </row>
    <row r="19" spans="1:7" ht="15" customHeight="1">
      <c r="A19" s="641"/>
      <c r="G19" s="641"/>
    </row>
    <row r="20" spans="1:7" ht="15" customHeight="1">
      <c r="A20" s="641"/>
      <c r="G20" s="641"/>
    </row>
    <row r="21" spans="1:7" ht="15" customHeight="1">
      <c r="A21" s="641"/>
      <c r="G21" s="641"/>
    </row>
    <row r="22" spans="1:7" ht="15" customHeight="1">
      <c r="A22" s="641"/>
      <c r="G22" s="641"/>
    </row>
    <row r="23" spans="1:7" ht="15" customHeight="1">
      <c r="A23" s="641"/>
      <c r="G23" s="641"/>
    </row>
    <row r="24" spans="1:7" ht="15" customHeight="1">
      <c r="A24" s="76"/>
      <c r="G24" s="76"/>
    </row>
    <row r="25" spans="1:7" ht="15" customHeight="1">
      <c r="A25" s="76"/>
      <c r="G25" s="76"/>
    </row>
    <row r="26" spans="1:7" ht="15" customHeight="1">
      <c r="A26" s="76"/>
      <c r="G26" s="76"/>
    </row>
    <row r="27" spans="1:7" ht="15" customHeight="1">
      <c r="A27" s="76"/>
      <c r="G27" s="76"/>
    </row>
    <row r="28" spans="1:7" ht="15" customHeight="1">
      <c r="A28" s="76"/>
      <c r="G28" s="76"/>
    </row>
    <row r="29" spans="1:7" ht="15" customHeight="1">
      <c r="A29" s="76"/>
      <c r="G29" s="76"/>
    </row>
    <row r="30" spans="1:7" ht="15" customHeight="1">
      <c r="A30" s="76"/>
      <c r="G30" s="76"/>
    </row>
    <row r="31" spans="1:7" ht="15" customHeight="1">
      <c r="A31" s="76"/>
      <c r="G31" s="76"/>
    </row>
    <row r="32" spans="1:7" ht="15" customHeight="1">
      <c r="A32" s="76"/>
      <c r="G32" s="76"/>
    </row>
    <row r="33" spans="1:7" ht="15" customHeight="1">
      <c r="A33" s="77"/>
      <c r="G33" s="77"/>
    </row>
    <row r="34" spans="1:7" ht="15" customHeight="1">
      <c r="A34" s="76"/>
      <c r="G34" s="76"/>
    </row>
    <row r="35" spans="1:7" ht="15" customHeight="1">
      <c r="A35" s="76"/>
      <c r="G35" s="76"/>
    </row>
    <row r="36" spans="1:7" ht="15" customHeight="1">
      <c r="A36" s="76"/>
      <c r="G36" s="76"/>
    </row>
    <row r="37" spans="1:7" ht="15" customHeight="1">
      <c r="A37" s="76"/>
      <c r="G37" s="76"/>
    </row>
    <row r="38" spans="1:7" ht="15" customHeight="1">
      <c r="A38" s="76"/>
      <c r="G38" s="76"/>
    </row>
    <row r="39" spans="1:7" ht="15" customHeight="1">
      <c r="A39" s="77"/>
      <c r="G39" s="77"/>
    </row>
    <row r="40" spans="1:7" ht="15" customHeight="1">
      <c r="A40" s="77"/>
      <c r="G40" s="77"/>
    </row>
    <row r="41" spans="1:7" ht="15" customHeight="1">
      <c r="A41" s="54"/>
      <c r="G41" s="54"/>
    </row>
    <row r="42" spans="1:7" ht="15" customHeight="1">
      <c r="A42" s="54"/>
      <c r="G42" s="54"/>
    </row>
    <row r="43" spans="1:7" ht="15" customHeight="1">
      <c r="A43" s="54"/>
      <c r="G43" s="54"/>
    </row>
    <row r="44" spans="1:7" ht="15" customHeight="1">
      <c r="A44" s="54"/>
      <c r="G44" s="54"/>
    </row>
    <row r="45" spans="1:7" ht="15" customHeight="1">
      <c r="A45" s="54"/>
      <c r="G45" s="54"/>
    </row>
    <row r="46" spans="1:7" ht="15" customHeight="1">
      <c r="A46" s="54"/>
      <c r="G46" s="54"/>
    </row>
    <row r="47" spans="1:7" ht="15" customHeight="1">
      <c r="A47" s="54"/>
      <c r="G47" s="54"/>
    </row>
    <row r="48" spans="1:7" ht="15" customHeight="1">
      <c r="A48" s="54"/>
      <c r="G48" s="54"/>
    </row>
    <row r="49" spans="1:7" ht="15" customHeight="1">
      <c r="A49" s="54"/>
      <c r="G49" s="54"/>
    </row>
    <row r="50" spans="1:7" ht="15" customHeight="1">
      <c r="A50" s="54"/>
      <c r="G50" s="54"/>
    </row>
    <row r="51" spans="1:7" ht="15" customHeight="1">
      <c r="A51" s="54"/>
      <c r="G51" s="54"/>
    </row>
    <row r="52" spans="1:7" ht="15" customHeight="1">
      <c r="A52" s="54"/>
      <c r="G52" s="54"/>
    </row>
    <row r="53" spans="1:7" ht="15" customHeight="1">
      <c r="A53" s="54"/>
      <c r="G53" s="54"/>
    </row>
    <row r="54" spans="1:7" ht="15" customHeight="1">
      <c r="A54" s="54"/>
      <c r="G54" s="54"/>
    </row>
    <row r="55" spans="1:7" ht="15" customHeight="1">
      <c r="A55" s="54"/>
      <c r="G55" s="54"/>
    </row>
    <row r="56" spans="1:7" ht="15" customHeight="1">
      <c r="A56" s="54"/>
      <c r="G56" s="54"/>
    </row>
    <row r="57" spans="1:7" ht="15" customHeight="1">
      <c r="A57" s="54"/>
      <c r="G57" s="54"/>
    </row>
    <row r="58" spans="1:7" ht="15" customHeight="1">
      <c r="A58" s="54"/>
      <c r="G58" s="54"/>
    </row>
    <row r="59" spans="1:7" ht="15" customHeight="1">
      <c r="A59" s="54"/>
      <c r="G59" s="54"/>
    </row>
    <row r="60" spans="1:7" ht="15" customHeight="1">
      <c r="A60" s="54"/>
      <c r="G60" s="54"/>
    </row>
    <row r="61" spans="1:7" ht="15" customHeight="1">
      <c r="A61" s="54"/>
      <c r="G61" s="54"/>
    </row>
    <row r="62" spans="1:7" ht="15" customHeight="1">
      <c r="A62" s="54"/>
      <c r="G62" s="54"/>
    </row>
    <row r="63" spans="1:7" ht="15" customHeight="1">
      <c r="A63" s="54"/>
      <c r="G63" s="54"/>
    </row>
    <row r="64" spans="1:7" ht="15" customHeight="1">
      <c r="A64" s="54"/>
      <c r="G64" s="54"/>
    </row>
    <row r="65" spans="1:7" ht="15" customHeight="1">
      <c r="A65" s="54"/>
      <c r="G65" s="54"/>
    </row>
    <row r="66" spans="1:7" ht="15" customHeight="1">
      <c r="A66" s="54"/>
      <c r="G66" s="54"/>
    </row>
    <row r="67" spans="1:7" ht="15" customHeight="1">
      <c r="A67" s="54"/>
      <c r="G67" s="54"/>
    </row>
  </sheetData>
  <mergeCells count="3">
    <mergeCell ref="B5:B6"/>
    <mergeCell ref="C5:D5"/>
    <mergeCell ref="E5:F5"/>
  </mergeCells>
  <hyperlinks>
    <hyperlink ref="H1" location="Índice!A1" display="Voltar ao Índice" xr:uid="{D541E513-C11A-4628-BAC7-C3BBFB24CEF2}"/>
  </hyperlinks>
  <pageMargins left="0.74803149606299213" right="0.74803149606299213" top="0.98425196850393704" bottom="0.98425196850393704" header="0.51181102362204722" footer="0.51181102362204722"/>
  <pageSetup paperSize="9" scale="90" orientation="portrait" horizontalDpi="1200" verticalDpi="1200" r:id="rId1"/>
  <headerFooter alignWithMargins="0"/>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395BE-8DEF-4C4A-9E7F-AF07C33C15F9}">
  <dimension ref="A1:F49"/>
  <sheetViews>
    <sheetView showGridLines="0" zoomScale="90" zoomScaleNormal="90" workbookViewId="0">
      <selection activeCell="F2" sqref="F2"/>
    </sheetView>
  </sheetViews>
  <sheetFormatPr defaultColWidth="9.140625" defaultRowHeight="15"/>
  <cols>
    <col min="1" max="1" width="4.5703125" style="51" customWidth="1"/>
    <col min="2" max="2" width="77" style="108" customWidth="1"/>
    <col min="3" max="3" width="21.28515625" style="108" customWidth="1"/>
    <col min="4" max="4" width="15.42578125" style="108" customWidth="1"/>
    <col min="5" max="5" width="4.5703125" style="51" customWidth="1"/>
    <col min="6" max="6" width="16.85546875" style="108" customWidth="1"/>
    <col min="7" max="16384" width="9.140625" style="108"/>
  </cols>
  <sheetData>
    <row r="1" spans="1:6" ht="18.75">
      <c r="B1" s="137" t="s">
        <v>1262</v>
      </c>
      <c r="C1" s="107"/>
      <c r="D1" s="107"/>
      <c r="F1" s="58"/>
    </row>
    <row r="2" spans="1:6">
      <c r="A2" s="637"/>
      <c r="B2" s="103" t="s">
        <v>1227</v>
      </c>
      <c r="E2" s="637"/>
      <c r="F2" s="66" t="s">
        <v>893</v>
      </c>
    </row>
    <row r="3" spans="1:6" ht="15.75" thickBot="1">
      <c r="A3" s="640"/>
      <c r="B3" s="109"/>
      <c r="C3" s="109"/>
      <c r="D3" s="109"/>
      <c r="E3" s="640"/>
    </row>
    <row r="4" spans="1:6" s="673" customFormat="1" ht="28.5" customHeight="1">
      <c r="A4" s="650"/>
      <c r="B4" s="672"/>
      <c r="C4" s="675" t="s">
        <v>1263</v>
      </c>
      <c r="D4" s="676" t="s">
        <v>1264</v>
      </c>
      <c r="E4" s="650"/>
      <c r="F4" s="462"/>
    </row>
    <row r="5" spans="1:6" s="673" customFormat="1" ht="24.95" customHeight="1">
      <c r="A5" s="650"/>
      <c r="B5" s="677" t="s">
        <v>1265</v>
      </c>
      <c r="C5" s="678"/>
      <c r="D5" s="679"/>
      <c r="E5" s="650"/>
      <c r="F5" s="136"/>
    </row>
    <row r="6" spans="1:6" s="673" customFormat="1" ht="24.95" customHeight="1">
      <c r="A6" s="650"/>
      <c r="B6" s="680" t="s">
        <v>1266</v>
      </c>
      <c r="C6" s="681" t="s">
        <v>1809</v>
      </c>
      <c r="D6" s="682">
        <v>-2210.3447849911122</v>
      </c>
      <c r="E6" s="650"/>
      <c r="F6" s="674"/>
    </row>
    <row r="7" spans="1:6" s="673" customFormat="1" ht="24.95" customHeight="1">
      <c r="A7" s="650"/>
      <c r="B7" s="680" t="s">
        <v>1267</v>
      </c>
      <c r="C7" s="681" t="s">
        <v>1991</v>
      </c>
      <c r="D7" s="682">
        <v>-87.60257112594519</v>
      </c>
      <c r="E7" s="650"/>
      <c r="F7" s="674"/>
    </row>
    <row r="8" spans="1:6" s="673" customFormat="1" ht="24.95" customHeight="1">
      <c r="A8" s="650"/>
      <c r="B8" s="680" t="s">
        <v>1268</v>
      </c>
      <c r="C8" s="681" t="s">
        <v>1810</v>
      </c>
      <c r="D8" s="682">
        <v>-2134.9875837204722</v>
      </c>
      <c r="E8" s="650"/>
      <c r="F8" s="674"/>
    </row>
    <row r="9" spans="1:6" s="673" customFormat="1" ht="24.95" customHeight="1">
      <c r="A9" s="650"/>
      <c r="B9" s="680"/>
      <c r="C9" s="681" t="s">
        <v>1811</v>
      </c>
      <c r="D9" s="682">
        <v>-2288.5540963331623</v>
      </c>
      <c r="E9" s="650"/>
      <c r="F9" s="674"/>
    </row>
    <row r="10" spans="1:6" s="673" customFormat="1" ht="24.95" customHeight="1">
      <c r="A10" s="650"/>
      <c r="B10" s="680" t="s">
        <v>1269</v>
      </c>
      <c r="C10" s="848" t="s">
        <v>1812</v>
      </c>
      <c r="D10" s="682">
        <v>-1518.9685361206123</v>
      </c>
      <c r="E10" s="650"/>
      <c r="F10" s="674"/>
    </row>
    <row r="11" spans="1:6" s="673" customFormat="1" ht="24.95" customHeight="1">
      <c r="A11" s="650"/>
      <c r="B11" s="680" t="s">
        <v>1270</v>
      </c>
      <c r="C11" s="681" t="s">
        <v>1813</v>
      </c>
      <c r="D11" s="682">
        <v>-1547.4196968505523</v>
      </c>
      <c r="E11" s="650"/>
      <c r="F11" s="674"/>
    </row>
    <row r="12" spans="1:6" s="673" customFormat="1" ht="24.95" customHeight="1">
      <c r="A12" s="650"/>
      <c r="B12" s="849" t="s">
        <v>1591</v>
      </c>
      <c r="C12" s="850" t="s">
        <v>1814</v>
      </c>
      <c r="D12" s="851">
        <v>-63.378303221564202</v>
      </c>
      <c r="E12" s="650"/>
      <c r="F12" s="674"/>
    </row>
    <row r="13" spans="1:6" s="673" customFormat="1" ht="24.95" customHeight="1">
      <c r="A13" s="650"/>
      <c r="B13" s="852" t="s">
        <v>1271</v>
      </c>
      <c r="C13" s="854"/>
      <c r="D13" s="855"/>
      <c r="E13" s="650"/>
      <c r="F13" s="674"/>
    </row>
    <row r="14" spans="1:6" s="673" customFormat="1" ht="24.95" customHeight="1">
      <c r="A14" s="641"/>
      <c r="B14" s="853" t="s">
        <v>1272</v>
      </c>
      <c r="C14" s="856" t="s">
        <v>2258</v>
      </c>
      <c r="D14" s="857">
        <v>-6588.4549491006619</v>
      </c>
      <c r="E14" s="650"/>
      <c r="F14" s="674"/>
    </row>
    <row r="15" spans="1:6" s="673" customFormat="1" ht="24.95" customHeight="1">
      <c r="A15" s="641"/>
      <c r="B15" s="1959" t="s">
        <v>1592</v>
      </c>
      <c r="C15" s="856" t="s">
        <v>1822</v>
      </c>
      <c r="D15" s="857">
        <v>-3120.2581820767923</v>
      </c>
      <c r="E15" s="650"/>
      <c r="F15" s="674"/>
    </row>
    <row r="16" spans="1:6" s="673" customFormat="1" ht="24.95" customHeight="1">
      <c r="A16" s="641"/>
      <c r="B16" s="1959"/>
      <c r="C16" s="856" t="s">
        <v>1823</v>
      </c>
      <c r="D16" s="857">
        <v>-1951.5512113784723</v>
      </c>
      <c r="E16" s="650"/>
      <c r="F16" s="674"/>
    </row>
    <row r="17" spans="1:6" s="673" customFormat="1" ht="24.95" customHeight="1">
      <c r="A17" s="641"/>
      <c r="B17" s="1959" t="s">
        <v>1593</v>
      </c>
      <c r="C17" s="856" t="s">
        <v>1992</v>
      </c>
      <c r="D17" s="857">
        <v>-1831.3053017087323</v>
      </c>
      <c r="E17" s="650"/>
      <c r="F17" s="674"/>
    </row>
    <row r="18" spans="1:6" s="673" customFormat="1" ht="24.95" customHeight="1" thickBot="1">
      <c r="A18" s="641"/>
      <c r="B18" s="1960"/>
      <c r="C18" s="858" t="s">
        <v>1993</v>
      </c>
      <c r="D18" s="859">
        <v>-4040.2683003229422</v>
      </c>
      <c r="E18" s="650"/>
      <c r="F18" s="674"/>
    </row>
    <row r="19" spans="1:6">
      <c r="A19" s="76"/>
      <c r="E19" s="76"/>
    </row>
    <row r="20" spans="1:6" ht="24.95" customHeight="1">
      <c r="A20" s="76"/>
      <c r="B20" s="1958" t="s">
        <v>1816</v>
      </c>
      <c r="C20" s="1958"/>
      <c r="D20" s="1958"/>
      <c r="E20" s="76"/>
    </row>
    <row r="21" spans="1:6" ht="24.95" customHeight="1">
      <c r="A21" s="76"/>
      <c r="B21" s="1958" t="s">
        <v>1815</v>
      </c>
      <c r="C21" s="1958"/>
      <c r="D21" s="1958"/>
      <c r="E21" s="76"/>
    </row>
    <row r="22" spans="1:6">
      <c r="A22" s="76"/>
      <c r="E22" s="76"/>
    </row>
    <row r="23" spans="1:6">
      <c r="A23" s="77"/>
      <c r="E23" s="77"/>
    </row>
    <row r="24" spans="1:6">
      <c r="A24" s="54"/>
      <c r="E24" s="54"/>
    </row>
    <row r="25" spans="1:6">
      <c r="A25" s="54"/>
      <c r="E25" s="54"/>
    </row>
    <row r="26" spans="1:6">
      <c r="A26" s="54"/>
      <c r="E26" s="54"/>
    </row>
    <row r="27" spans="1:6">
      <c r="A27" s="54"/>
      <c r="E27" s="54"/>
    </row>
    <row r="28" spans="1:6">
      <c r="A28" s="54"/>
      <c r="E28" s="54"/>
    </row>
    <row r="29" spans="1:6">
      <c r="A29" s="54"/>
      <c r="E29" s="54"/>
    </row>
    <row r="30" spans="1:6">
      <c r="A30" s="54"/>
      <c r="E30" s="54"/>
    </row>
    <row r="31" spans="1:6">
      <c r="A31" s="54"/>
      <c r="E31" s="54"/>
    </row>
    <row r="32" spans="1:6">
      <c r="A32" s="54"/>
      <c r="E32" s="54"/>
    </row>
    <row r="33" spans="1:5">
      <c r="A33" s="54"/>
      <c r="E33" s="54"/>
    </row>
    <row r="34" spans="1:5">
      <c r="A34" s="54"/>
      <c r="E34" s="54"/>
    </row>
    <row r="35" spans="1:5">
      <c r="A35" s="54"/>
      <c r="E35" s="54"/>
    </row>
    <row r="36" spans="1:5">
      <c r="A36" s="54"/>
      <c r="E36" s="54"/>
    </row>
    <row r="37" spans="1:5">
      <c r="A37" s="54"/>
      <c r="E37" s="54"/>
    </row>
    <row r="38" spans="1:5">
      <c r="A38" s="54"/>
      <c r="E38" s="54"/>
    </row>
    <row r="39" spans="1:5">
      <c r="A39" s="54"/>
      <c r="E39" s="54"/>
    </row>
    <row r="40" spans="1:5">
      <c r="A40" s="54"/>
      <c r="E40" s="54"/>
    </row>
    <row r="41" spans="1:5">
      <c r="A41" s="54"/>
      <c r="E41" s="54"/>
    </row>
    <row r="42" spans="1:5">
      <c r="A42" s="54"/>
      <c r="E42" s="54"/>
    </row>
    <row r="43" spans="1:5">
      <c r="A43" s="54"/>
      <c r="E43" s="54"/>
    </row>
    <row r="44" spans="1:5">
      <c r="A44" s="54"/>
      <c r="E44" s="54"/>
    </row>
    <row r="45" spans="1:5">
      <c r="A45" s="54"/>
      <c r="E45" s="54"/>
    </row>
    <row r="46" spans="1:5">
      <c r="A46" s="54"/>
      <c r="E46" s="54"/>
    </row>
    <row r="47" spans="1:5">
      <c r="A47" s="54"/>
      <c r="E47" s="54"/>
    </row>
    <row r="48" spans="1:5">
      <c r="A48" s="54"/>
      <c r="E48" s="54"/>
    </row>
    <row r="49" spans="1:5">
      <c r="A49" s="54"/>
      <c r="E49" s="54"/>
    </row>
  </sheetData>
  <mergeCells count="4">
    <mergeCell ref="B20:D20"/>
    <mergeCell ref="B21:D21"/>
    <mergeCell ref="B15:B16"/>
    <mergeCell ref="B17:B18"/>
  </mergeCells>
  <hyperlinks>
    <hyperlink ref="F2" location="Índice!A1" display="Voltar ao Índice" xr:uid="{5724E371-F187-4CBE-84E8-201B80A6B76F}"/>
  </hyperlinks>
  <pageMargins left="0.7" right="0.7" top="0.75" bottom="0.75" header="0.3" footer="0.3"/>
  <pageSetup paperSize="9" orientation="portrait" r:id="rId1"/>
  <ignoredErrors>
    <ignoredError sqref="C10"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17E76-ED7E-4EEF-8A76-7D9E151106F2}">
  <sheetPr>
    <pageSetUpPr fitToPage="1"/>
  </sheetPr>
  <dimension ref="B1:K35"/>
  <sheetViews>
    <sheetView showGridLines="0" zoomScale="90" zoomScaleNormal="90" zoomScalePageLayoutView="70" workbookViewId="0">
      <selection activeCell="J2" sqref="J2"/>
    </sheetView>
  </sheetViews>
  <sheetFormatPr defaultColWidth="9.140625" defaultRowHeight="14.25"/>
  <cols>
    <col min="1" max="1" width="6.28515625" style="5" customWidth="1"/>
    <col min="2" max="2" width="61.42578125" style="5" bestFit="1" customWidth="1"/>
    <col min="3" max="9" width="20.7109375" style="5" customWidth="1"/>
    <col min="10" max="10" width="6.28515625" style="5" customWidth="1"/>
    <col min="11" max="11" width="14.140625" style="5" customWidth="1"/>
    <col min="12" max="16384" width="9.140625" style="5"/>
  </cols>
  <sheetData>
    <row r="1" spans="2:11" ht="39.75" customHeight="1">
      <c r="B1" s="1726" t="s">
        <v>1283</v>
      </c>
      <c r="C1" s="1726"/>
      <c r="D1" s="1726"/>
      <c r="E1" s="1726"/>
      <c r="F1" s="1726"/>
      <c r="G1" s="1726"/>
      <c r="H1" s="1726"/>
      <c r="I1" s="1726"/>
      <c r="K1" s="66" t="s">
        <v>893</v>
      </c>
    </row>
    <row r="4" spans="2:11" ht="15" thickBot="1">
      <c r="C4" s="835" t="s">
        <v>4</v>
      </c>
      <c r="D4" s="835" t="s">
        <v>5</v>
      </c>
      <c r="E4" s="835" t="s">
        <v>6</v>
      </c>
      <c r="F4" s="835" t="s">
        <v>41</v>
      </c>
      <c r="G4" s="835" t="s">
        <v>42</v>
      </c>
      <c r="H4" s="835" t="s">
        <v>96</v>
      </c>
      <c r="I4" s="835" t="s">
        <v>97</v>
      </c>
    </row>
    <row r="5" spans="2:11" ht="14.25" customHeight="1">
      <c r="B5" s="5" t="s">
        <v>1226</v>
      </c>
      <c r="C5" s="1727" t="s">
        <v>1284</v>
      </c>
      <c r="D5" s="1729" t="s">
        <v>1285</v>
      </c>
      <c r="E5" s="1727" t="s">
        <v>1286</v>
      </c>
      <c r="F5" s="1727"/>
      <c r="G5" s="1727"/>
      <c r="H5" s="1727"/>
      <c r="I5" s="1727"/>
    </row>
    <row r="6" spans="2:11" ht="48">
      <c r="B6" s="1629"/>
      <c r="C6" s="1728"/>
      <c r="D6" s="1730"/>
      <c r="E6" s="1627" t="s">
        <v>1287</v>
      </c>
      <c r="F6" s="1627" t="s">
        <v>1288</v>
      </c>
      <c r="G6" s="1627" t="s">
        <v>1289</v>
      </c>
      <c r="H6" s="1627" t="s">
        <v>1290</v>
      </c>
      <c r="I6" s="1627" t="s">
        <v>1291</v>
      </c>
    </row>
    <row r="7" spans="2:11" ht="20.100000000000001" customHeight="1">
      <c r="B7" s="836" t="s">
        <v>1466</v>
      </c>
      <c r="C7" s="862"/>
      <c r="D7" s="862"/>
      <c r="E7" s="862"/>
      <c r="F7" s="862"/>
      <c r="G7" s="862"/>
      <c r="H7" s="862"/>
      <c r="I7" s="862"/>
    </row>
    <row r="8" spans="2:11" ht="20.100000000000001" customHeight="1">
      <c r="B8" s="1630" t="s">
        <v>1805</v>
      </c>
      <c r="C8" s="1631">
        <v>6022001</v>
      </c>
      <c r="D8" s="1631">
        <v>6022001</v>
      </c>
      <c r="E8" s="1632">
        <v>6028497.2204828784</v>
      </c>
      <c r="F8" s="1632"/>
      <c r="G8" s="1632"/>
      <c r="H8" s="1633"/>
      <c r="I8" s="1632"/>
    </row>
    <row r="9" spans="2:11" ht="20.100000000000001" customHeight="1">
      <c r="B9" s="1630" t="s">
        <v>1468</v>
      </c>
      <c r="C9" s="1631">
        <v>213460</v>
      </c>
      <c r="D9" s="1631">
        <v>212482</v>
      </c>
      <c r="E9" s="1632">
        <v>214098.21147528396</v>
      </c>
      <c r="F9" s="1632"/>
      <c r="G9" s="1632"/>
      <c r="H9" s="1633"/>
      <c r="I9" s="1632"/>
    </row>
    <row r="10" spans="2:11" ht="20.100000000000001" customHeight="1">
      <c r="B10" s="1630" t="s">
        <v>1470</v>
      </c>
      <c r="C10" s="1631">
        <v>963434</v>
      </c>
      <c r="D10" s="1631">
        <v>962432</v>
      </c>
      <c r="E10" s="1632">
        <v>991054.28275108198</v>
      </c>
      <c r="F10" s="1632"/>
      <c r="G10" s="1632"/>
      <c r="H10" s="1633"/>
      <c r="I10" s="1632"/>
    </row>
    <row r="11" spans="2:11" ht="20.100000000000001" customHeight="1">
      <c r="B11" s="1630" t="s">
        <v>1471</v>
      </c>
      <c r="C11" s="900">
        <v>67711375</v>
      </c>
      <c r="D11" s="900">
        <v>67711375</v>
      </c>
      <c r="E11" s="1632">
        <v>64402015.202325687</v>
      </c>
      <c r="F11" s="1632"/>
      <c r="G11" s="1632">
        <v>3323092.8086200003</v>
      </c>
      <c r="H11" s="1632"/>
      <c r="I11" s="1632">
        <v>59394.664880000004</v>
      </c>
    </row>
    <row r="12" spans="2:11" ht="20.100000000000001" customHeight="1">
      <c r="B12" s="1630" t="s">
        <v>2250</v>
      </c>
      <c r="C12" s="1631">
        <v>9139250</v>
      </c>
      <c r="D12" s="1631">
        <v>9417963</v>
      </c>
      <c r="E12" s="1632">
        <v>8665705.558224678</v>
      </c>
      <c r="F12" s="1632">
        <v>323787.78001171671</v>
      </c>
      <c r="G12" s="1632">
        <v>100.5</v>
      </c>
      <c r="H12" s="1632">
        <v>485075.84803896508</v>
      </c>
      <c r="I12" s="1632">
        <v>33732.150118629026</v>
      </c>
    </row>
    <row r="13" spans="2:11" ht="20.100000000000001" customHeight="1">
      <c r="B13" s="1630" t="s">
        <v>1489</v>
      </c>
      <c r="C13" s="1631">
        <v>499035</v>
      </c>
      <c r="D13" s="1631">
        <v>301537</v>
      </c>
      <c r="E13" s="1632">
        <v>301537.4690406351</v>
      </c>
      <c r="F13" s="1632"/>
      <c r="G13" s="1632"/>
      <c r="H13" s="1633"/>
      <c r="I13" s="1632"/>
    </row>
    <row r="14" spans="2:11" ht="20.100000000000001" customHeight="1">
      <c r="B14" s="1630" t="s">
        <v>1490</v>
      </c>
      <c r="C14" s="1631">
        <v>15217</v>
      </c>
      <c r="D14" s="1631">
        <v>12532</v>
      </c>
      <c r="E14" s="1632">
        <v>12532.35672</v>
      </c>
      <c r="F14" s="1632"/>
      <c r="G14" s="1632"/>
      <c r="H14" s="1633"/>
      <c r="I14" s="1632"/>
    </row>
    <row r="15" spans="2:11" ht="20.100000000000001" customHeight="1">
      <c r="B15" s="1630" t="s">
        <v>1491</v>
      </c>
      <c r="C15" s="1631">
        <v>574697</v>
      </c>
      <c r="D15" s="1631">
        <v>511729</v>
      </c>
      <c r="E15" s="1632">
        <v>511729.0565200001</v>
      </c>
      <c r="F15" s="1632"/>
      <c r="G15" s="1632"/>
      <c r="H15" s="1633"/>
      <c r="I15" s="1632"/>
    </row>
    <row r="16" spans="2:11" ht="20.100000000000001" customHeight="1">
      <c r="B16" s="1630" t="s">
        <v>1492</v>
      </c>
      <c r="C16" s="1631">
        <v>182687</v>
      </c>
      <c r="D16" s="1631">
        <v>182687</v>
      </c>
      <c r="E16" s="1632">
        <v>82359.083617563505</v>
      </c>
      <c r="F16" s="1632"/>
      <c r="G16" s="1632"/>
      <c r="H16" s="1633"/>
      <c r="I16" s="1632">
        <v>100328.26771243641</v>
      </c>
    </row>
    <row r="17" spans="2:9" ht="20.100000000000001" customHeight="1">
      <c r="B17" s="1630" t="s">
        <v>1494</v>
      </c>
      <c r="C17" s="1634">
        <v>17945</v>
      </c>
      <c r="D17" s="1634">
        <v>17939</v>
      </c>
      <c r="E17" s="1632">
        <v>17938.80026</v>
      </c>
      <c r="F17" s="1632"/>
      <c r="G17" s="1632"/>
      <c r="H17" s="1633"/>
      <c r="I17" s="1632"/>
    </row>
    <row r="18" spans="2:9" ht="20.100000000000001" customHeight="1">
      <c r="B18" s="1630" t="s">
        <v>1495</v>
      </c>
      <c r="C18" s="1631">
        <v>2938986</v>
      </c>
      <c r="D18" s="1631">
        <v>2933516</v>
      </c>
      <c r="E18" s="1632">
        <v>2312749.6575797806</v>
      </c>
      <c r="F18" s="1632"/>
      <c r="G18" s="1632"/>
      <c r="H18" s="1633"/>
      <c r="I18" s="1632">
        <v>620765.89317021915</v>
      </c>
    </row>
    <row r="19" spans="2:9" ht="20.100000000000001" customHeight="1">
      <c r="B19" s="1630" t="s">
        <v>1094</v>
      </c>
      <c r="C19" s="1635">
        <v>1582455</v>
      </c>
      <c r="D19" s="1635">
        <v>1580041</v>
      </c>
      <c r="E19" s="1636">
        <v>950860.57436999993</v>
      </c>
      <c r="F19" s="1636"/>
      <c r="G19" s="1636"/>
      <c r="H19" s="1637"/>
      <c r="I19" s="1632">
        <v>619000.00210000004</v>
      </c>
    </row>
    <row r="20" spans="2:9" ht="20.100000000000001" customHeight="1" thickBot="1">
      <c r="B20" s="1638" t="s">
        <v>2251</v>
      </c>
      <c r="C20" s="901">
        <v>89860542</v>
      </c>
      <c r="D20" s="901">
        <v>89866234</v>
      </c>
      <c r="E20" s="901">
        <v>84491077.473367587</v>
      </c>
      <c r="F20" s="901">
        <v>323787.78001171671</v>
      </c>
      <c r="G20" s="901">
        <v>3323193.3086200003</v>
      </c>
      <c r="H20" s="901">
        <v>485075.84803896508</v>
      </c>
      <c r="I20" s="901">
        <v>1433220.9779812847</v>
      </c>
    </row>
    <row r="21" spans="2:9" ht="20.100000000000001" customHeight="1">
      <c r="B21" s="1639" t="s">
        <v>1502</v>
      </c>
      <c r="C21" s="863"/>
      <c r="D21" s="863"/>
      <c r="E21" s="863"/>
      <c r="F21" s="863"/>
      <c r="G21" s="863"/>
      <c r="H21" s="864"/>
      <c r="I21" s="864"/>
    </row>
    <row r="22" spans="2:9" ht="20.100000000000001" customHeight="1">
      <c r="B22" s="1630" t="s">
        <v>1503</v>
      </c>
      <c r="C22" s="1632"/>
      <c r="D22" s="1632"/>
      <c r="E22" s="1632"/>
      <c r="F22" s="1632"/>
      <c r="G22" s="1632"/>
      <c r="H22" s="1633"/>
      <c r="I22" s="1632"/>
    </row>
    <row r="23" spans="2:9" ht="20.100000000000001" customHeight="1">
      <c r="B23" s="1630" t="s">
        <v>1504</v>
      </c>
      <c r="C23" s="1631">
        <v>1468360</v>
      </c>
      <c r="D23" s="1631">
        <v>1468360</v>
      </c>
      <c r="E23" s="1631"/>
      <c r="F23" s="1631">
        <v>0</v>
      </c>
      <c r="G23" s="1631"/>
      <c r="H23" s="1631">
        <v>0</v>
      </c>
      <c r="I23" s="1631"/>
    </row>
    <row r="24" spans="2:9" ht="20.100000000000001" customHeight="1">
      <c r="B24" s="1630" t="s">
        <v>1505</v>
      </c>
      <c r="C24" s="1631">
        <v>75430143</v>
      </c>
      <c r="D24" s="1631">
        <v>75441450</v>
      </c>
      <c r="E24" s="1631"/>
      <c r="F24" s="1631">
        <v>0</v>
      </c>
      <c r="G24" s="1631"/>
      <c r="H24" s="1631">
        <v>0</v>
      </c>
      <c r="I24" s="1631"/>
    </row>
    <row r="25" spans="2:9" ht="20.100000000000001" customHeight="1">
      <c r="B25" s="1630" t="s">
        <v>1506</v>
      </c>
      <c r="C25" s="1631">
        <v>1482086</v>
      </c>
      <c r="D25" s="1631">
        <v>1482086</v>
      </c>
      <c r="E25" s="1631"/>
      <c r="F25" s="1631">
        <v>427240.04003293818</v>
      </c>
      <c r="G25" s="1631"/>
      <c r="H25" s="1631">
        <v>0</v>
      </c>
      <c r="I25" s="1631"/>
    </row>
    <row r="26" spans="2:9" ht="20.100000000000001" customHeight="1">
      <c r="B26" s="1630" t="s">
        <v>935</v>
      </c>
      <c r="C26" s="1631">
        <v>1333056</v>
      </c>
      <c r="D26" s="1631">
        <v>1333056</v>
      </c>
      <c r="E26" s="1631"/>
      <c r="F26" s="1631">
        <v>0</v>
      </c>
      <c r="G26" s="1631"/>
      <c r="H26" s="1631">
        <v>0</v>
      </c>
      <c r="I26" s="1631"/>
    </row>
    <row r="27" spans="2:9" ht="20.100000000000001" customHeight="1">
      <c r="B27" s="1630" t="s">
        <v>1510</v>
      </c>
      <c r="C27" s="1631">
        <v>241505</v>
      </c>
      <c r="D27" s="1631">
        <v>241505</v>
      </c>
      <c r="E27" s="1631"/>
      <c r="F27" s="1631">
        <v>0</v>
      </c>
      <c r="G27" s="1631"/>
      <c r="H27" s="1631">
        <v>163819.47937000002</v>
      </c>
      <c r="I27" s="1631"/>
    </row>
    <row r="28" spans="2:9" ht="20.100000000000001" customHeight="1">
      <c r="B28" s="1630" t="s">
        <v>1806</v>
      </c>
      <c r="C28" s="1631">
        <v>1817680</v>
      </c>
      <c r="D28" s="1631">
        <v>1817680</v>
      </c>
      <c r="E28" s="1631"/>
      <c r="F28" s="1631">
        <v>0</v>
      </c>
      <c r="G28" s="1631"/>
      <c r="H28" s="1631">
        <v>850682.32749000005</v>
      </c>
      <c r="I28" s="1631"/>
    </row>
    <row r="29" spans="2:9" ht="20.100000000000001" customHeight="1">
      <c r="B29" s="1630" t="s">
        <v>1484</v>
      </c>
      <c r="C29" s="1631">
        <v>178000</v>
      </c>
      <c r="D29" s="1631">
        <v>178000</v>
      </c>
      <c r="E29" s="1631"/>
      <c r="F29" s="1631">
        <v>0</v>
      </c>
      <c r="G29" s="1631"/>
      <c r="H29" s="1631">
        <v>51235.4087</v>
      </c>
      <c r="I29" s="1631"/>
    </row>
    <row r="30" spans="2:9" ht="20.100000000000001" customHeight="1">
      <c r="B30" s="1630" t="s">
        <v>1512</v>
      </c>
      <c r="C30" s="1631">
        <v>0</v>
      </c>
      <c r="D30" s="1631">
        <v>0</v>
      </c>
      <c r="E30" s="1631"/>
      <c r="F30" s="1631">
        <v>0</v>
      </c>
      <c r="G30" s="1631"/>
      <c r="H30" s="1631">
        <v>0</v>
      </c>
      <c r="I30" s="1631"/>
    </row>
    <row r="31" spans="2:9" ht="20.100000000000001" customHeight="1">
      <c r="B31" s="1630" t="s">
        <v>1513</v>
      </c>
      <c r="C31" s="1631">
        <v>561786</v>
      </c>
      <c r="D31" s="1631">
        <v>559954</v>
      </c>
      <c r="E31" s="1631"/>
      <c r="F31" s="1631">
        <v>0</v>
      </c>
      <c r="G31" s="1631"/>
      <c r="H31" s="1631">
        <v>0</v>
      </c>
      <c r="I31" s="1631"/>
    </row>
    <row r="32" spans="2:9" ht="20.100000000000001" customHeight="1">
      <c r="B32" s="1630" t="s">
        <v>1514</v>
      </c>
      <c r="C32" s="1631">
        <v>23680</v>
      </c>
      <c r="D32" s="1631">
        <v>23680</v>
      </c>
      <c r="E32" s="1631"/>
      <c r="F32" s="1631">
        <v>0</v>
      </c>
      <c r="G32" s="1631"/>
      <c r="H32" s="1631">
        <v>0</v>
      </c>
      <c r="I32" s="1631"/>
    </row>
    <row r="33" spans="2:9" ht="20.100000000000001" customHeight="1">
      <c r="B33" s="1630" t="s">
        <v>1515</v>
      </c>
      <c r="C33" s="1631">
        <v>11708</v>
      </c>
      <c r="D33" s="1631">
        <v>11708</v>
      </c>
      <c r="E33" s="1631"/>
      <c r="F33" s="1631">
        <v>0</v>
      </c>
      <c r="G33" s="1631"/>
      <c r="H33" s="1631">
        <v>0</v>
      </c>
      <c r="I33" s="1631"/>
    </row>
    <row r="34" spans="2:9" ht="20.100000000000001" customHeight="1">
      <c r="B34" s="1630" t="s">
        <v>1516</v>
      </c>
      <c r="C34" s="1631">
        <v>1391972</v>
      </c>
      <c r="D34" s="1631">
        <v>1410644</v>
      </c>
      <c r="E34" s="1631"/>
      <c r="F34" s="1631">
        <v>0</v>
      </c>
      <c r="G34" s="1631"/>
      <c r="H34" s="1631">
        <v>0</v>
      </c>
      <c r="I34" s="1631"/>
    </row>
    <row r="35" spans="2:9" ht="20.100000000000001" customHeight="1" thickBot="1">
      <c r="B35" s="1638" t="s">
        <v>2252</v>
      </c>
      <c r="C35" s="901">
        <v>83939976</v>
      </c>
      <c r="D35" s="901">
        <v>83968123</v>
      </c>
      <c r="E35" s="901"/>
      <c r="F35" s="901">
        <v>427240.04003293818</v>
      </c>
      <c r="G35" s="901"/>
      <c r="H35" s="901">
        <v>1065737.2155600002</v>
      </c>
      <c r="I35" s="901"/>
    </row>
  </sheetData>
  <mergeCells count="4">
    <mergeCell ref="B1:I1"/>
    <mergeCell ref="C5:C6"/>
    <mergeCell ref="D5:D6"/>
    <mergeCell ref="E5:I5"/>
  </mergeCells>
  <conditionalFormatting sqref="C8:I19 C22:I34">
    <cfRule type="cellIs" dxfId="12" priority="1" stopIfTrue="1" operator="lessThan">
      <formula>0</formula>
    </cfRule>
  </conditionalFormatting>
  <hyperlinks>
    <hyperlink ref="K1" location="Índice!A1" display="Voltar ao Índice" xr:uid="{5096346E-C6B2-400B-945D-A0189038B69A}"/>
  </hyperlinks>
  <pageMargins left="0.7" right="0.7" top="0.75" bottom="0.75" header="0.3" footer="0.3"/>
  <pageSetup paperSize="9" scale="64" orientation="landscape" horizontalDpi="1200" verticalDpi="1200" r:id="rId1"/>
  <headerFooter>
    <oddHeader>&amp;CPT
Anexo V</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03E94-BBDD-49AD-BF23-EB77DB7499D9}">
  <sheetPr>
    <pageSetUpPr fitToPage="1"/>
  </sheetPr>
  <dimension ref="A1:L66"/>
  <sheetViews>
    <sheetView showGridLines="0" showZeros="0" zoomScale="90" zoomScaleNormal="90" workbookViewId="0">
      <selection activeCell="E27" sqref="E27"/>
    </sheetView>
  </sheetViews>
  <sheetFormatPr defaultColWidth="9.140625" defaultRowHeight="15" customHeight="1"/>
  <cols>
    <col min="1" max="1" width="4.5703125" style="51" customWidth="1"/>
    <col min="2" max="2" width="28.5703125" style="58" customWidth="1"/>
    <col min="3" max="4" width="22.7109375" style="58" customWidth="1"/>
    <col min="5" max="5" width="4.5703125" style="51" customWidth="1"/>
    <col min="6" max="6" width="16" style="58" customWidth="1"/>
    <col min="7" max="16384" width="9.140625" style="58"/>
  </cols>
  <sheetData>
    <row r="1" spans="1:12" s="105" customFormat="1" ht="15" customHeight="1">
      <c r="A1" s="51"/>
      <c r="B1" s="1944" t="s">
        <v>1415</v>
      </c>
      <c r="C1" s="1944"/>
      <c r="D1" s="1944"/>
      <c r="E1" s="51"/>
      <c r="F1" s="66" t="s">
        <v>893</v>
      </c>
      <c r="I1" s="1961"/>
      <c r="J1" s="1961"/>
      <c r="K1" s="1961"/>
      <c r="L1" s="1961"/>
    </row>
    <row r="2" spans="1:12" s="105" customFormat="1" ht="15" customHeight="1">
      <c r="A2" s="637"/>
      <c r="B2" s="103" t="s">
        <v>1227</v>
      </c>
      <c r="C2" s="110"/>
      <c r="D2" s="110"/>
      <c r="E2" s="637"/>
      <c r="F2" s="58"/>
      <c r="I2" s="1961"/>
      <c r="J2" s="1961"/>
      <c r="K2" s="1961"/>
      <c r="L2" s="1961"/>
    </row>
    <row r="3" spans="1:12" s="104" customFormat="1" ht="20.100000000000001" customHeight="1" thickBot="1">
      <c r="A3" s="650"/>
      <c r="B3" s="684"/>
      <c r="C3" s="685"/>
      <c r="D3" s="686"/>
      <c r="E3" s="650"/>
      <c r="F3" s="687"/>
      <c r="I3" s="1961"/>
      <c r="J3" s="1961"/>
      <c r="K3" s="1961"/>
      <c r="L3" s="1961"/>
    </row>
    <row r="4" spans="1:12" s="665" customFormat="1" ht="20.100000000000001" customHeight="1">
      <c r="A4" s="650"/>
      <c r="B4" s="661"/>
      <c r="C4" s="683" t="s">
        <v>2267</v>
      </c>
      <c r="D4" s="683" t="s">
        <v>2268</v>
      </c>
      <c r="E4" s="650"/>
      <c r="F4" s="688"/>
      <c r="I4" s="1961"/>
      <c r="J4" s="1961"/>
      <c r="K4" s="1961"/>
      <c r="L4" s="1961"/>
    </row>
    <row r="5" spans="1:12" s="665" customFormat="1" ht="20.100000000000001" customHeight="1">
      <c r="A5" s="650"/>
      <c r="B5" s="668" t="s">
        <v>1273</v>
      </c>
      <c r="C5" s="845">
        <v>13677518</v>
      </c>
      <c r="D5" s="846">
        <v>13394653</v>
      </c>
      <c r="E5" s="650"/>
      <c r="F5" s="688"/>
      <c r="I5" s="1961"/>
      <c r="J5" s="1961"/>
      <c r="K5" s="1961"/>
      <c r="L5" s="1961"/>
    </row>
    <row r="6" spans="1:12" s="665" customFormat="1" ht="20.100000000000001" customHeight="1">
      <c r="A6" s="650"/>
      <c r="B6" s="690" t="s">
        <v>1274</v>
      </c>
      <c r="C6" s="843">
        <v>5213823</v>
      </c>
      <c r="D6" s="843">
        <v>4840405</v>
      </c>
      <c r="E6" s="650"/>
      <c r="F6" s="689"/>
    </row>
    <row r="7" spans="1:12" s="665" customFormat="1" ht="20.100000000000001" customHeight="1" thickBot="1">
      <c r="A7" s="650"/>
      <c r="B7" s="691" t="s">
        <v>604</v>
      </c>
      <c r="C7" s="844">
        <f>+C6+C5</f>
        <v>18891341</v>
      </c>
      <c r="D7" s="844">
        <f>+D6+D5</f>
        <v>18235058</v>
      </c>
      <c r="E7" s="650"/>
      <c r="F7" s="689"/>
    </row>
    <row r="8" spans="1:12" s="105" customFormat="1" ht="25.5" customHeight="1">
      <c r="A8" s="650"/>
      <c r="B8" s="1962"/>
      <c r="C8" s="1962"/>
      <c r="D8" s="1962"/>
      <c r="E8" s="650"/>
      <c r="F8" s="58"/>
    </row>
    <row r="9" spans="1:12" s="105" customFormat="1" ht="15" customHeight="1">
      <c r="A9" s="650"/>
      <c r="B9" s="129"/>
      <c r="C9" s="129"/>
      <c r="D9" s="129"/>
      <c r="E9" s="650"/>
      <c r="F9" s="58"/>
    </row>
    <row r="10" spans="1:12" s="105" customFormat="1" ht="15" customHeight="1">
      <c r="A10" s="650"/>
      <c r="B10" s="129"/>
      <c r="C10" s="138"/>
      <c r="D10" s="138"/>
      <c r="E10" s="650"/>
    </row>
    <row r="11" spans="1:12" s="105" customFormat="1" ht="15" customHeight="1">
      <c r="A11" s="650"/>
      <c r="C11" s="114"/>
      <c r="D11" s="114"/>
      <c r="E11" s="650"/>
    </row>
    <row r="12" spans="1:12" ht="15" customHeight="1">
      <c r="A12" s="650"/>
      <c r="E12" s="650"/>
    </row>
    <row r="13" spans="1:12" ht="15" customHeight="1">
      <c r="A13" s="641"/>
      <c r="E13" s="641"/>
    </row>
    <row r="14" spans="1:12" ht="15" customHeight="1">
      <c r="A14" s="641"/>
      <c r="E14" s="641"/>
    </row>
    <row r="15" spans="1:12" ht="15" customHeight="1">
      <c r="A15" s="641"/>
      <c r="E15" s="641"/>
    </row>
    <row r="16" spans="1:12" ht="15" customHeight="1">
      <c r="A16" s="641"/>
      <c r="E16" s="641"/>
    </row>
    <row r="17" spans="1:5" ht="15" customHeight="1">
      <c r="A17" s="641"/>
      <c r="E17" s="641"/>
    </row>
    <row r="18" spans="1:5" ht="15" customHeight="1">
      <c r="A18" s="641"/>
      <c r="E18" s="641"/>
    </row>
    <row r="19" spans="1:5" ht="15" customHeight="1">
      <c r="A19" s="641"/>
      <c r="E19" s="641"/>
    </row>
    <row r="20" spans="1:5" ht="15" customHeight="1">
      <c r="A20" s="641"/>
      <c r="E20" s="641"/>
    </row>
    <row r="21" spans="1:5" ht="15" customHeight="1">
      <c r="A21" s="641"/>
      <c r="E21" s="641"/>
    </row>
    <row r="22" spans="1:5" ht="15" customHeight="1">
      <c r="A22" s="641"/>
      <c r="E22" s="641"/>
    </row>
    <row r="23" spans="1:5" ht="15" customHeight="1">
      <c r="A23" s="76"/>
      <c r="E23" s="76"/>
    </row>
    <row r="24" spans="1:5" ht="15" customHeight="1">
      <c r="A24" s="76"/>
      <c r="E24" s="76"/>
    </row>
    <row r="25" spans="1:5" ht="15" customHeight="1">
      <c r="A25" s="76"/>
      <c r="E25" s="76"/>
    </row>
    <row r="26" spans="1:5" ht="15" customHeight="1">
      <c r="A26" s="76"/>
      <c r="E26" s="76"/>
    </row>
    <row r="27" spans="1:5" ht="15" customHeight="1">
      <c r="A27" s="76"/>
      <c r="E27" s="76"/>
    </row>
    <row r="28" spans="1:5" ht="15" customHeight="1">
      <c r="A28" s="76"/>
      <c r="E28" s="76"/>
    </row>
    <row r="29" spans="1:5" ht="15" customHeight="1">
      <c r="A29" s="76"/>
      <c r="E29" s="76"/>
    </row>
    <row r="30" spans="1:5" ht="15" customHeight="1">
      <c r="A30" s="76"/>
      <c r="E30" s="76"/>
    </row>
    <row r="31" spans="1:5" ht="15" customHeight="1">
      <c r="A31" s="76"/>
      <c r="E31" s="76"/>
    </row>
    <row r="32" spans="1:5" ht="15" customHeight="1">
      <c r="A32" s="77"/>
      <c r="E32" s="77"/>
    </row>
    <row r="33" spans="1:5" ht="15" customHeight="1">
      <c r="A33" s="76"/>
      <c r="E33" s="76"/>
    </row>
    <row r="34" spans="1:5" ht="15" customHeight="1">
      <c r="A34" s="76"/>
      <c r="E34" s="76"/>
    </row>
    <row r="35" spans="1:5" ht="15" customHeight="1">
      <c r="A35" s="76"/>
      <c r="E35" s="76"/>
    </row>
    <row r="36" spans="1:5" ht="15" customHeight="1">
      <c r="A36" s="76"/>
      <c r="E36" s="76"/>
    </row>
    <row r="37" spans="1:5" ht="15" customHeight="1">
      <c r="A37" s="76"/>
      <c r="E37" s="76"/>
    </row>
    <row r="38" spans="1:5" ht="15" customHeight="1">
      <c r="A38" s="77"/>
      <c r="E38" s="77"/>
    </row>
    <row r="39" spans="1:5" ht="15" customHeight="1">
      <c r="A39" s="77"/>
      <c r="E39" s="77"/>
    </row>
    <row r="40" spans="1:5" ht="15" customHeight="1">
      <c r="A40" s="54"/>
      <c r="E40" s="54"/>
    </row>
    <row r="41" spans="1:5" ht="15" customHeight="1">
      <c r="A41" s="54"/>
      <c r="E41" s="54"/>
    </row>
    <row r="42" spans="1:5" ht="15" customHeight="1">
      <c r="A42" s="54"/>
      <c r="E42" s="54"/>
    </row>
    <row r="43" spans="1:5" ht="15" customHeight="1">
      <c r="A43" s="54"/>
      <c r="E43" s="54"/>
    </row>
    <row r="44" spans="1:5" ht="15" customHeight="1">
      <c r="A44" s="54"/>
      <c r="E44" s="54"/>
    </row>
    <row r="45" spans="1:5" ht="15" customHeight="1">
      <c r="A45" s="54"/>
      <c r="E45" s="54"/>
    </row>
    <row r="46" spans="1:5" ht="15" customHeight="1">
      <c r="A46" s="54"/>
      <c r="E46" s="54"/>
    </row>
    <row r="47" spans="1:5" ht="15" customHeight="1">
      <c r="A47" s="54"/>
      <c r="E47" s="54"/>
    </row>
    <row r="48" spans="1:5" ht="15" customHeight="1">
      <c r="A48" s="54"/>
      <c r="E48" s="54"/>
    </row>
    <row r="49" spans="1:5" ht="15" customHeight="1">
      <c r="A49" s="54"/>
      <c r="E49" s="54"/>
    </row>
    <row r="50" spans="1:5" ht="15" customHeight="1">
      <c r="A50" s="54"/>
      <c r="E50" s="54"/>
    </row>
    <row r="51" spans="1:5" ht="15" customHeight="1">
      <c r="A51" s="54"/>
      <c r="E51" s="54"/>
    </row>
    <row r="52" spans="1:5" ht="15" customHeight="1">
      <c r="A52" s="54"/>
      <c r="E52" s="54"/>
    </row>
    <row r="53" spans="1:5" ht="15" customHeight="1">
      <c r="A53" s="54"/>
      <c r="E53" s="54"/>
    </row>
    <row r="54" spans="1:5" ht="15" customHeight="1">
      <c r="A54" s="54"/>
      <c r="E54" s="54"/>
    </row>
    <row r="55" spans="1:5" ht="15" customHeight="1">
      <c r="A55" s="54"/>
      <c r="E55" s="54"/>
    </row>
    <row r="56" spans="1:5" ht="15" customHeight="1">
      <c r="A56" s="54"/>
      <c r="E56" s="54"/>
    </row>
    <row r="57" spans="1:5" ht="15" customHeight="1">
      <c r="A57" s="54"/>
      <c r="E57" s="54"/>
    </row>
    <row r="58" spans="1:5" ht="15" customHeight="1">
      <c r="A58" s="54"/>
      <c r="E58" s="54"/>
    </row>
    <row r="59" spans="1:5" ht="15" customHeight="1">
      <c r="A59" s="54"/>
      <c r="E59" s="54"/>
    </row>
    <row r="60" spans="1:5" ht="15" customHeight="1">
      <c r="A60" s="54"/>
      <c r="E60" s="54"/>
    </row>
    <row r="61" spans="1:5" ht="15" customHeight="1">
      <c r="A61" s="54"/>
      <c r="E61" s="54"/>
    </row>
    <row r="62" spans="1:5" ht="15" customHeight="1">
      <c r="A62" s="54"/>
      <c r="E62" s="54"/>
    </row>
    <row r="63" spans="1:5" ht="15" customHeight="1">
      <c r="A63" s="54"/>
      <c r="E63" s="54"/>
    </row>
    <row r="64" spans="1:5" ht="15" customHeight="1">
      <c r="A64" s="54"/>
      <c r="E64" s="54"/>
    </row>
    <row r="65" spans="1:5" ht="15" customHeight="1">
      <c r="A65" s="54"/>
      <c r="E65" s="54"/>
    </row>
    <row r="66" spans="1:5" ht="15" customHeight="1">
      <c r="A66" s="54"/>
      <c r="E66" s="54"/>
    </row>
  </sheetData>
  <mergeCells count="3">
    <mergeCell ref="B1:D1"/>
    <mergeCell ref="I1:L5"/>
    <mergeCell ref="B8:D8"/>
  </mergeCells>
  <hyperlinks>
    <hyperlink ref="F1" location="Índice!A1" display="Voltar ao Índice" xr:uid="{0AE8132C-A828-4A54-805B-3F6F35FA35C2}"/>
  </hyperlinks>
  <printOptions horizontalCentered="1"/>
  <pageMargins left="0.74803149606299213" right="0.74803149606299213" top="0.98425196850393704" bottom="0.98425196850393704" header="0.51181102362204722" footer="0.51181102362204722"/>
  <pageSetup paperSize="9" scale="53" orientation="portrait" horizontalDpi="1200" verticalDpi="1200" r:id="rId1"/>
  <headerFooter alignWithMargins="0">
    <oddFooter>&amp;C&amp;F&amp;R&amp;D &amp;T</oddFooter>
  </headerFooter>
  <ignoredErrors>
    <ignoredError sqref="C4:D4" numberStoredAsText="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1F5EE-8056-4278-A0EC-3373E6D0F4E8}">
  <sheetPr>
    <pageSetUpPr fitToPage="1"/>
  </sheetPr>
  <dimension ref="A1:L66"/>
  <sheetViews>
    <sheetView showGridLines="0" showZeros="0" zoomScale="90" zoomScaleNormal="90" workbookViewId="0">
      <selection activeCell="F1" sqref="F1"/>
    </sheetView>
  </sheetViews>
  <sheetFormatPr defaultColWidth="9.140625" defaultRowHeight="15" customHeight="1"/>
  <cols>
    <col min="1" max="1" width="4.5703125" style="51" customWidth="1"/>
    <col min="2" max="2" width="46.140625" style="58" customWidth="1"/>
    <col min="3" max="4" width="22" style="58" customWidth="1"/>
    <col min="5" max="5" width="4.5703125" style="51" customWidth="1"/>
    <col min="6" max="6" width="20.28515625" style="58" customWidth="1"/>
    <col min="7" max="16384" width="9.140625" style="58"/>
  </cols>
  <sheetData>
    <row r="1" spans="1:12" s="105" customFormat="1" ht="15" customHeight="1">
      <c r="A1" s="51"/>
      <c r="B1" s="1944" t="s">
        <v>1275</v>
      </c>
      <c r="C1" s="1944"/>
      <c r="D1" s="100"/>
      <c r="E1" s="51"/>
      <c r="F1" s="66" t="s">
        <v>893</v>
      </c>
      <c r="I1" s="1961"/>
      <c r="J1" s="1961"/>
      <c r="K1" s="1961"/>
      <c r="L1" s="1961"/>
    </row>
    <row r="2" spans="1:12" s="105" customFormat="1" ht="15" customHeight="1">
      <c r="A2" s="637"/>
      <c r="B2" s="130" t="s">
        <v>1227</v>
      </c>
      <c r="C2" s="100"/>
      <c r="D2" s="100"/>
      <c r="E2" s="637"/>
      <c r="F2" s="58"/>
      <c r="I2" s="1961"/>
      <c r="J2" s="1961"/>
      <c r="K2" s="1961"/>
      <c r="L2" s="1961"/>
    </row>
    <row r="3" spans="1:12" s="105" customFormat="1" ht="15" customHeight="1" thickBot="1">
      <c r="A3" s="650"/>
      <c r="B3" s="111"/>
      <c r="C3" s="112"/>
      <c r="D3" s="113"/>
      <c r="E3" s="650"/>
      <c r="F3" s="58"/>
      <c r="I3" s="1961"/>
      <c r="J3" s="1961"/>
      <c r="K3" s="1961"/>
      <c r="L3" s="1961"/>
    </row>
    <row r="4" spans="1:12" s="665" customFormat="1" ht="20.100000000000001" customHeight="1">
      <c r="A4" s="650"/>
      <c r="B4" s="661"/>
      <c r="C4" s="1677" t="s">
        <v>1916</v>
      </c>
      <c r="D4" s="1677" t="s">
        <v>1597</v>
      </c>
      <c r="E4" s="650"/>
      <c r="F4" s="688"/>
      <c r="I4" s="1961"/>
      <c r="J4" s="1961"/>
      <c r="K4" s="1961"/>
      <c r="L4" s="1961"/>
    </row>
    <row r="5" spans="1:12" s="665" customFormat="1" ht="20.100000000000001" customHeight="1">
      <c r="A5" s="650"/>
      <c r="B5" s="693" t="s">
        <v>2269</v>
      </c>
      <c r="C5" s="1678"/>
      <c r="D5" s="1678"/>
      <c r="E5" s="650"/>
      <c r="F5" s="689"/>
      <c r="I5" s="1961"/>
      <c r="J5" s="1961"/>
      <c r="K5" s="1961"/>
      <c r="L5" s="1961"/>
    </row>
    <row r="6" spans="1:12" s="665" customFormat="1" ht="20.100000000000001" customHeight="1">
      <c r="A6" s="650"/>
      <c r="B6" s="694" t="s">
        <v>2270</v>
      </c>
      <c r="C6" s="1675">
        <v>13677518</v>
      </c>
      <c r="D6" s="1675">
        <v>13394653</v>
      </c>
      <c r="E6" s="650"/>
      <c r="F6" s="689"/>
      <c r="I6" s="692"/>
      <c r="J6" s="692"/>
      <c r="K6" s="692"/>
      <c r="L6" s="692"/>
    </row>
    <row r="7" spans="1:12" s="665" customFormat="1" ht="20.100000000000001" customHeight="1">
      <c r="A7" s="650"/>
      <c r="B7" s="694" t="s">
        <v>2271</v>
      </c>
      <c r="C7" s="1675">
        <v>10269082</v>
      </c>
      <c r="D7" s="1675">
        <v>12107127</v>
      </c>
      <c r="E7" s="650"/>
      <c r="F7" s="689"/>
      <c r="I7" s="692"/>
      <c r="J7" s="692"/>
      <c r="K7" s="692"/>
      <c r="L7" s="692"/>
    </row>
    <row r="8" spans="1:12" s="665" customFormat="1" ht="20.100000000000001" customHeight="1">
      <c r="A8" s="650"/>
      <c r="B8" s="695"/>
      <c r="C8" s="1675">
        <v>23946599</v>
      </c>
      <c r="D8" s="1675">
        <v>25501780</v>
      </c>
      <c r="E8" s="650"/>
      <c r="F8" s="689"/>
      <c r="I8" s="692"/>
      <c r="J8" s="692"/>
      <c r="K8" s="692"/>
      <c r="L8" s="692"/>
    </row>
    <row r="9" spans="1:12" s="665" customFormat="1" ht="20.100000000000001" customHeight="1">
      <c r="A9" s="650"/>
      <c r="B9" s="696" t="s">
        <v>1276</v>
      </c>
      <c r="C9" s="1676">
        <v>-2574146</v>
      </c>
      <c r="D9" s="1676">
        <v>1730318</v>
      </c>
      <c r="E9" s="650"/>
      <c r="F9" s="689"/>
    </row>
    <row r="10" spans="1:12" s="665" customFormat="1" ht="20.100000000000001" customHeight="1" thickBot="1">
      <c r="A10" s="650"/>
      <c r="B10" s="1679" t="s">
        <v>2272</v>
      </c>
      <c r="C10" s="1680">
        <f>+C8-C9</f>
        <v>26520745</v>
      </c>
      <c r="D10" s="1680">
        <f>+D8-D9</f>
        <v>23771462</v>
      </c>
      <c r="E10" s="650"/>
      <c r="F10" s="689"/>
    </row>
    <row r="11" spans="1:12" s="105" customFormat="1" ht="12.75">
      <c r="A11" s="650"/>
      <c r="B11" s="115"/>
      <c r="C11" s="115"/>
      <c r="D11" s="115"/>
      <c r="E11" s="650"/>
      <c r="F11" s="58"/>
    </row>
    <row r="12" spans="1:12" s="105" customFormat="1" ht="94.5" customHeight="1">
      <c r="A12" s="650"/>
      <c r="B12" s="1963" t="s">
        <v>1999</v>
      </c>
      <c r="C12" s="1963"/>
      <c r="D12" s="1963"/>
      <c r="E12" s="650"/>
      <c r="F12" s="58"/>
    </row>
    <row r="13" spans="1:12" s="105" customFormat="1" ht="45" customHeight="1">
      <c r="A13" s="641"/>
      <c r="B13" s="1964"/>
      <c r="C13" s="1964"/>
      <c r="D13" s="1964"/>
      <c r="E13" s="641"/>
    </row>
    <row r="14" spans="1:12" s="105" customFormat="1" ht="18" customHeight="1">
      <c r="A14" s="641"/>
      <c r="B14" s="1964"/>
      <c r="C14" s="1964"/>
      <c r="D14" s="1964"/>
      <c r="E14" s="641"/>
    </row>
    <row r="15" spans="1:12" ht="12.75">
      <c r="A15" s="641"/>
      <c r="C15" s="80"/>
      <c r="D15" s="80"/>
      <c r="E15" s="641"/>
    </row>
    <row r="16" spans="1:12" ht="12.75">
      <c r="A16" s="641"/>
      <c r="E16" s="641"/>
    </row>
    <row r="17" spans="1:5" ht="12.75">
      <c r="A17" s="641"/>
      <c r="E17" s="641"/>
    </row>
    <row r="18" spans="1:5" ht="12.75">
      <c r="A18" s="641"/>
      <c r="E18" s="641"/>
    </row>
    <row r="19" spans="1:5" ht="12.75">
      <c r="A19" s="641"/>
      <c r="E19" s="641"/>
    </row>
    <row r="20" spans="1:5" ht="15" customHeight="1">
      <c r="A20" s="641"/>
      <c r="E20" s="641"/>
    </row>
    <row r="21" spans="1:5" ht="15" customHeight="1">
      <c r="A21" s="641"/>
      <c r="E21" s="641"/>
    </row>
    <row r="22" spans="1:5" ht="15" customHeight="1">
      <c r="A22" s="641"/>
      <c r="E22" s="641"/>
    </row>
    <row r="23" spans="1:5" ht="15" customHeight="1">
      <c r="A23" s="76"/>
      <c r="E23" s="76"/>
    </row>
    <row r="24" spans="1:5" ht="15" customHeight="1">
      <c r="A24" s="76"/>
      <c r="E24" s="76"/>
    </row>
    <row r="25" spans="1:5" ht="15" customHeight="1">
      <c r="A25" s="76"/>
      <c r="E25" s="76"/>
    </row>
    <row r="26" spans="1:5" ht="15" customHeight="1">
      <c r="A26" s="76"/>
      <c r="E26" s="76"/>
    </row>
    <row r="27" spans="1:5" ht="15" customHeight="1">
      <c r="A27" s="76"/>
      <c r="E27" s="76"/>
    </row>
    <row r="28" spans="1:5" ht="15" customHeight="1">
      <c r="A28" s="76"/>
      <c r="E28" s="76"/>
    </row>
    <row r="29" spans="1:5" ht="15" customHeight="1">
      <c r="A29" s="76"/>
      <c r="E29" s="76"/>
    </row>
    <row r="30" spans="1:5" ht="15" customHeight="1">
      <c r="A30" s="76"/>
      <c r="E30" s="76"/>
    </row>
    <row r="31" spans="1:5" ht="15" customHeight="1">
      <c r="A31" s="76"/>
      <c r="E31" s="76"/>
    </row>
    <row r="32" spans="1:5" ht="15" customHeight="1">
      <c r="A32" s="77"/>
      <c r="E32" s="77"/>
    </row>
    <row r="33" spans="1:5" ht="15" customHeight="1">
      <c r="A33" s="76"/>
      <c r="E33" s="76"/>
    </row>
    <row r="34" spans="1:5" ht="15" customHeight="1">
      <c r="A34" s="76"/>
      <c r="E34" s="76"/>
    </row>
    <row r="35" spans="1:5" ht="15" customHeight="1">
      <c r="A35" s="76"/>
      <c r="E35" s="76"/>
    </row>
    <row r="36" spans="1:5" ht="15" customHeight="1">
      <c r="A36" s="76"/>
      <c r="E36" s="76"/>
    </row>
    <row r="37" spans="1:5" ht="15" customHeight="1">
      <c r="A37" s="76"/>
      <c r="E37" s="76"/>
    </row>
    <row r="38" spans="1:5" ht="15" customHeight="1">
      <c r="A38" s="77"/>
      <c r="E38" s="77"/>
    </row>
    <row r="39" spans="1:5" ht="15" customHeight="1">
      <c r="A39" s="77"/>
      <c r="E39" s="77"/>
    </row>
    <row r="40" spans="1:5" ht="15" customHeight="1">
      <c r="A40" s="54"/>
      <c r="E40" s="54"/>
    </row>
    <row r="41" spans="1:5" ht="15" customHeight="1">
      <c r="A41" s="54"/>
      <c r="E41" s="54"/>
    </row>
    <row r="42" spans="1:5" ht="15" customHeight="1">
      <c r="A42" s="54"/>
      <c r="E42" s="54"/>
    </row>
    <row r="43" spans="1:5" ht="15" customHeight="1">
      <c r="A43" s="54"/>
      <c r="E43" s="54"/>
    </row>
    <row r="44" spans="1:5" ht="15" customHeight="1">
      <c r="A44" s="54"/>
      <c r="E44" s="54"/>
    </row>
    <row r="45" spans="1:5" ht="15" customHeight="1">
      <c r="A45" s="54"/>
      <c r="E45" s="54"/>
    </row>
    <row r="46" spans="1:5" ht="15" customHeight="1">
      <c r="A46" s="54"/>
      <c r="E46" s="54"/>
    </row>
    <row r="47" spans="1:5" ht="15" customHeight="1">
      <c r="A47" s="54"/>
      <c r="E47" s="54"/>
    </row>
    <row r="48" spans="1:5" ht="15" customHeight="1">
      <c r="A48" s="54"/>
      <c r="E48" s="54"/>
    </row>
    <row r="49" spans="1:5" ht="15" customHeight="1">
      <c r="A49" s="54"/>
      <c r="E49" s="54"/>
    </row>
    <row r="50" spans="1:5" ht="15" customHeight="1">
      <c r="A50" s="54"/>
      <c r="E50" s="54"/>
    </row>
    <row r="51" spans="1:5" ht="15" customHeight="1">
      <c r="A51" s="54"/>
      <c r="E51" s="54"/>
    </row>
    <row r="52" spans="1:5" ht="15" customHeight="1">
      <c r="A52" s="54"/>
      <c r="E52" s="54"/>
    </row>
    <row r="53" spans="1:5" ht="15" customHeight="1">
      <c r="A53" s="54"/>
      <c r="E53" s="54"/>
    </row>
    <row r="54" spans="1:5" ht="15" customHeight="1">
      <c r="A54" s="54"/>
      <c r="E54" s="54"/>
    </row>
    <row r="55" spans="1:5" ht="15" customHeight="1">
      <c r="A55" s="54"/>
      <c r="E55" s="54"/>
    </row>
    <row r="56" spans="1:5" ht="15" customHeight="1">
      <c r="A56" s="54"/>
      <c r="E56" s="54"/>
    </row>
    <row r="57" spans="1:5" ht="15" customHeight="1">
      <c r="A57" s="54"/>
      <c r="E57" s="54"/>
    </row>
    <row r="58" spans="1:5" ht="15" customHeight="1">
      <c r="A58" s="54"/>
      <c r="E58" s="54"/>
    </row>
    <row r="59" spans="1:5" ht="15" customHeight="1">
      <c r="A59" s="54"/>
      <c r="E59" s="54"/>
    </row>
    <row r="60" spans="1:5" ht="15" customHeight="1">
      <c r="A60" s="54"/>
      <c r="E60" s="54"/>
    </row>
    <row r="61" spans="1:5" ht="15" customHeight="1">
      <c r="A61" s="54"/>
      <c r="E61" s="54"/>
    </row>
    <row r="62" spans="1:5" ht="15" customHeight="1">
      <c r="A62" s="54"/>
      <c r="E62" s="54"/>
    </row>
    <row r="63" spans="1:5" ht="15" customHeight="1">
      <c r="A63" s="54"/>
      <c r="E63" s="54"/>
    </row>
    <row r="64" spans="1:5" ht="15" customHeight="1">
      <c r="A64" s="54"/>
      <c r="E64" s="54"/>
    </row>
    <row r="65" spans="1:5" ht="15" customHeight="1">
      <c r="A65" s="54"/>
      <c r="E65" s="54"/>
    </row>
    <row r="66" spans="1:5" ht="15" customHeight="1">
      <c r="A66" s="54"/>
      <c r="E66" s="54"/>
    </row>
  </sheetData>
  <mergeCells count="5">
    <mergeCell ref="B1:C1"/>
    <mergeCell ref="I1:L5"/>
    <mergeCell ref="B12:D12"/>
    <mergeCell ref="B13:D13"/>
    <mergeCell ref="B14:D14"/>
  </mergeCells>
  <hyperlinks>
    <hyperlink ref="F1" location="Índice!A1" display="Voltar ao Índice" xr:uid="{FD8C0AF3-24A3-4712-9D58-246643CB6F4A}"/>
  </hyperlinks>
  <printOptions horizontalCentered="1"/>
  <pageMargins left="0.74803149606299213" right="0.74803149606299213" top="0.98425196850393704" bottom="0.98425196850393704" header="0.51181102362204722" footer="0.51181102362204722"/>
  <pageSetup paperSize="9" scale="78" orientation="landscape" horizontalDpi="1200" verticalDpi="1200" r:id="rId1"/>
  <headerFooter alignWithMargins="0">
    <oddFooter>&amp;C&amp;F&amp;R&amp;D &amp;T</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78592-6471-407F-9058-A66D308A73B1}">
  <dimension ref="B1:N55"/>
  <sheetViews>
    <sheetView showGridLines="0" zoomScale="90" zoomScaleNormal="90" workbookViewId="0">
      <selection activeCell="J2" sqref="J2"/>
    </sheetView>
  </sheetViews>
  <sheetFormatPr defaultColWidth="9.140625" defaultRowHeight="11.25"/>
  <cols>
    <col min="1" max="2" width="4.7109375" style="44" customWidth="1"/>
    <col min="3" max="3" width="122.7109375" style="44" customWidth="1"/>
    <col min="4" max="8" width="16.28515625" style="44" customWidth="1"/>
    <col min="9" max="9" width="4.7109375" style="44" customWidth="1"/>
    <col min="10" max="10" width="15.85546875" style="44" customWidth="1"/>
    <col min="11" max="16384" width="9.140625" style="44"/>
  </cols>
  <sheetData>
    <row r="1" spans="2:14" ht="21.75" customHeight="1">
      <c r="B1" s="1965" t="s">
        <v>958</v>
      </c>
      <c r="C1" s="1965"/>
      <c r="D1" s="59"/>
      <c r="E1" s="59"/>
      <c r="F1" s="59"/>
      <c r="G1" s="59"/>
      <c r="H1" s="59"/>
      <c r="J1" s="51"/>
    </row>
    <row r="2" spans="2:14" ht="15" customHeight="1">
      <c r="B2" s="153" t="s">
        <v>1039</v>
      </c>
      <c r="C2" s="60"/>
      <c r="D2" s="60"/>
      <c r="E2" s="60"/>
      <c r="F2" s="60"/>
      <c r="G2" s="60"/>
      <c r="H2" s="60"/>
      <c r="J2" s="66" t="s">
        <v>893</v>
      </c>
    </row>
    <row r="3" spans="2:14" s="425" customFormat="1" ht="15" customHeight="1">
      <c r="B3" s="423"/>
      <c r="C3" s="423"/>
      <c r="D3" s="423"/>
      <c r="E3" s="423"/>
      <c r="F3" s="423"/>
      <c r="G3" s="423"/>
      <c r="H3" s="424"/>
    </row>
    <row r="4" spans="2:14" s="56" customFormat="1" ht="20.100000000000001" customHeight="1">
      <c r="B4" s="426"/>
      <c r="C4" s="427"/>
      <c r="D4" s="872" t="s">
        <v>1916</v>
      </c>
      <c r="E4" s="872" t="s">
        <v>1917</v>
      </c>
      <c r="F4" s="872" t="s">
        <v>1918</v>
      </c>
      <c r="G4" s="872" t="s">
        <v>1919</v>
      </c>
      <c r="H4" s="872" t="s">
        <v>1597</v>
      </c>
      <c r="J4" s="1966"/>
    </row>
    <row r="5" spans="2:14" s="425" customFormat="1" ht="24" customHeight="1" thickBot="1">
      <c r="B5" s="428" t="s">
        <v>959</v>
      </c>
      <c r="C5" s="429"/>
      <c r="D5" s="430"/>
      <c r="E5" s="431"/>
      <c r="F5" s="431"/>
      <c r="G5" s="431"/>
      <c r="H5" s="431"/>
      <c r="J5" s="1966"/>
    </row>
    <row r="6" spans="2:14" s="425" customFormat="1" ht="20.100000000000001" customHeight="1">
      <c r="B6" s="806">
        <v>1</v>
      </c>
      <c r="C6" s="942" t="s">
        <v>960</v>
      </c>
      <c r="D6" s="943">
        <v>5442455.6924039759</v>
      </c>
      <c r="E6" s="944">
        <v>5360923.58</v>
      </c>
      <c r="F6" s="944">
        <v>5320199.72</v>
      </c>
      <c r="G6" s="944">
        <v>5164655.91</v>
      </c>
      <c r="H6" s="944">
        <v>5372775.0499999998</v>
      </c>
      <c r="J6" s="432"/>
      <c r="K6" s="432"/>
      <c r="L6" s="432"/>
      <c r="M6" s="432"/>
      <c r="N6" s="432"/>
    </row>
    <row r="7" spans="2:14" s="425" customFormat="1" ht="20.100000000000001" customHeight="1">
      <c r="B7" s="800">
        <v>2</v>
      </c>
      <c r="C7" s="445" t="s">
        <v>961</v>
      </c>
      <c r="D7" s="945">
        <v>5392845.7503806809</v>
      </c>
      <c r="E7" s="946">
        <v>5315385.21</v>
      </c>
      <c r="F7" s="946">
        <v>5288736.17</v>
      </c>
      <c r="G7" s="946">
        <v>5141049.45</v>
      </c>
      <c r="H7" s="946">
        <v>5293951.3600000003</v>
      </c>
      <c r="J7" s="432"/>
      <c r="K7" s="432"/>
      <c r="L7" s="432"/>
      <c r="M7" s="432"/>
      <c r="N7" s="432"/>
    </row>
    <row r="8" spans="2:14" s="425" customFormat="1" ht="24.95" customHeight="1">
      <c r="B8" s="800" t="s">
        <v>221</v>
      </c>
      <c r="C8" s="445" t="s">
        <v>962</v>
      </c>
      <c r="D8" s="945">
        <v>5372680.1839752924</v>
      </c>
      <c r="E8" s="946">
        <v>5269627.41</v>
      </c>
      <c r="F8" s="946">
        <v>5176088.55</v>
      </c>
      <c r="G8" s="946">
        <v>0</v>
      </c>
      <c r="H8" s="946">
        <v>0</v>
      </c>
      <c r="J8" s="432"/>
      <c r="K8" s="432"/>
      <c r="L8" s="432"/>
      <c r="M8" s="432"/>
      <c r="N8" s="432"/>
    </row>
    <row r="9" spans="2:14" s="425" customFormat="1" ht="20.100000000000001" customHeight="1">
      <c r="B9" s="800">
        <v>3</v>
      </c>
      <c r="C9" s="445" t="s">
        <v>195</v>
      </c>
      <c r="D9" s="945">
        <v>5938796.7137454916</v>
      </c>
      <c r="E9" s="946">
        <v>5795258.5800000001</v>
      </c>
      <c r="F9" s="946">
        <v>5827638.5999999996</v>
      </c>
      <c r="G9" s="946">
        <v>5671627.8200000003</v>
      </c>
      <c r="H9" s="946">
        <v>5882041.1299999999</v>
      </c>
      <c r="J9" s="432"/>
      <c r="K9" s="432"/>
      <c r="L9" s="432"/>
      <c r="M9" s="432"/>
      <c r="N9" s="432"/>
    </row>
    <row r="10" spans="2:14" s="425" customFormat="1" ht="20.100000000000001" customHeight="1">
      <c r="B10" s="800">
        <v>4</v>
      </c>
      <c r="C10" s="445" t="s">
        <v>963</v>
      </c>
      <c r="D10" s="945">
        <v>5889186.7717221975</v>
      </c>
      <c r="E10" s="946">
        <v>5749720.21</v>
      </c>
      <c r="F10" s="946">
        <v>5796175.0499999998</v>
      </c>
      <c r="G10" s="946">
        <v>5647841.4000000004</v>
      </c>
      <c r="H10" s="946">
        <v>5803217.4500000002</v>
      </c>
      <c r="J10" s="432"/>
      <c r="K10" s="432"/>
      <c r="L10" s="432"/>
      <c r="M10" s="432"/>
      <c r="N10" s="432"/>
    </row>
    <row r="11" spans="2:14" s="425" customFormat="1" ht="24.95" customHeight="1">
      <c r="B11" s="800" t="s">
        <v>964</v>
      </c>
      <c r="C11" s="445" t="s">
        <v>965</v>
      </c>
      <c r="D11" s="945">
        <v>5869021.205316809</v>
      </c>
      <c r="E11" s="946">
        <v>5703962.4100000001</v>
      </c>
      <c r="F11" s="946">
        <v>5683527.4299999997</v>
      </c>
      <c r="G11" s="946">
        <v>0</v>
      </c>
      <c r="H11" s="946">
        <v>0</v>
      </c>
      <c r="J11" s="432"/>
      <c r="K11" s="432"/>
      <c r="L11" s="432"/>
      <c r="M11" s="432"/>
      <c r="N11" s="432"/>
    </row>
    <row r="12" spans="2:14" s="425" customFormat="1" ht="20.100000000000001" customHeight="1">
      <c r="B12" s="800">
        <v>5</v>
      </c>
      <c r="C12" s="445" t="s">
        <v>905</v>
      </c>
      <c r="D12" s="945">
        <v>7278711.87144465</v>
      </c>
      <c r="E12" s="946">
        <v>7122796.0300000003</v>
      </c>
      <c r="F12" s="946">
        <v>7146370.1500000004</v>
      </c>
      <c r="G12" s="946">
        <v>7005249.1900000004</v>
      </c>
      <c r="H12" s="946">
        <v>7212799.5</v>
      </c>
      <c r="J12" s="432"/>
      <c r="K12" s="432"/>
      <c r="L12" s="432"/>
      <c r="M12" s="432"/>
      <c r="N12" s="432"/>
    </row>
    <row r="13" spans="2:14" s="425" customFormat="1" ht="20.100000000000001" customHeight="1">
      <c r="B13" s="800">
        <v>6</v>
      </c>
      <c r="C13" s="445" t="s">
        <v>966</v>
      </c>
      <c r="D13" s="945">
        <v>7240274.6728932876</v>
      </c>
      <c r="E13" s="946">
        <v>7077257.6600000001</v>
      </c>
      <c r="F13" s="946">
        <v>7114906.5999999996</v>
      </c>
      <c r="G13" s="946">
        <v>6982747.2000000002</v>
      </c>
      <c r="H13" s="946">
        <v>7154494.25</v>
      </c>
      <c r="J13" s="432"/>
      <c r="K13" s="432"/>
      <c r="L13" s="432"/>
      <c r="M13" s="432"/>
      <c r="N13" s="432"/>
    </row>
    <row r="14" spans="2:14" s="425" customFormat="1" ht="24.95" customHeight="1">
      <c r="B14" s="802" t="s">
        <v>967</v>
      </c>
      <c r="C14" s="947" t="s">
        <v>968</v>
      </c>
      <c r="D14" s="948">
        <v>7208936.3630159665</v>
      </c>
      <c r="E14" s="949">
        <v>7031499.8700000001</v>
      </c>
      <c r="F14" s="949">
        <v>7002258.9800000004</v>
      </c>
      <c r="G14" s="949">
        <v>0</v>
      </c>
      <c r="H14" s="949">
        <v>0</v>
      </c>
      <c r="J14" s="432"/>
      <c r="K14" s="432"/>
      <c r="L14" s="432"/>
      <c r="M14" s="432"/>
      <c r="N14" s="432"/>
    </row>
    <row r="15" spans="2:14" s="425" customFormat="1" ht="24" customHeight="1" thickBot="1">
      <c r="B15" s="428" t="s">
        <v>969</v>
      </c>
      <c r="C15" s="429"/>
      <c r="D15" s="430"/>
      <c r="E15" s="431"/>
      <c r="F15" s="431"/>
      <c r="G15" s="431"/>
      <c r="H15" s="431"/>
      <c r="J15" s="433"/>
    </row>
    <row r="16" spans="2:14" s="425" customFormat="1" ht="19.5" customHeight="1">
      <c r="B16" s="806">
        <v>7</v>
      </c>
      <c r="C16" s="942" t="s">
        <v>970</v>
      </c>
      <c r="D16" s="943">
        <v>43102759.051025264</v>
      </c>
      <c r="E16" s="944">
        <v>46101219.469999999</v>
      </c>
      <c r="F16" s="944">
        <v>46207717.710000001</v>
      </c>
      <c r="G16" s="944">
        <v>46045443.490000002</v>
      </c>
      <c r="H16" s="944">
        <v>45932529.049999997</v>
      </c>
      <c r="J16" s="433"/>
      <c r="K16" s="433"/>
      <c r="L16" s="433"/>
      <c r="M16" s="433"/>
      <c r="N16" s="433"/>
    </row>
    <row r="17" spans="2:14" s="425" customFormat="1" ht="19.5" customHeight="1">
      <c r="B17" s="802">
        <v>8</v>
      </c>
      <c r="C17" s="947" t="s">
        <v>971</v>
      </c>
      <c r="D17" s="948">
        <v>43045339.774172857</v>
      </c>
      <c r="E17" s="949">
        <v>46027835.850000001</v>
      </c>
      <c r="F17" s="949">
        <v>46156693.68</v>
      </c>
      <c r="G17" s="949">
        <v>45997365.600000001</v>
      </c>
      <c r="H17" s="949">
        <v>45832829.700000003</v>
      </c>
      <c r="J17" s="433"/>
      <c r="K17" s="433"/>
      <c r="L17" s="433"/>
      <c r="M17" s="433"/>
      <c r="N17" s="433"/>
    </row>
    <row r="18" spans="2:14" s="425" customFormat="1" ht="24" customHeight="1" thickBot="1">
      <c r="B18" s="428" t="s">
        <v>972</v>
      </c>
      <c r="C18" s="429"/>
      <c r="D18" s="430"/>
      <c r="E18" s="431"/>
      <c r="F18" s="431"/>
      <c r="G18" s="431"/>
      <c r="H18" s="431"/>
      <c r="J18" s="433"/>
    </row>
    <row r="19" spans="2:14" s="425" customFormat="1" ht="20.100000000000001" customHeight="1">
      <c r="B19" s="806">
        <v>9</v>
      </c>
      <c r="C19" s="942" t="s">
        <v>973</v>
      </c>
      <c r="D19" s="950">
        <v>0.1262669910750068</v>
      </c>
      <c r="E19" s="951">
        <v>0.11628593861032513</v>
      </c>
      <c r="F19" s="951">
        <v>0.1151366045018453</v>
      </c>
      <c r="G19" s="951">
        <v>0.11216432104957448</v>
      </c>
      <c r="H19" s="951">
        <v>0.1169710259248276</v>
      </c>
      <c r="J19" s="432"/>
      <c r="K19" s="432"/>
      <c r="L19" s="432"/>
      <c r="M19" s="432"/>
      <c r="N19" s="432"/>
    </row>
    <row r="20" spans="2:14" s="425" customFormat="1" ht="24.95" customHeight="1">
      <c r="B20" s="800">
        <v>10</v>
      </c>
      <c r="C20" s="445" t="s">
        <v>974</v>
      </c>
      <c r="D20" s="952">
        <v>0.12528291746964862</v>
      </c>
      <c r="E20" s="953">
        <v>0.11548197116437427</v>
      </c>
      <c r="F20" s="953">
        <v>0.11458221447759774</v>
      </c>
      <c r="G20" s="953">
        <v>0.11176834553324549</v>
      </c>
      <c r="H20" s="953">
        <v>0.11550566256991965</v>
      </c>
      <c r="J20" s="432"/>
      <c r="K20" s="432"/>
      <c r="L20" s="432"/>
      <c r="M20" s="432"/>
      <c r="N20" s="432"/>
    </row>
    <row r="21" spans="2:14" s="425" customFormat="1" ht="24.95" customHeight="1">
      <c r="B21" s="800" t="s">
        <v>975</v>
      </c>
      <c r="C21" s="445" t="s">
        <v>976</v>
      </c>
      <c r="D21" s="952">
        <v>0.12447357227646028</v>
      </c>
      <c r="E21" s="953">
        <v>0.11439041930030498</v>
      </c>
      <c r="F21" s="953">
        <v>0.11214852876151915</v>
      </c>
      <c r="G21" s="953">
        <v>0</v>
      </c>
      <c r="H21" s="953">
        <v>0</v>
      </c>
      <c r="J21" s="432"/>
      <c r="K21" s="432"/>
      <c r="L21" s="432"/>
      <c r="M21" s="432"/>
      <c r="N21" s="432"/>
    </row>
    <row r="22" spans="2:14" s="425" customFormat="1" ht="24.95" customHeight="1">
      <c r="B22" s="800">
        <v>11</v>
      </c>
      <c r="C22" s="445" t="s">
        <v>977</v>
      </c>
      <c r="D22" s="952">
        <v>0.13778228689989691</v>
      </c>
      <c r="E22" s="954">
        <v>0.125707272908853</v>
      </c>
      <c r="F22" s="954">
        <v>0.12611829548777903</v>
      </c>
      <c r="G22" s="954">
        <v>0.12317457246669755</v>
      </c>
      <c r="H22" s="954">
        <v>0.12805829008820235</v>
      </c>
      <c r="J22" s="432"/>
      <c r="K22" s="432"/>
      <c r="L22" s="432"/>
      <c r="M22" s="432"/>
      <c r="N22" s="432"/>
    </row>
    <row r="23" spans="2:14" s="425" customFormat="1" ht="24.95" customHeight="1">
      <c r="B23" s="800">
        <v>12</v>
      </c>
      <c r="C23" s="445" t="s">
        <v>978</v>
      </c>
      <c r="D23" s="952">
        <v>0.13681357384140574</v>
      </c>
      <c r="E23" s="953">
        <v>0.12491832619025467</v>
      </c>
      <c r="F23" s="953">
        <v>0.12557604520188501</v>
      </c>
      <c r="G23" s="953">
        <v>0.12278619278789726</v>
      </c>
      <c r="H23" s="953">
        <v>0.1266170446644008</v>
      </c>
      <c r="J23" s="432"/>
      <c r="K23" s="432"/>
      <c r="L23" s="432"/>
      <c r="M23" s="432"/>
      <c r="N23" s="432"/>
    </row>
    <row r="24" spans="2:14" s="425" customFormat="1" ht="24.95" customHeight="1">
      <c r="B24" s="800" t="s">
        <v>979</v>
      </c>
      <c r="C24" s="445" t="s">
        <v>980</v>
      </c>
      <c r="D24" s="952">
        <v>0.13597273803324514</v>
      </c>
      <c r="E24" s="953">
        <v>0.12381874484937781</v>
      </c>
      <c r="F24" s="953">
        <v>0.12314303222926443</v>
      </c>
      <c r="G24" s="953">
        <v>0</v>
      </c>
      <c r="H24" s="953">
        <v>0</v>
      </c>
      <c r="J24" s="432"/>
      <c r="K24" s="432"/>
      <c r="L24" s="432"/>
      <c r="M24" s="432"/>
      <c r="N24" s="432"/>
    </row>
    <row r="25" spans="2:14" s="425" customFormat="1" ht="24.95" customHeight="1">
      <c r="B25" s="800">
        <v>13</v>
      </c>
      <c r="C25" s="445" t="s">
        <v>981</v>
      </c>
      <c r="D25" s="952">
        <v>0.16886881563261585</v>
      </c>
      <c r="E25" s="954">
        <v>0.15450341901304765</v>
      </c>
      <c r="F25" s="954">
        <v>0.15465750098704895</v>
      </c>
      <c r="G25" s="954">
        <v>0.15213772877515858</v>
      </c>
      <c r="H25" s="954">
        <v>0.15703031484458443</v>
      </c>
      <c r="J25" s="432"/>
      <c r="K25" s="432"/>
      <c r="L25" s="432"/>
      <c r="M25" s="432"/>
      <c r="N25" s="432"/>
    </row>
    <row r="26" spans="2:14" s="425" customFormat="1" ht="24.95" customHeight="1">
      <c r="B26" s="800">
        <v>14</v>
      </c>
      <c r="C26" s="445" t="s">
        <v>982</v>
      </c>
      <c r="D26" s="952">
        <v>0.16820112725042172</v>
      </c>
      <c r="E26" s="954">
        <v>0.15376038288903482</v>
      </c>
      <c r="F26" s="954">
        <v>0.15414679943877843</v>
      </c>
      <c r="G26" s="954">
        <v>0.15180754615686401</v>
      </c>
      <c r="H26" s="954">
        <v>0.15609977161444713</v>
      </c>
      <c r="J26" s="432"/>
      <c r="K26" s="432"/>
      <c r="L26" s="432"/>
      <c r="M26" s="432"/>
      <c r="N26" s="432"/>
    </row>
    <row r="27" spans="2:14" s="425" customFormat="1" ht="24.95" customHeight="1">
      <c r="B27" s="1651" t="s">
        <v>2256</v>
      </c>
      <c r="C27" s="445" t="s">
        <v>2257</v>
      </c>
      <c r="D27" s="1652">
        <v>0.16701572226365691</v>
      </c>
      <c r="E27" s="1653">
        <v>0.15263625959051544</v>
      </c>
      <c r="F27" s="1653">
        <v>0.15171553479105807</v>
      </c>
      <c r="G27" s="1653"/>
      <c r="H27" s="1653"/>
      <c r="J27" s="432"/>
      <c r="K27" s="432"/>
      <c r="L27" s="432"/>
      <c r="M27" s="432"/>
      <c r="N27" s="432"/>
    </row>
    <row r="28" spans="2:14" s="425" customFormat="1" ht="24" customHeight="1" thickBot="1">
      <c r="B28" s="428" t="s">
        <v>983</v>
      </c>
      <c r="C28" s="429"/>
      <c r="D28" s="1329"/>
      <c r="E28" s="1330"/>
      <c r="F28" s="1330"/>
      <c r="G28" s="1331"/>
      <c r="H28" s="1331"/>
      <c r="J28" s="433"/>
    </row>
    <row r="29" spans="2:14" s="425" customFormat="1" ht="20.100000000000001" customHeight="1">
      <c r="B29" s="806">
        <v>15</v>
      </c>
      <c r="C29" s="942" t="s">
        <v>984</v>
      </c>
      <c r="D29" s="955">
        <v>98339418.098304093</v>
      </c>
      <c r="E29" s="944">
        <v>102560156.29231301</v>
      </c>
      <c r="F29" s="944">
        <v>100518280.83474001</v>
      </c>
      <c r="G29" s="944">
        <v>100889057.44887601</v>
      </c>
      <c r="H29" s="944">
        <v>99785900.257249892</v>
      </c>
      <c r="J29" s="433"/>
      <c r="K29" s="433"/>
      <c r="L29" s="433"/>
      <c r="M29" s="433"/>
      <c r="N29" s="433"/>
    </row>
    <row r="30" spans="2:14" s="425" customFormat="1" ht="20.100000000000001" customHeight="1">
      <c r="B30" s="800">
        <v>16</v>
      </c>
      <c r="C30" s="445" t="s">
        <v>72</v>
      </c>
      <c r="D30" s="956">
        <v>6.0390805931033971E-2</v>
      </c>
      <c r="E30" s="957">
        <v>5.6505945256498255E-2</v>
      </c>
      <c r="F30" s="957">
        <v>5.797590794175516E-2</v>
      </c>
      <c r="G30" s="957">
        <v>5.6216481344541699E-2</v>
      </c>
      <c r="H30" s="957">
        <v>5.8946615851694868E-2</v>
      </c>
      <c r="J30" s="433"/>
      <c r="K30" s="433"/>
      <c r="L30" s="433"/>
      <c r="M30" s="433"/>
      <c r="N30" s="433"/>
    </row>
    <row r="31" spans="2:14" s="425" customFormat="1" ht="20.100000000000001" customHeight="1">
      <c r="B31" s="800">
        <v>17</v>
      </c>
      <c r="C31" s="445" t="s">
        <v>985</v>
      </c>
      <c r="D31" s="956">
        <v>5.9914955550977401E-2</v>
      </c>
      <c r="E31" s="956">
        <v>5.6086832579862467E-2</v>
      </c>
      <c r="F31" s="956">
        <v>5.7680949678696754E-2</v>
      </c>
      <c r="G31" s="956">
        <v>5.5998302736532578E-2</v>
      </c>
      <c r="H31" s="956">
        <v>5.8204514498878812E-2</v>
      </c>
      <c r="J31" s="434"/>
      <c r="K31" s="433"/>
      <c r="L31" s="433"/>
      <c r="M31" s="433"/>
      <c r="N31" s="433"/>
    </row>
    <row r="32" spans="2:14" s="425" customFormat="1" ht="24.95" customHeight="1" thickBot="1">
      <c r="B32" s="958" t="s">
        <v>986</v>
      </c>
      <c r="C32" s="959" t="s">
        <v>987</v>
      </c>
      <c r="D32" s="960">
        <v>5.9722049171291799E-2</v>
      </c>
      <c r="E32" s="960">
        <v>5.5665325128018799E-2</v>
      </c>
      <c r="F32" s="960">
        <v>5.6623406648756237E-2</v>
      </c>
      <c r="G32" s="960">
        <v>5.6216481344541699E-2</v>
      </c>
      <c r="H32" s="960">
        <v>5.8946615851694868E-2</v>
      </c>
    </row>
    <row r="33" spans="2:10" s="57" customFormat="1">
      <c r="B33" s="61"/>
      <c r="C33" s="62"/>
      <c r="D33" s="62"/>
      <c r="E33" s="62"/>
      <c r="F33" s="62"/>
      <c r="G33" s="62"/>
      <c r="H33" s="63"/>
      <c r="J33" s="63"/>
    </row>
    <row r="34" spans="2:10" s="57" customFormat="1" ht="15" customHeight="1">
      <c r="B34" s="61"/>
      <c r="C34" s="62"/>
      <c r="D34" s="62"/>
      <c r="E34" s="62"/>
      <c r="F34" s="62"/>
      <c r="G34" s="62"/>
      <c r="H34" s="63"/>
      <c r="J34" s="63"/>
    </row>
    <row r="35" spans="2:10" ht="15" customHeight="1">
      <c r="B35" s="55"/>
      <c r="C35" s="55"/>
      <c r="D35" s="55"/>
      <c r="E35" s="55"/>
      <c r="F35" s="55"/>
      <c r="G35" s="55"/>
      <c r="H35" s="55"/>
      <c r="J35" s="55"/>
    </row>
    <row r="36" spans="2:10" ht="15" customHeight="1">
      <c r="B36" s="55"/>
      <c r="C36" s="55"/>
      <c r="D36" s="55"/>
      <c r="E36" s="55"/>
      <c r="F36" s="55"/>
      <c r="G36" s="55"/>
      <c r="H36" s="55"/>
      <c r="J36" s="55"/>
    </row>
    <row r="37" spans="2:10" ht="15" customHeight="1">
      <c r="B37" s="55"/>
      <c r="C37" s="55"/>
      <c r="D37" s="55"/>
      <c r="E37" s="55"/>
      <c r="F37" s="55"/>
      <c r="G37" s="55"/>
      <c r="H37" s="55"/>
      <c r="J37" s="55"/>
    </row>
    <row r="38" spans="2:10" ht="15" customHeight="1">
      <c r="B38" s="55"/>
      <c r="C38" s="55"/>
      <c r="D38" s="55"/>
      <c r="E38" s="55"/>
      <c r="F38" s="55"/>
      <c r="G38" s="55"/>
      <c r="H38" s="55"/>
      <c r="J38" s="55"/>
    </row>
    <row r="39" spans="2:10" ht="15" customHeight="1">
      <c r="B39" s="55"/>
      <c r="C39" s="55"/>
      <c r="D39" s="55"/>
      <c r="E39" s="55"/>
      <c r="F39" s="55"/>
      <c r="G39" s="55"/>
      <c r="H39" s="55"/>
      <c r="J39" s="55"/>
    </row>
    <row r="40" spans="2:10" ht="15" customHeight="1">
      <c r="B40" s="1967"/>
      <c r="C40" s="1967"/>
      <c r="D40" s="1967"/>
      <c r="E40" s="1967"/>
      <c r="F40" s="1967"/>
      <c r="G40" s="1967"/>
      <c r="H40" s="1967"/>
      <c r="J40" s="55"/>
    </row>
    <row r="41" spans="2:10" ht="15" customHeight="1">
      <c r="B41" s="1967"/>
      <c r="C41" s="1967"/>
      <c r="D41" s="1967"/>
      <c r="E41" s="1967"/>
      <c r="F41" s="1967"/>
      <c r="G41" s="1967"/>
      <c r="H41" s="1967"/>
      <c r="J41" s="55"/>
    </row>
    <row r="42" spans="2:10" ht="15" customHeight="1">
      <c r="B42" s="55"/>
      <c r="C42" s="55"/>
      <c r="D42" s="55"/>
      <c r="E42" s="55"/>
      <c r="F42" s="55"/>
      <c r="G42" s="55"/>
      <c r="H42" s="55"/>
      <c r="J42" s="55"/>
    </row>
    <row r="43" spans="2:10" ht="15" customHeight="1">
      <c r="B43" s="55"/>
      <c r="C43" s="55"/>
      <c r="D43" s="55"/>
      <c r="E43" s="55"/>
      <c r="F43" s="55"/>
      <c r="G43" s="55"/>
      <c r="H43" s="55"/>
      <c r="J43" s="55"/>
    </row>
    <row r="44" spans="2:10" ht="15" customHeight="1">
      <c r="B44" s="55"/>
      <c r="C44" s="55"/>
      <c r="D44" s="55"/>
      <c r="E44" s="55"/>
      <c r="F44" s="55"/>
      <c r="G44" s="55"/>
      <c r="H44" s="55"/>
      <c r="J44" s="55"/>
    </row>
    <row r="45" spans="2:10" ht="15" customHeight="1">
      <c r="B45" s="55"/>
      <c r="C45" s="55"/>
      <c r="D45" s="55"/>
      <c r="E45" s="55"/>
      <c r="F45" s="55"/>
      <c r="G45" s="55"/>
      <c r="H45" s="55"/>
      <c r="J45" s="55"/>
    </row>
    <row r="46" spans="2:10" ht="15" customHeight="1">
      <c r="B46" s="55"/>
      <c r="C46" s="55"/>
      <c r="D46" s="55"/>
      <c r="E46" s="55"/>
      <c r="F46" s="55"/>
      <c r="G46" s="55"/>
      <c r="H46" s="55"/>
      <c r="J46" s="55"/>
    </row>
    <row r="47" spans="2:10" ht="15" customHeight="1">
      <c r="B47" s="55"/>
      <c r="C47" s="55"/>
      <c r="D47" s="55"/>
      <c r="E47" s="55"/>
      <c r="F47" s="55"/>
      <c r="G47" s="55"/>
      <c r="H47" s="55"/>
      <c r="J47" s="55"/>
    </row>
    <row r="48" spans="2:10" ht="15" customHeight="1">
      <c r="B48" s="55"/>
      <c r="C48" s="55"/>
      <c r="D48" s="55"/>
      <c r="E48" s="55"/>
      <c r="F48" s="55"/>
      <c r="G48" s="55"/>
      <c r="H48" s="55"/>
      <c r="J48" s="55"/>
    </row>
    <row r="49" spans="2:10" ht="15" customHeight="1">
      <c r="B49" s="55"/>
      <c r="C49" s="55"/>
      <c r="D49" s="55"/>
      <c r="E49" s="55"/>
      <c r="F49" s="55"/>
      <c r="G49" s="55"/>
      <c r="H49" s="55"/>
      <c r="J49" s="55"/>
    </row>
    <row r="50" spans="2:10" ht="15" customHeight="1">
      <c r="B50" s="55"/>
      <c r="C50" s="55"/>
      <c r="D50" s="55"/>
      <c r="E50" s="55"/>
      <c r="F50" s="55"/>
      <c r="G50" s="55"/>
      <c r="H50" s="55"/>
      <c r="J50" s="55"/>
    </row>
    <row r="51" spans="2:10" ht="15" customHeight="1">
      <c r="B51" s="55"/>
      <c r="C51" s="55"/>
      <c r="D51" s="55"/>
      <c r="E51" s="55"/>
      <c r="F51" s="55"/>
      <c r="G51" s="55"/>
      <c r="H51" s="55"/>
      <c r="J51" s="55"/>
    </row>
    <row r="52" spans="2:10" ht="15" customHeight="1">
      <c r="B52" s="55"/>
      <c r="C52" s="55"/>
      <c r="D52" s="55"/>
      <c r="E52" s="55"/>
      <c r="F52" s="55"/>
      <c r="G52" s="55"/>
      <c r="H52" s="55"/>
      <c r="J52" s="55"/>
    </row>
    <row r="53" spans="2:10" ht="15" customHeight="1">
      <c r="B53" s="55"/>
      <c r="C53" s="55"/>
      <c r="D53" s="55"/>
      <c r="E53" s="55"/>
      <c r="F53" s="55"/>
      <c r="G53" s="55"/>
      <c r="H53" s="55"/>
      <c r="J53" s="55"/>
    </row>
    <row r="54" spans="2:10" ht="15" customHeight="1">
      <c r="B54" s="55"/>
      <c r="C54" s="55"/>
      <c r="D54" s="55"/>
      <c r="E54" s="55"/>
      <c r="F54" s="55"/>
      <c r="G54" s="55"/>
      <c r="H54" s="55"/>
      <c r="J54" s="55"/>
    </row>
    <row r="55" spans="2:10" ht="15" customHeight="1">
      <c r="B55" s="55"/>
      <c r="C55" s="55"/>
      <c r="D55" s="55"/>
      <c r="E55" s="55"/>
      <c r="F55" s="55"/>
      <c r="G55" s="55"/>
      <c r="H55" s="55"/>
      <c r="J55" s="55"/>
    </row>
  </sheetData>
  <mergeCells count="3">
    <mergeCell ref="B1:C1"/>
    <mergeCell ref="J4:J5"/>
    <mergeCell ref="B40:H41"/>
  </mergeCells>
  <hyperlinks>
    <hyperlink ref="J2" location="Índice!A1" display="Voltar ao Índice" xr:uid="{8CB71B12-B881-4B1B-B570-757ECD18FE05}"/>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AC562B1-7E82-42A0-9A98-489DA5C89D3E}"/>
</file>

<file path=customXml/itemProps2.xml><?xml version="1.0" encoding="utf-8"?>
<ds:datastoreItem xmlns:ds="http://schemas.openxmlformats.org/officeDocument/2006/customXml" ds:itemID="{26521C02-F7C3-4300-B6D4-7BBEF0305B76}"/>
</file>

<file path=customXml/itemProps3.xml><?xml version="1.0" encoding="utf-8"?>
<ds:datastoreItem xmlns:ds="http://schemas.openxmlformats.org/officeDocument/2006/customXml" ds:itemID="{7100CD04-CD70-45B8-BE7B-B0B19BB8B063}"/>
</file>

<file path=docMetadata/LabelInfo.xml><?xml version="1.0" encoding="utf-8"?>
<clbl:labelList xmlns:clbl="http://schemas.microsoft.com/office/2020/mipLabelMetadata">
  <clbl:label id="{2ffd489d-8342-4f0c-9e5b-a69a195a9b09}" enabled="1" method="Privileged" siteId="{5d89951c-b62b-46bf-b261-910b5240b0e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Folhas de Cálculo</vt:lpstr>
      </vt:variant>
      <vt:variant>
        <vt:i4>92</vt:i4>
      </vt:variant>
      <vt:variant>
        <vt:lpstr>Intervalos com Nome</vt:lpstr>
      </vt:variant>
      <vt:variant>
        <vt:i4>16</vt:i4>
      </vt:variant>
    </vt:vector>
  </HeadingPairs>
  <TitlesOfParts>
    <vt:vector size="108" baseType="lpstr">
      <vt:lpstr>Índice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'49'!_ftn1</vt:lpstr>
      <vt:lpstr>'49'!_ftnref1</vt:lpstr>
      <vt:lpstr>'8'!_Toc483499698</vt:lpstr>
      <vt:lpstr>'1'!Área_de_Impressão</vt:lpstr>
      <vt:lpstr>'25'!Área_de_Impressão</vt:lpstr>
      <vt:lpstr>'29'!Área_de_Impressão</vt:lpstr>
      <vt:lpstr>'30'!Área_de_Impressão</vt:lpstr>
      <vt:lpstr>'33'!Área_de_Impressão</vt:lpstr>
      <vt:lpstr>'34'!Área_de_Impressão</vt:lpstr>
      <vt:lpstr>'40'!Área_de_Impressão</vt:lpstr>
      <vt:lpstr>'54'!Área_de_Impressão</vt:lpstr>
      <vt:lpstr>'55'!Área_de_Impressão</vt:lpstr>
      <vt:lpstr>'56'!Área_de_Impressão</vt:lpstr>
      <vt:lpstr>'8'!Área_de_Impressão</vt:lpstr>
      <vt:lpstr>Índice!Área_de_Impressão</vt:lpstr>
      <vt:lpstr>'1'!Títulos_de_Impressão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Divulgacao-Disciplina-de-Mercado_202212</dc:title>
  <dc:creator/>
  <cp:lastModifiedBy/>
  <dcterms:created xsi:type="dcterms:W3CDTF">2020-09-14T08:59:40Z</dcterms:created>
  <dcterms:modified xsi:type="dcterms:W3CDTF">2023-10-23T13:49:21Z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2021-12-10T16:19:46Z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9e97edd6-98bd-4bbe-a64b-a386ec352d75</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